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0" yWindow="0" windowWidth="19200" windowHeight="6465" tabRatio="968"/>
  </bookViews>
  <sheets>
    <sheet name="Info" sheetId="70" r:id="rId1"/>
    <sheet name="1. key ratios" sheetId="6" r:id="rId2"/>
    <sheet name="2. RC" sheetId="62" r:id="rId3"/>
    <sheet name="3. PL" sheetId="53" r:id="rId4"/>
    <sheet name="4. Off-Balance" sheetId="75" r:id="rId5"/>
    <sheet name="5. RWA" sheetId="71" r:id="rId6"/>
    <sheet name="6. Administrators-shareholders" sheetId="52" r:id="rId7"/>
    <sheet name="7. LI1" sheetId="72" r:id="rId8"/>
    <sheet name="8. LI2" sheetId="73" r:id="rId9"/>
    <sheet name="9. Capital" sheetId="28" r:id="rId10"/>
    <sheet name="9.1. Capital Requirements" sheetId="77" r:id="rId11"/>
    <sheet name="10. CC2" sheetId="69" r:id="rId12"/>
    <sheet name="11. CRWA" sheetId="35" r:id="rId13"/>
    <sheet name="12. CRM" sheetId="64" r:id="rId14"/>
    <sheet name="13. CRME" sheetId="74" r:id="rId15"/>
    <sheet name="14. LCR" sheetId="36" r:id="rId16"/>
    <sheet name="15. CCR" sheetId="37" r:id="rId17"/>
    <sheet name="15.1. LR" sheetId="79" r:id="rId18"/>
    <sheet name="Instruction" sheetId="92" r:id="rId19"/>
  </sheets>
  <externalReferences>
    <externalReference r:id="rId20"/>
    <externalReference r:id="rId21"/>
    <externalReference r:id="rId22"/>
  </externalReferences>
  <definedNames>
    <definedName name="_cur1">'[1]Appl (2)'!$F$2:$F$7200</definedName>
    <definedName name="_cur2">'[1]Appl (2)'!$H$2:$H$7200</definedName>
    <definedName name="_xlnm._FilterDatabase" localSheetId="4" hidden="1">'4. Off-Balance'!$B$6:$H$53</definedName>
    <definedName name="_sum1">'[1]Appl (2)'!$E$2:$E$7200</definedName>
    <definedName name="_sum2">'[1]Appl (2)'!$G$2:$G$7200</definedName>
    <definedName name="ACC_BALACC" localSheetId="10">#REF!</definedName>
    <definedName name="ACC_BALACC">#REF!</definedName>
    <definedName name="ACC_CRS" localSheetId="4">#REF!</definedName>
    <definedName name="ACC_CRS" localSheetId="10">#REF!</definedName>
    <definedName name="ACC_CRS">#REF!</definedName>
    <definedName name="ACC_DBS" localSheetId="4">#REF!</definedName>
    <definedName name="ACC_DBS" localSheetId="10">#REF!</definedName>
    <definedName name="ACC_DBS">#REF!</definedName>
    <definedName name="ACC_ISO" localSheetId="4">#REF!</definedName>
    <definedName name="ACC_ISO" localSheetId="10">#REF!</definedName>
    <definedName name="ACC_ISO">#REF!</definedName>
    <definedName name="ACC_SALDO" localSheetId="4">#REF!</definedName>
    <definedName name="ACC_SALDO" localSheetId="10">#REF!</definedName>
    <definedName name="ACC_SALDO">#REF!</definedName>
    <definedName name="BS_BALACC" localSheetId="4">#REF!</definedName>
    <definedName name="BS_BALACC" localSheetId="10">#REF!</definedName>
    <definedName name="BS_BALACC">#REF!</definedName>
    <definedName name="BS_BALANCE" localSheetId="4">#REF!</definedName>
    <definedName name="BS_BALANCE" localSheetId="10">#REF!</definedName>
    <definedName name="BS_BALANCE">#REF!</definedName>
    <definedName name="BS_CR" localSheetId="4">#REF!</definedName>
    <definedName name="BS_CR" localSheetId="10">#REF!</definedName>
    <definedName name="BS_CR">#REF!</definedName>
    <definedName name="BS_CR_EQU" localSheetId="4">#REF!</definedName>
    <definedName name="BS_CR_EQU" localSheetId="10">#REF!</definedName>
    <definedName name="BS_CR_EQU">#REF!</definedName>
    <definedName name="BS_DB" localSheetId="4">#REF!</definedName>
    <definedName name="BS_DB" localSheetId="10">#REF!</definedName>
    <definedName name="BS_DB">#REF!</definedName>
    <definedName name="BS_DB_EQU" localSheetId="4">#REF!</definedName>
    <definedName name="BS_DB_EQU" localSheetId="10">#REF!</definedName>
    <definedName name="BS_DB_EQU">#REF!</definedName>
    <definedName name="BS_DT" localSheetId="4">#REF!</definedName>
    <definedName name="BS_DT" localSheetId="10">#REF!</definedName>
    <definedName name="BS_DT">#REF!</definedName>
    <definedName name="BS_ISO" localSheetId="4">#REF!</definedName>
    <definedName name="BS_ISO" localSheetId="10">#REF!</definedName>
    <definedName name="BS_ISO">#REF!</definedName>
    <definedName name="CurrentDate" localSheetId="4">#REF!</definedName>
    <definedName name="CurrentDate" localSheetId="10">#REF!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45621" calcMode="autoNoTable"/>
</workbook>
</file>

<file path=xl/calcChain.xml><?xml version="1.0" encoding="utf-8"?>
<calcChain xmlns="http://schemas.openxmlformats.org/spreadsheetml/2006/main">
  <c r="E48" i="69" l="1"/>
  <c r="C40" i="69"/>
  <c r="E40" i="69" s="1"/>
  <c r="E27" i="69"/>
  <c r="C37" i="69" l="1"/>
  <c r="C22" i="74" l="1"/>
  <c r="G48" i="6" l="1"/>
  <c r="F48" i="6" l="1"/>
  <c r="E48" i="6" l="1"/>
  <c r="D48" i="6" l="1"/>
  <c r="C48" i="6" l="1"/>
  <c r="G44" i="6" l="1"/>
  <c r="F44" i="6"/>
  <c r="E44" i="6"/>
  <c r="D44" i="6"/>
  <c r="C44" i="6"/>
  <c r="K25" i="36"/>
  <c r="J25" i="36"/>
  <c r="I25" i="36"/>
  <c r="H25" i="36"/>
  <c r="G25" i="36"/>
  <c r="F25" i="36"/>
  <c r="G23" i="6" l="1"/>
  <c r="F19" i="6"/>
  <c r="E22" i="6"/>
  <c r="D23" i="6"/>
  <c r="E21" i="6"/>
  <c r="E20" i="6"/>
  <c r="D22" i="6"/>
  <c r="D21" i="6"/>
  <c r="D20" i="6"/>
  <c r="E19" i="6"/>
  <c r="D19" i="6"/>
  <c r="G18" i="6"/>
  <c r="D18" i="6"/>
  <c r="G19" i="6" l="1"/>
  <c r="G20" i="6"/>
  <c r="G21" i="6"/>
  <c r="G22" i="6"/>
  <c r="F20" i="6"/>
  <c r="F21" i="6"/>
  <c r="F22" i="6"/>
  <c r="F18" i="6"/>
  <c r="F23" i="6"/>
  <c r="E18" i="6"/>
  <c r="E23" i="6"/>
  <c r="C39" i="69" l="1"/>
  <c r="C22" i="69"/>
  <c r="C26" i="69"/>
  <c r="C24" i="69"/>
  <c r="C8" i="79"/>
  <c r="C43" i="6"/>
  <c r="C42" i="6"/>
  <c r="C23" i="6" l="1"/>
  <c r="C22" i="6"/>
  <c r="C19" i="6"/>
  <c r="C21" i="6"/>
  <c r="C18" i="6"/>
  <c r="C20" i="6"/>
  <c r="C30" i="79" l="1"/>
  <c r="C18" i="79"/>
  <c r="N20" i="37"/>
  <c r="M14" i="37"/>
  <c r="E19" i="37"/>
  <c r="H14" i="37"/>
  <c r="N18" i="37"/>
  <c r="E18" i="37"/>
  <c r="N17" i="37"/>
  <c r="E17" i="37"/>
  <c r="N16" i="37"/>
  <c r="G14" i="37"/>
  <c r="F14" i="37"/>
  <c r="E16" i="37"/>
  <c r="K14" i="37"/>
  <c r="J14" i="37"/>
  <c r="I14" i="37"/>
  <c r="N15" i="37"/>
  <c r="E15" i="37"/>
  <c r="L14" i="37"/>
  <c r="C14" i="37"/>
  <c r="N13" i="37"/>
  <c r="N12" i="37"/>
  <c r="E12" i="37"/>
  <c r="N11" i="37"/>
  <c r="E11" i="37"/>
  <c r="N10" i="37"/>
  <c r="E10" i="37"/>
  <c r="N9" i="37"/>
  <c r="E9" i="37"/>
  <c r="N8" i="37"/>
  <c r="E8" i="37"/>
  <c r="E22" i="35"/>
  <c r="D22" i="74"/>
  <c r="G20" i="74"/>
  <c r="G19" i="74"/>
  <c r="G13" i="74"/>
  <c r="G12" i="74"/>
  <c r="G10" i="74"/>
  <c r="G9" i="74"/>
  <c r="C47" i="28"/>
  <c r="C43" i="28"/>
  <c r="C35" i="28"/>
  <c r="C31" i="28"/>
  <c r="C30" i="28"/>
  <c r="C12" i="28"/>
  <c r="D15" i="72"/>
  <c r="D61" i="53"/>
  <c r="C61" i="53"/>
  <c r="D53" i="53"/>
  <c r="C53" i="53"/>
  <c r="D34" i="53"/>
  <c r="D45" i="53" s="1"/>
  <c r="C34" i="53"/>
  <c r="C45" i="53" s="1"/>
  <c r="D30" i="53"/>
  <c r="C30" i="53"/>
  <c r="C9" i="53"/>
  <c r="C22" i="53" s="1"/>
  <c r="D9" i="53"/>
  <c r="D22" i="53" s="1"/>
  <c r="C40" i="62"/>
  <c r="D31" i="62"/>
  <c r="C31" i="62"/>
  <c r="D14" i="62"/>
  <c r="D20" i="62" s="1"/>
  <c r="C14" i="62"/>
  <c r="C20" i="62" s="1"/>
  <c r="C41" i="28" l="1"/>
  <c r="D54" i="53"/>
  <c r="C54" i="53"/>
  <c r="D31" i="53"/>
  <c r="C52" i="28"/>
  <c r="C36" i="79"/>
  <c r="D41" i="62"/>
  <c r="E14" i="37"/>
  <c r="N19" i="37"/>
  <c r="N14" i="37" s="1"/>
  <c r="C31" i="53"/>
  <c r="C56" i="53" s="1"/>
  <c r="C63" i="53" s="1"/>
  <c r="C65" i="53" s="1"/>
  <c r="C67" i="53" s="1"/>
  <c r="C41" i="62"/>
  <c r="D56" i="53" l="1"/>
  <c r="D63" i="53" s="1"/>
  <c r="D65" i="53" s="1"/>
  <c r="D67" i="53" s="1"/>
  <c r="B2" i="79" l="1"/>
  <c r="B2" i="37"/>
  <c r="B2" i="36"/>
  <c r="B2" i="74"/>
  <c r="B2" i="64"/>
  <c r="B2" i="35"/>
  <c r="B2" i="69"/>
  <c r="B2" i="77"/>
  <c r="B2" i="28"/>
  <c r="B2" i="73"/>
  <c r="B2" i="72"/>
  <c r="B2" i="52"/>
  <c r="B2" i="75"/>
  <c r="B2" i="53"/>
  <c r="B2" i="62"/>
  <c r="C5" i="6" l="1"/>
  <c r="G5" i="6"/>
  <c r="F5" i="6"/>
  <c r="E5" i="6"/>
  <c r="D5" i="6"/>
  <c r="G5" i="71"/>
  <c r="F5" i="71"/>
  <c r="E5" i="71"/>
  <c r="D5" i="71"/>
  <c r="C5" i="71"/>
  <c r="G6" i="71" l="1"/>
  <c r="G13" i="71" s="1"/>
  <c r="F6" i="71"/>
  <c r="F13" i="71" s="1"/>
  <c r="E6" i="71"/>
  <c r="E13" i="71" s="1"/>
  <c r="D6" i="71"/>
  <c r="D13" i="71" s="1"/>
  <c r="C6" i="71"/>
  <c r="C13" i="71" s="1"/>
  <c r="B1" i="79" l="1"/>
  <c r="B1" i="37"/>
  <c r="B1" i="36"/>
  <c r="B1" i="74"/>
  <c r="B1" i="64"/>
  <c r="B1" i="35"/>
  <c r="B1" i="69"/>
  <c r="B1" i="77"/>
  <c r="B1" i="28"/>
  <c r="B1" i="73"/>
  <c r="B1" i="72"/>
  <c r="B1" i="52"/>
  <c r="B1" i="71"/>
  <c r="B1" i="75"/>
  <c r="B1" i="53"/>
  <c r="B1" i="62"/>
  <c r="B1" i="6"/>
  <c r="C21" i="77" l="1"/>
  <c r="D16" i="77"/>
  <c r="D17" i="77"/>
  <c r="D15" i="77"/>
  <c r="D12" i="77"/>
  <c r="D13" i="77"/>
  <c r="D11" i="77"/>
  <c r="D8" i="77"/>
  <c r="D9" i="77"/>
  <c r="D7" i="77"/>
  <c r="C20" i="77"/>
  <c r="C19" i="77"/>
  <c r="D21" i="77" l="1"/>
  <c r="D19" i="77"/>
  <c r="D20" i="77"/>
  <c r="C26" i="79"/>
  <c r="M7" i="37" l="1"/>
  <c r="M21" i="37" s="1"/>
  <c r="L7" i="37"/>
  <c r="L21" i="37" s="1"/>
  <c r="J7" i="37"/>
  <c r="J21" i="37" s="1"/>
  <c r="I7" i="37"/>
  <c r="I21" i="37" s="1"/>
  <c r="H7" i="37"/>
  <c r="H21" i="37" s="1"/>
  <c r="G7" i="37"/>
  <c r="G21" i="37" s="1"/>
  <c r="F7" i="37"/>
  <c r="F21" i="37" s="1"/>
  <c r="C7" i="37"/>
  <c r="C21" i="37" s="1"/>
  <c r="E7" i="37" l="1"/>
  <c r="E21" i="37" s="1"/>
  <c r="C38" i="79" s="1"/>
  <c r="N7" i="37" l="1"/>
  <c r="N21" i="37" s="1"/>
  <c r="K7" i="37"/>
  <c r="K21" i="37" s="1"/>
  <c r="S21" i="35" l="1"/>
  <c r="F21" i="74" s="1"/>
  <c r="G21" i="74" s="1"/>
  <c r="S20" i="35"/>
  <c r="S19" i="35"/>
  <c r="S18" i="35"/>
  <c r="F18" i="74" s="1"/>
  <c r="S17" i="35"/>
  <c r="F17" i="74" s="1"/>
  <c r="S16" i="35"/>
  <c r="F16" i="74" s="1"/>
  <c r="S15" i="35"/>
  <c r="F15" i="74" s="1"/>
  <c r="S14" i="35"/>
  <c r="F14" i="74" s="1"/>
  <c r="H14" i="74" s="1"/>
  <c r="S13" i="35"/>
  <c r="S12" i="35"/>
  <c r="S11" i="35"/>
  <c r="F11" i="74" s="1"/>
  <c r="G11" i="74" s="1"/>
  <c r="S10" i="35"/>
  <c r="S9" i="35"/>
  <c r="S8" i="35"/>
  <c r="F8" i="74" s="1"/>
  <c r="G8" i="74" s="1"/>
  <c r="S22" i="35" l="1"/>
  <c r="D21" i="72" l="1"/>
  <c r="D22" i="35" l="1"/>
  <c r="F22" i="35"/>
  <c r="G22" i="35"/>
  <c r="H22" i="35"/>
  <c r="I22" i="35"/>
  <c r="J22" i="35"/>
  <c r="K22" i="35"/>
  <c r="L22" i="35"/>
  <c r="M22" i="35"/>
  <c r="N22" i="35"/>
  <c r="O22" i="35"/>
  <c r="P22" i="35"/>
  <c r="Q22" i="35"/>
  <c r="R22" i="35"/>
  <c r="C22" i="35"/>
  <c r="G22" i="74" l="1"/>
  <c r="F22" i="74"/>
  <c r="H8" i="74"/>
  <c r="V7" i="64" l="1"/>
  <c r="H9" i="74"/>
  <c r="H10" i="74"/>
  <c r="H11" i="74"/>
  <c r="H12" i="74"/>
  <c r="H13" i="74"/>
  <c r="H15" i="74"/>
  <c r="H16" i="74"/>
  <c r="H17" i="74"/>
  <c r="H18" i="74"/>
  <c r="H19" i="74"/>
  <c r="H20" i="74"/>
  <c r="H21" i="74"/>
  <c r="T21" i="64" l="1"/>
  <c r="U21" i="64"/>
  <c r="V9" i="64"/>
  <c r="E53" i="75" l="1"/>
  <c r="E52" i="75"/>
  <c r="E51" i="75"/>
  <c r="E50" i="75"/>
  <c r="E49" i="75"/>
  <c r="E48" i="75"/>
  <c r="E47" i="75"/>
  <c r="E46" i="75"/>
  <c r="E45" i="75"/>
  <c r="E44" i="75"/>
  <c r="E43" i="75"/>
  <c r="E42" i="75"/>
  <c r="E41" i="75"/>
  <c r="E40" i="75"/>
  <c r="E39" i="75"/>
  <c r="E38" i="75"/>
  <c r="E37" i="75"/>
  <c r="E36" i="75"/>
  <c r="E35" i="75"/>
  <c r="E34" i="75"/>
  <c r="E33" i="75"/>
  <c r="E32" i="75"/>
  <c r="E31" i="75"/>
  <c r="E30" i="75"/>
  <c r="E29" i="75"/>
  <c r="E28" i="75"/>
  <c r="E27" i="75"/>
  <c r="E26" i="75"/>
  <c r="E25" i="75"/>
  <c r="E24" i="75"/>
  <c r="E23" i="75"/>
  <c r="E22" i="75"/>
  <c r="E21" i="75"/>
  <c r="E20" i="75"/>
  <c r="E19" i="75"/>
  <c r="E18" i="75"/>
  <c r="E17" i="75"/>
  <c r="E16" i="75"/>
  <c r="E15" i="75"/>
  <c r="E14" i="75"/>
  <c r="E13" i="75"/>
  <c r="E12" i="75"/>
  <c r="E11" i="75"/>
  <c r="E10" i="75"/>
  <c r="E9" i="75"/>
  <c r="E8" i="75"/>
  <c r="E7" i="75"/>
  <c r="E22" i="53" l="1"/>
  <c r="E41" i="62" l="1"/>
  <c r="E31" i="62"/>
  <c r="E22" i="74"/>
  <c r="H22" i="74" l="1"/>
  <c r="C39" i="6"/>
  <c r="C21" i="64" l="1"/>
  <c r="D21" i="64"/>
  <c r="E21" i="64"/>
  <c r="F21" i="64"/>
  <c r="G21" i="64"/>
  <c r="H21" i="64"/>
  <c r="I21" i="64"/>
  <c r="J21" i="64"/>
  <c r="K21" i="64"/>
  <c r="L21" i="64"/>
  <c r="M21" i="64"/>
  <c r="N21" i="64"/>
  <c r="O21" i="64"/>
  <c r="P21" i="64"/>
  <c r="Q21" i="64"/>
  <c r="R21" i="64"/>
  <c r="S21" i="64"/>
  <c r="V8" i="64" l="1"/>
  <c r="V10" i="64"/>
  <c r="V11" i="64"/>
  <c r="V12" i="64"/>
  <c r="V13" i="64"/>
  <c r="V14" i="64"/>
  <c r="V15" i="64"/>
  <c r="V16" i="64"/>
  <c r="V17" i="64"/>
  <c r="V18" i="64"/>
  <c r="V19" i="64"/>
  <c r="V20" i="64"/>
  <c r="V21" i="64" l="1"/>
  <c r="E24" i="53" l="1"/>
  <c r="E25" i="53"/>
  <c r="E26" i="53"/>
  <c r="E27" i="53"/>
  <c r="E28" i="53"/>
  <c r="E29" i="53"/>
  <c r="E30" i="53"/>
  <c r="E31" i="53"/>
  <c r="E34" i="53"/>
  <c r="E35" i="53"/>
  <c r="E36" i="53"/>
  <c r="E37" i="53"/>
  <c r="E38" i="53"/>
  <c r="E39" i="53"/>
  <c r="E40" i="53"/>
  <c r="E41" i="53"/>
  <c r="E42" i="53"/>
  <c r="E43" i="53"/>
  <c r="E44" i="53"/>
  <c r="E45" i="53"/>
  <c r="E47" i="53"/>
  <c r="E48" i="53"/>
  <c r="E49" i="53"/>
  <c r="E50" i="53"/>
  <c r="E51" i="53"/>
  <c r="E52" i="53"/>
  <c r="E53" i="53"/>
  <c r="E54" i="53"/>
  <c r="E56" i="53"/>
  <c r="E58" i="53"/>
  <c r="E59" i="53"/>
  <c r="E60" i="53"/>
  <c r="E61" i="53"/>
  <c r="E63" i="53"/>
  <c r="E64" i="53"/>
  <c r="E65" i="53"/>
  <c r="E66" i="53"/>
  <c r="E67" i="53"/>
  <c r="E9" i="53"/>
  <c r="E10" i="53"/>
  <c r="E11" i="53"/>
  <c r="E12" i="53"/>
  <c r="E13" i="53"/>
  <c r="E14" i="53"/>
  <c r="E15" i="53"/>
  <c r="E16" i="53"/>
  <c r="E17" i="53"/>
  <c r="E18" i="53"/>
  <c r="E19" i="53"/>
  <c r="E20" i="53"/>
  <c r="E21" i="53"/>
  <c r="E8" i="53"/>
  <c r="E33" i="62"/>
  <c r="E34" i="62"/>
  <c r="C42" i="69" s="1"/>
  <c r="E35" i="62"/>
  <c r="C43" i="69" s="1"/>
  <c r="E36" i="62"/>
  <c r="E37" i="62"/>
  <c r="C45" i="69" s="1"/>
  <c r="E38" i="62"/>
  <c r="C46" i="69" s="1"/>
  <c r="E39" i="62"/>
  <c r="C47" i="69" s="1"/>
  <c r="E40" i="62"/>
  <c r="E23" i="62"/>
  <c r="C29" i="69" s="1"/>
  <c r="E24" i="62"/>
  <c r="C30" i="69" s="1"/>
  <c r="E25" i="62"/>
  <c r="C31" i="69" s="1"/>
  <c r="E26" i="62"/>
  <c r="C32" i="69" s="1"/>
  <c r="E27" i="62"/>
  <c r="C33" i="69" s="1"/>
  <c r="E28" i="62"/>
  <c r="C34" i="69" s="1"/>
  <c r="E29" i="62"/>
  <c r="C35" i="69" s="1"/>
  <c r="E30" i="62"/>
  <c r="E22" i="62"/>
  <c r="C28" i="69" s="1"/>
  <c r="E8" i="62"/>
  <c r="E9" i="62"/>
  <c r="E10" i="62"/>
  <c r="E11" i="62"/>
  <c r="E12" i="62"/>
  <c r="C36" i="6" s="1"/>
  <c r="E13" i="62"/>
  <c r="E14" i="62"/>
  <c r="E15" i="62"/>
  <c r="E16" i="62"/>
  <c r="E17" i="62"/>
  <c r="E18" i="62"/>
  <c r="E19" i="62"/>
  <c r="E20" i="62"/>
  <c r="E7" i="62"/>
  <c r="C8" i="72" s="1"/>
  <c r="C15" i="72" l="1"/>
  <c r="C23" i="69"/>
  <c r="C19" i="72"/>
  <c r="E19" i="72" s="1"/>
  <c r="C17" i="69"/>
  <c r="C16" i="72"/>
  <c r="E16" i="72" s="1"/>
  <c r="C41" i="69"/>
  <c r="C7" i="28"/>
  <c r="C44" i="69"/>
  <c r="C8" i="28"/>
  <c r="C18" i="69"/>
  <c r="C17" i="72"/>
  <c r="E17" i="72" s="1"/>
  <c r="C19" i="69"/>
  <c r="C18" i="72"/>
  <c r="E18" i="72" s="1"/>
  <c r="E8" i="72"/>
  <c r="C25" i="69"/>
  <c r="C20" i="72"/>
  <c r="E20" i="72" s="1"/>
  <c r="C11" i="72"/>
  <c r="E11" i="72" s="1"/>
  <c r="C10" i="72"/>
  <c r="E10" i="72" s="1"/>
  <c r="C14" i="72"/>
  <c r="E14" i="72" s="1"/>
  <c r="C13" i="72"/>
  <c r="C9" i="72"/>
  <c r="C12" i="72"/>
  <c r="E12" i="72" s="1"/>
  <c r="C33" i="6"/>
  <c r="C34" i="6"/>
  <c r="C35" i="6"/>
  <c r="C40" i="6"/>
  <c r="C48" i="69" l="1"/>
  <c r="C6" i="28"/>
  <c r="C21" i="72"/>
  <c r="C16" i="69"/>
  <c r="C27" i="69" s="1"/>
  <c r="E9" i="72"/>
  <c r="E15" i="72"/>
  <c r="E13" i="72"/>
  <c r="C28" i="28" l="1"/>
  <c r="E21" i="72"/>
  <c r="C5" i="73" l="1"/>
  <c r="C8" i="73" s="1"/>
  <c r="C13" i="73" s="1"/>
</calcChain>
</file>

<file path=xl/sharedStrings.xml><?xml version="1.0" encoding="utf-8"?>
<sst xmlns="http://schemas.openxmlformats.org/spreadsheetml/2006/main" count="945" uniqueCount="677">
  <si>
    <t>a</t>
  </si>
  <si>
    <t>b</t>
  </si>
  <si>
    <t>c</t>
  </si>
  <si>
    <t>d</t>
  </si>
  <si>
    <t>e</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</si>
  <si>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</si>
  <si>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</si>
  <si>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</si>
  <si>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</si>
  <si>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</si>
  <si>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</si>
  <si>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</si>
  <si>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</si>
  <si>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</si>
  <si>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სშდრ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</si>
  <si>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</si>
  <si>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</si>
  <si>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</si>
  <si>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</si>
  <si>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</si>
  <si>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</si>
  <si>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</si>
  <si>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გარესაბალანსო ელემენტები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</si>
  <si>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</si>
  <si>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</si>
  <si>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</si>
  <si>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</si>
  <si>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</si>
  <si>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</si>
  <si>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</si>
  <si>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</si>
  <si>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</si>
  <si>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</si>
  <si>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</si>
  <si>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</si>
  <si>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</si>
  <si>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</si>
  <si>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</si>
  <si>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</si>
  <si>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</si>
  <si>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</si>
  <si>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</si>
  <si>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</si>
  <si>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</si>
  <si>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</si>
  <si>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</si>
  <si>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</si>
  <si>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</si>
  <si>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</si>
  <si>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</si>
  <si>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</si>
  <si>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</si>
  <si>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</si>
  <si>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</si>
  <si>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</si>
  <si>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</si>
  <si>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</si>
  <si>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</si>
  <si>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</si>
  <si>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</si>
  <si>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</si>
  <si>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</si>
  <si>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</si>
  <si>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საერთო რეზერვები საკრედიტო რისკის მიხედვით შეწონილი რისკის პოზიციების მაქსიმუმ 1.25%–ის ოდენობით</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</si>
  <si>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</si>
  <si>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</si>
  <si>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</si>
  <si>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</si>
  <si>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</si>
  <si>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</si>
  <si>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</si>
  <si>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</si>
  <si>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</si>
  <si>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</si>
  <si>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</si>
  <si>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უპირობო და პირობითი მოთხოვნები, რომლებიც უზრუნველყოფილია საცხოვრებელი ქონების იპოთეკით</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</si>
  <si>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</si>
  <si>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</si>
  <si>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</si>
  <si>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</si>
  <si>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</si>
  <si>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</si>
  <si>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</si>
  <si>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</si>
  <si>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</si>
  <si>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</si>
  <si>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</si>
  <si>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</si>
  <si>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</si>
  <si>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პირველადი კაპიტალი</t>
  </si>
  <si>
    <t>საპროცენტო ხარჯები</t>
  </si>
  <si>
    <t>წმინდა საკომისიო და სხვა შემოსავლები მომსახურეობის მიხედვით</t>
  </si>
  <si>
    <t>საპროცენტო შემოსავლები</t>
  </si>
  <si>
    <t>ლარებით</t>
  </si>
  <si>
    <t>უცხ.ვალუტა</t>
  </si>
  <si>
    <t>სხვა ვალდებულებები</t>
  </si>
  <si>
    <t>უცხ. ვალუტა</t>
  </si>
  <si>
    <t>საპროცენტო შემოსავლები ბანკებიდან "ნოსტრო" ანგარიშებისა და დეპოზიტების მიხედვით</t>
  </si>
  <si>
    <t>საპროცენტო შემოსავლები სესხებიდან</t>
  </si>
  <si>
    <t>ბანკთაშორისი სესხებიდან</t>
  </si>
  <si>
    <t>ვაჭრობისა და მომსახურეობის სექტორზე გაცემული სესხებიდან</t>
  </si>
  <si>
    <t>ენერგეტიკის სექტორზე გაცემული სესხებიდან</t>
  </si>
  <si>
    <t>სოფლის მეურნეობის და მეტყევეობის სექტორზე გაცემული სესხებიდან</t>
  </si>
  <si>
    <t>მშენებლობის სექტორზე გაცემული სესხებიდან</t>
  </si>
  <si>
    <t>სამთომომპოვებელ და გადამამუშავებელ სექტორზე გაცემული სესხებიდან</t>
  </si>
  <si>
    <t>ტრანსპორტისა და კავშირგაბმულობის სექტორზე გაცემული სესხებიდან</t>
  </si>
  <si>
    <t>ფიზიკურ პირებზე გაცემული სესხებიდან</t>
  </si>
  <si>
    <t>დანარჩენ სექტორზე გაცემული სესხებიდან</t>
  </si>
  <si>
    <t>შემოსავლები ჯარიმებიდან/საურავებიდან კლიენტებისათვის მიცემული სესხების მიხედვით</t>
  </si>
  <si>
    <t>საპროცენტო და დისკონტური შემოსავლები ფასიანი ქაღალდებიდან</t>
  </si>
  <si>
    <t>სხვა საპროცენტო შემოსავლები</t>
  </si>
  <si>
    <t>მთლიანი საპროცენტო შემოსავლები</t>
  </si>
  <si>
    <t>მოთხოვნამდე დეპოზიტებზე გადახდილი პროცენტები</t>
  </si>
  <si>
    <t>ვადიან დეპოზიტებზე გადახდილი პროცენტები</t>
  </si>
  <si>
    <t>ბანკის დეპოზიტებზე გადახდილი პროცენტები</t>
  </si>
  <si>
    <t>საკუთარ სავალო ფასიან ქაღალდებზე გადახდილი პროცენტები</t>
  </si>
  <si>
    <t>ნასესხებ სახსრებზე გადახდილი პროცენტები</t>
  </si>
  <si>
    <t>სხვა საპროცენტო ხარჯები</t>
  </si>
  <si>
    <t>მთლიანი საპროცენტო ხარჯები</t>
  </si>
  <si>
    <t>წმინდა საპროცენტო შემოსავალი</t>
  </si>
  <si>
    <t>არასაპროცენტო შემოსავლები</t>
  </si>
  <si>
    <t xml:space="preserve"> საკომისიო და სხვა შემოსავლები გაწეული მომსახურეობის მიხედვით</t>
  </si>
  <si>
    <t xml:space="preserve"> საკომისიო და სხვა ხარჯები მიღებული მომსახურეობის მიხედვით</t>
  </si>
  <si>
    <t>მიღებული დივიდენდები</t>
  </si>
  <si>
    <t>მოგება (ზარალი) დილინგური ფასიანი ქაღალდებიდან</t>
  </si>
  <si>
    <t>მოგება (ზარალი) საინვესტიციო ფასიანი ქაღალდებიდან</t>
  </si>
  <si>
    <t>მოგება (ზარალი) ვალუტის ყიდვა–გაყიდვის ოპერაციებიდან</t>
  </si>
  <si>
    <t>მოგება (ზარალი) სავალუტო სახსრების გადაფასებიდან</t>
  </si>
  <si>
    <t>მოგება (ზარალი) ქონების გაყიდვიდან</t>
  </si>
  <si>
    <t>სხვა საბანკო ოპერაციებიდან მიღებული არასაპროცენტო შემოსავლები</t>
  </si>
  <si>
    <t>სხვა არასაპროცენტო შემოსავლები</t>
  </si>
  <si>
    <t>მთლიანი არასაპროცენტო შემოსავლები</t>
  </si>
  <si>
    <t>არასაპროცენტო ხარჯები</t>
  </si>
  <si>
    <t>სხვა საბანკო ოპერაციების მიხედვით გაწეული არასაპროცენტო ხარჯები</t>
  </si>
  <si>
    <t>ბანკის განვითარების, საკონსულტაციო და მარკეტინგის ხარჯები</t>
  </si>
  <si>
    <t>ბანკის პერსონალის ხარჯები</t>
  </si>
  <si>
    <t>ცვეთისა და ამორტიზაციის ხარჯები</t>
  </si>
  <si>
    <t>სხვა არასაპროცენტო ხარჯები</t>
  </si>
  <si>
    <t>მთლიანი არასაპროცენტო ხარჯები</t>
  </si>
  <si>
    <t>წმინდა არასაპროცენტო შემოსავალი</t>
  </si>
  <si>
    <t>წმინდა მოგება დარეზერვებამდე</t>
  </si>
  <si>
    <t>ზარალი სესხების შესაძლო დანაკარგების მიხედვით</t>
  </si>
  <si>
    <t>ზარალი ინვესტიციების და ფასიანი ქაღალდების გაუფასურების შესაძლო დანაკარგების მიხედვით</t>
  </si>
  <si>
    <t>ზარალი სხვა აქტივების შესაძლო დანაკარგების მიხედვით</t>
  </si>
  <si>
    <t>მთლიანი ზარალი აქტივების შესაძლო დანაკარგების მიხედვით</t>
  </si>
  <si>
    <t>მოგების გადასახადი</t>
  </si>
  <si>
    <t>მოგება გადასახადის გადახდის შემდეგ</t>
  </si>
  <si>
    <t>გაუთვალისწინებელი შემოსავლები (ხარჯები)</t>
  </si>
  <si>
    <t>წმინდა მოგება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</si>
  <si>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</si>
  <si>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</si>
  <si>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</si>
  <si>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</si>
  <si>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</si>
  <si>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</si>
  <si>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</si>
  <si>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</si>
  <si>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</si>
  <si>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</si>
  <si>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</si>
  <si>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</si>
  <si>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</si>
  <si>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</si>
  <si>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</si>
  <si>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</si>
  <si>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</si>
  <si>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</si>
  <si>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</si>
  <si>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</si>
  <si>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</si>
  <si>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</si>
  <si>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</si>
  <si>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</si>
  <si>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</si>
  <si>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სუბორდინირებული ვალდებულებები</t>
  </si>
  <si>
    <t>მთლიანი ვალდებულებები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</si>
  <si>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</si>
  <si>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</si>
  <si>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</si>
  <si>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</si>
  <si>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</si>
  <si>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</si>
  <si>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სულ სააქციო კაპიტალი</t>
  </si>
  <si>
    <t>ვალდებულებები</t>
  </si>
  <si>
    <t>სააქციო კაპიტალი</t>
  </si>
  <si>
    <t>ფასიანი ქაღალდები დილინგური ოპერაციებისათვის</t>
  </si>
  <si>
    <t>საზედამხედველო კაპიტალი (მოცულობა, ლარი)</t>
  </si>
  <si>
    <t>რისკის მიხედვით შეწონილი რისკის პოზიციები</t>
  </si>
  <si>
    <t>ბანკი:</t>
  </si>
  <si>
    <t>თარიღი:</t>
  </si>
  <si>
    <t>ბაზელ III-ზე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</si>
  <si>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</si>
  <si>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</si>
  <si>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</si>
  <si>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</si>
  <si>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</si>
  <si>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აქტივების გადაფასების რეზერვები</t>
  </si>
  <si>
    <t>მთლიანი ვალდებულებები და სააქციო კაპიტალი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</si>
  <si>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</si>
  <si>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</si>
  <si>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</si>
  <si>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</si>
  <si>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</si>
  <si>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</si>
  <si>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</si>
  <si>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</si>
  <si>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</si>
  <si>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</si>
  <si>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</si>
  <si>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</si>
  <si>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</si>
  <si>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</si>
  <si>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</si>
  <si>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</si>
  <si>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</si>
  <si>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</si>
  <si>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</si>
  <si>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</si>
  <si>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</si>
  <si>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</si>
  <si>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საერთაშორისო ორგანიზაციების მიმართ</t>
  </si>
  <si>
    <t>უპირობო და პირობითი მოთხოვნები კომერციული ბანკების მიმართ</t>
  </si>
  <si>
    <t>მოგება - ზარალის ანგარიშგება</t>
  </si>
  <si>
    <t>ძირითადი მაჩვენებლები</t>
  </si>
  <si>
    <t>წმინდა საპროცენტო მარჟა</t>
  </si>
  <si>
    <t xml:space="preserve">   </t>
  </si>
  <si>
    <t xml:space="preserve">წმინდა სესხები </t>
  </si>
  <si>
    <t xml:space="preserve">ფულადი სახსრები სხვა ბანკებში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</si>
  <si>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</si>
  <si>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</si>
  <si>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</si>
  <si>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 xml:space="preserve">სტანდარტიზებული საზედამხედველო ანგარიშგების საბალანსო ელემენტები </t>
  </si>
  <si>
    <t xml:space="preserve">    მინუს: გამოსყიდული აქციები</t>
  </si>
  <si>
    <t>მათ შორის მეორად საზედამხედველო კაპიტალში ჩასათვლელი ინსტრუმენტები</t>
  </si>
  <si>
    <t>მათ შორის არამატერიალური აქტივები</t>
  </si>
  <si>
    <t>მათ შორის 10%-ზე ნაკლები  წილობრივი მფლობელობა, რომელიც შეზღუდულად აღიარდება</t>
  </si>
  <si>
    <t>მათ შორის მნიშვნელოვანი ინვესტიციები, რომლებიც შეზღუდულად აღიარდება</t>
  </si>
  <si>
    <t xml:space="preserve">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t>
  </si>
  <si>
    <t>g</t>
  </si>
  <si>
    <t>h</t>
  </si>
  <si>
    <t>i</t>
  </si>
  <si>
    <t>j</t>
  </si>
  <si>
    <t>k</t>
  </si>
  <si>
    <t>l</t>
  </si>
  <si>
    <t xml:space="preserve"> საბალანსო უწყისი</t>
  </si>
  <si>
    <t>ბალანსგარეშე ანგარიშგების უწყისი</t>
  </si>
  <si>
    <t xml:space="preserve">მათ შორის 10 %-იანი წილობრივი მფლობელობა ფინანსურ  დაწესებულებებში  </t>
  </si>
  <si>
    <t>საკრედიტო რისკის მიტიგაცია</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</si>
  <si>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</si>
  <si>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</si>
  <si>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t>
  </si>
  <si>
    <t>საკრედიტო რისკის მიხედვით შეწონილი რისკის პოზიციები საკრედიტო რისკის მიტიგაციამდე</t>
  </si>
  <si>
    <t>1.1.1</t>
  </si>
  <si>
    <t>სულ რისკის მიხედვით შეწონილი რისკის პოზიციები</t>
  </si>
  <si>
    <t>პილარ 3-ის კვარტალური ანგარიშგება</t>
  </si>
  <si>
    <t>ბანკის სრული დასახელება</t>
  </si>
  <si>
    <t>ბანკის სამეთვალყურეო საბჭოს თავმჯდომარე</t>
  </si>
  <si>
    <t>ბანკის გენერალური დირექტორი</t>
  </si>
  <si>
    <t>ბანკის ვებ-გვერდი</t>
  </si>
  <si>
    <t>სარჩევი</t>
  </si>
  <si>
    <t>საბალანსო უწყისი</t>
  </si>
  <si>
    <t>მოგება-ზარალის ანგარიშგება</t>
  </si>
  <si>
    <t xml:space="preserve">ბალანსგარეშე ანგარიშების უწყისი </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</si>
  <si>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</si>
  <si>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</si>
  <si>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</si>
  <si>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</si>
  <si>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</si>
  <si>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</si>
  <si>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</si>
  <si>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</si>
  <si>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ძირითადი საშუალებების საექსპლუატაციო ხარჯები</t>
  </si>
  <si>
    <t>მოგება გადასახადის გადახდამდე და გაუთვალისწინებელ შემოსავალ–ხარჯებამდე</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</si>
  <si>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</si>
  <si>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</si>
  <si>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 xml:space="preserve">         გაცემული გარანტიები</t>
  </si>
  <si>
    <t xml:space="preserve">         აკრედიტივები</t>
  </si>
  <si>
    <t xml:space="preserve">         კლიენტების მიერ აუთვისებელი ნაშთები</t>
  </si>
  <si>
    <t xml:space="preserve">         სხვა პირობითი ვალდებულებები</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</si>
  <si>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</si>
  <si>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</si>
  <si>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 xml:space="preserve">         ბანკის ფინანსური აქტივები</t>
  </si>
  <si>
    <t xml:space="preserve">         ბანკის არაფინანსური აქტივები</t>
  </si>
  <si>
    <t>ბანკის მოთხოვნის უზრუნველყოფის მიზნით მიღებული გარანტიები</t>
  </si>
  <si>
    <t xml:space="preserve">         თავდებობა, სოლიდარული პასუხისმგებლობა </t>
  </si>
  <si>
    <t xml:space="preserve">         გარანტია </t>
  </si>
  <si>
    <t>მოთხოვნის უზრუნველყოფის მიზნით ბანკის სასარგებლოდ დატვირთული აქტივები</t>
  </si>
  <si>
    <t xml:space="preserve">         ფულადი სახსრები</t>
  </si>
  <si>
    <t xml:space="preserve">         ძვირფასი ლითონები და ქვები </t>
  </si>
  <si>
    <t xml:space="preserve">         უძრავი ქონება</t>
  </si>
  <si>
    <t>5.3.1</t>
  </si>
  <si>
    <t xml:space="preserve">                     საცხოვრებელი</t>
  </si>
  <si>
    <t>5.3.2</t>
  </si>
  <si>
    <t xml:space="preserve">                     კომერციული</t>
  </si>
  <si>
    <t>5.3.3</t>
  </si>
  <si>
    <t xml:space="preserve">                        კომპლექსური ტიპის უძრავი ქონება</t>
  </si>
  <si>
    <t>5.3.4</t>
  </si>
  <si>
    <t xml:space="preserve">                    მიწის ნაკვეთები (შენობა ნაგებობების გარეშე)</t>
  </si>
  <si>
    <t>5.3.5</t>
  </si>
  <si>
    <t xml:space="preserve">                    სხვა</t>
  </si>
  <si>
    <t xml:space="preserve">         მოძრავი ქონება</t>
  </si>
  <si>
    <t xml:space="preserve">         წილის გირავნობა</t>
  </si>
  <si>
    <t xml:space="preserve">         ფასიანი ქაღალდები</t>
  </si>
  <si>
    <t xml:space="preserve">         სხვა </t>
  </si>
  <si>
    <t>წარმოებული ფინანსური ინსტრუმენტები</t>
  </si>
  <si>
    <t xml:space="preserve">          სავალუტო კურსთან დაკავშირებული კონტრაქტების (გარდა ოფციონებისა) ფარგლებში გასაცები თანხები</t>
  </si>
  <si>
    <t xml:space="preserve">          საპროცენტო განაკვეთთან დაკავშირებული კონტრაქტების (გარდა ოფციონებისა) ძირითადი თანხა </t>
  </si>
  <si>
    <t xml:space="preserve">          გაყიდული ოფციონები</t>
  </si>
  <si>
    <t xml:space="preserve">          ნაყიდი ოფციონები</t>
  </si>
  <si>
    <t xml:space="preserve">          სხვა წარმოებული ინსტრუმენტების ფარგლებში ბანკის პოტენციური მოთხოვნის ნომინალური ღირებულება</t>
  </si>
  <si>
    <t xml:space="preserve">          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</si>
  <si>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ბანკის ბალანსზე აუღიარებელი საკრედიტო მოთხოვნები</t>
  </si>
  <si>
    <t xml:space="preserve">          ბოლო 3 თვის განმავალობაში ბალანსიდან ჩამოწერილი საკრედიტო მოთხოვნების ძირი თანხა</t>
  </si>
  <si>
    <t xml:space="preserve">          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</si>
  <si>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 xml:space="preserve">          ბოლო 5 წლის განმავლობაში (ბოლო 3 თვის ჩათვლით) ბალანსიდან ჩამოწერილი საკრედიტო მოთხოვნების ძირი თანხა</t>
  </si>
  <si>
    <t xml:space="preserve">          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</si>
  <si>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შეუქცევადი საოპერაციო იჯარა</t>
  </si>
  <si>
    <t xml:space="preserve">          ვადის გარეშე ხელშეკრულების ფარგლებში</t>
  </si>
  <si>
    <t xml:space="preserve">          1 წლამდე ვადით</t>
  </si>
  <si>
    <t xml:space="preserve">          1-დან 2 წლამდე ვადით</t>
  </si>
  <si>
    <t xml:space="preserve">          2-დან 3 წლამდე ვადით</t>
  </si>
  <si>
    <t xml:space="preserve">          3-დან 4 წლამდე ვადით</t>
  </si>
  <si>
    <t xml:space="preserve">          4-დან 5 წლამდე ვადით</t>
  </si>
  <si>
    <t xml:space="preserve">          5 წელზე მეტი ვადით</t>
  </si>
  <si>
    <t>კაპიტალური დანახარჯების პოტენციური სახელშეკრულებო ვალდებულება</t>
  </si>
  <si>
    <t>ზოგადი განმარტებები</t>
  </si>
  <si>
    <t>ანგარიშგების კვარტალურ ფორმებში, (T), (T-1), (T-2), (T-3), (T-4) ველებში უნდა ჩაიწეროს შესაბამისი დროის მონაკვეთი (კვარტალი) მაგ: 1Q 2017, 4Q 2016, 3Q 2016, 2Q 2016, 1Q 2016 და ა.შ. ხოლო წლიურ ფორმებში, (T), (T-1), (T-2) ველებში უნდა ჩაიწეროს შესაბამისი დროის მონაკვეთი (წელი). მაგ: 2017, 2016, 2015</t>
  </si>
  <si>
    <t>(T), (T-1), (T-2), (T-3), (T-4) სვეტებში ბანკებმა უნდა გაამჟღავნოს საანგარიშგებო პერიოდისა (კვარტლის) და  წინა 4 კვარტლის შესაბამისი მონაცემები.</t>
  </si>
  <si>
    <t>თუ რომელიმე მაჩვენებელი, ახალი სტანდარტის შესაბამისად, ქვეყნდება პირველად, (მაგალითად ბაზელ III-ზე დაფუძნებული ჩარჩოს შესაბამისი კაპიტალი) ბანკები არ არიან ვალდებულნი, შეავსონ წინა ოთხი კვარტალის შესაბამისი ველები.</t>
  </si>
  <si>
    <t>მთლიანი აქტივები – საბალანსო უწყისით გათვალისწინებული მთლიანი აქტივები;</t>
  </si>
  <si>
    <t>მთლიანი ვალდებულებები – საბალანსო უწყისით გათვალისწინებული მთლიანი ვალდებულებები;</t>
  </si>
  <si>
    <t>სააქციო კაპიტალი – საბალანსო უწყისით გათვალისწინებული სააქციო კაპიტალი;</t>
  </si>
  <si>
    <t>მთლიანი საპროცენტო შემოსავლები – წლიურად გადაანგარიშებული მთლიანი საპროცენტო შემოსავლები;</t>
  </si>
  <si>
    <t>მთლიანი საპროცენტო ხარჯები – წლიურად გადაანგარიშებული მთლიანი საპროცენტო ხარჯები;</t>
  </si>
  <si>
    <t>საოპერაციო შედეგი – წლიურად გადაანგარიშებული ბანკის ყოველდღიური საოპერაციო საქმიანობისგან მიღებული შედეგი, რომელიც გამოითვლება როგორც წმინდა საპროცენტო შემოსავალს მიმატებული მთლიანი არასაპროცენტო შემოსავლები გარდა დილინგური ფასიანი ქაღალდებიდან, საინვესტიციო ფასიანი ქაღალდებიდან, სავალუტო სახსრების გადაფასებიდან და ქონების გაყიდვიდან მიღებული მოგება/ზარალისა, და გამოკლებული მთლიანი არასაპროცენტო ხარჯები;</t>
  </si>
  <si>
    <t>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</si>
  <si>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(13) 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</si>
  <si>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</si>
  <si>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(14) 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</si>
  <si>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</si>
  <si>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(15) 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</si>
  <si>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მთლიანი სესხები – საბალანსო უწყისით გათვალისწინებული მთლიანი სესხები;</t>
  </si>
  <si>
    <t>სშდრ – საბალანსო უწყისით გათვალისწინებული სესხების შესაძლო დანაკარგების რეზერვი, რომელიც იქმნება ბანკის მიერ სესხების შესაძლო დანაკარგების დასაფარავად, არაიდენტიფიცირებული და იდენტიფიცირებული ზარალისათვის;</t>
  </si>
  <si>
    <t>უმოქმედო სესხები – მთლიანი სესხებიდან ბანკის მიერ არასტანდარტული, საეჭვო და უიმედო კატეგორიად კლასიფიცირებული სესხების ჯამი;</t>
  </si>
  <si>
    <t>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</si>
  <si>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(20) 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</si>
  <si>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ლიკვიდური აქტივები – ეროვნული ბანკის მიერ დადგენილი წესით განსაზღვრული ფულადი სახსრები და ისეთი სახის აქტივები, რომლებსაც აქვთ ფულად სახსრებად მყისიერად (სწრაფად) გადაქცევის უნარი და შესაძლებლობა;</t>
  </si>
  <si>
    <t>მიმდინარე და მოთხოვნამდე დეპოზიტები – საბალანსო უწყისით გათვალისწინებული მიმდინარე ანგარიშებისა და მოთხოვნამდე დეპოზიტების ჯამი;</t>
  </si>
  <si>
    <t>მიმდინარე და მოთხოვნამდე დეპოზიტები – საბალანსო უწყისით გათვალისწინებული მიმდინარე და მოთხოვნამდე დეპოზიტების ჯამი;</t>
  </si>
  <si>
    <t>წმინდა მოგება – ბანკის მოგება-ზარალის უწყისით გათვალისწინებული წმინდა მოგება;</t>
  </si>
  <si>
    <t>ცხრილებში მოთხოვნილი ინფორმაცია მჟღავნდება ეროვნული ბანკის ანგარიშთა გეგმის მიხედვით</t>
  </si>
  <si>
    <t>1.1 სტრიქონში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</si>
  <si>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1.1 მწკრივში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</si>
  <si>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1.2 სტრიქონში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</si>
  <si>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1.2 მწკრივში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</si>
  <si>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1.3 სტრიქონში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</si>
  <si>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1.3 მწკრივში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</si>
  <si>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1.4 სტრიქონში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სტრიქონებში.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</si>
  <si>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1.4 მწკრივში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მწკრივებში.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</si>
  <si>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მე-2 სტრიქონში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</si>
  <si>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მე-2 მწკრივში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</si>
  <si>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მე-3 სტრიქონში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</si>
  <si>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მე-3 მწკრივში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</si>
  <si>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მე-4 სტრიქონში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სტრიქონებში უნდა ჩაიწეროს უზრუნველყოფის შესაბამისი ტიპის ჯამური ნომინალური ღირებულება</t>
  </si>
  <si>
    <t>მე-4 მწკრივში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მწკრივებში უნდა ჩაიწეროს უზრუნველყოფის შესაბამისი ტიპის ჯამური ნომინალური ღირებულება</t>
  </si>
  <si>
    <t>მე-5 სტრიქონში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სტრიქონის ჩათვლით შესაბამის ველში</t>
  </si>
  <si>
    <t>მე-5 მწკრივში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მწკრივის ჩათვლით შესაბამის ველში</t>
  </si>
  <si>
    <t>მე-6 სტრიქონში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სტრიქონის ჩათვლით შესაბამის ველში</t>
  </si>
  <si>
    <t>მე-6 მწკრივში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მწკრივის ჩათვლით შესაბამის ველში</t>
  </si>
  <si>
    <t>მე-7 მწკრივში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მისარები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მწკრივის ჩათვლით შესაბამის ველში</t>
  </si>
  <si>
    <t>მე-8 მწკრივში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მწკრივის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მწკრივის ჩათვლით შესაბამის ველში. ამასთან 8.1 მწკრივში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t>
  </si>
  <si>
    <t>მე-9 სტრიქონში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</si>
  <si>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მე-9 მწკრივში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</si>
  <si>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1.4, 5.3.5, 5.7, 6.6- და 6.7-ე სტრიქონების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სტრიქონს დაურთოს განმარტებები.</t>
  </si>
  <si>
    <t>1.4, 5.3.5, 5.7, 6.6- და 6.7-ე მწკრივების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მწკრივს დაურთოს განმარტებები.</t>
  </si>
  <si>
    <t>(a) რისკის მიხედვით შეწონილი რისკის პოზიციები საანგარიშგებო პერიოდის (კვარტალის) ბოლოს, გაანგარიშებული ბაზელ III-ზე დაფუძნებული ჩარჩოს შესაბამისად. იმ შემთხვევებში, როცა საზედამხედველო ჩარჩო არ განსაზღვრავს რისკის მიხედვით შეწონილ რისკის პოზიციებს და მიემართება პირდაპირ კაპიტალის ხარჯებს, ბანკებმა უნდა მიუთითონ რისკის მიხედვით შეწონილი რისკის პოზიციების გამოთვლილი ოდენობა (კაპიტალის ხარჯი გაყონ 10.5%-ზე)</t>
  </si>
  <si>
    <t>(1.1.1) სტრიქონი -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</si>
  <si>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(4) ის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</si>
  <si>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სტრიქონები:</t>
  </si>
  <si>
    <t>სტრიქონების თანმიმდევრობა მკაცრად მიჰყვება საზედამხედველო ანგარიშგების მიზნებისთვის გამოყენებული სტანდარტიზებული საბალანსო უწყისის ფორმატს.</t>
  </si>
  <si>
    <t>სვეტები: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</si>
  <si>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ოდენობებს. </t>
  </si>
  <si>
    <t>(b) სვეტში წარმოდგენილი უნდა იყოს ელემენტების ოდენობები, რომლებზეც არ ვრცელდება კაპიტალის მოთხოვნა, ან რომლებიც დაქვითულია საზედამხედველო კაპიტალიდან კომერციული ბანკების კაპიტალის ადეკვატურობის მოთხოვნების შესახებ დებულების მე-7 მუხლის მიხედვით. აღნიშნულ სვეტში შევსებული ოდენობები უნდა ედრებოდეს საზედამხედველო კაპიტალის ცხრილში (Capital) ძირითადი პირველადი კაპიტალის, დამატებითი პირველადი კაპიტალის და მეორადი კაპიტალის შესაბამის საზედამხედველო კორექტირებებს (გარდა იმ კორექტირებებისა, რომლებიც არ ეხება აქტივებს).</t>
  </si>
  <si>
    <t>(c) სვეტში წარმოდგენილი უნდა იყოს ელემენტების ოდენობები,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</si>
  <si>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1-ელ სტრიქონში (საკრედიტო რისკის მიხედვით შეწოვას დაქვემდებარებული საბალანსო ელემენტების ჯამური ღირებულება კორექტირებებამდე) წარმოდგენილი ინფორმაცია უნდა ემთხვეოდეს LI 1 ცხრილის "e" სვეტში წარმოდგენილ ჯამურ ოდენობას.</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</si>
  <si>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CR4))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</si>
  <si>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2.2 სტრიქონი (კონტრაგენტთან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 (ცხრილი CCR)) მოიცავს იმ ელემენტების ნომინალურ ღირებულებას, რომლებიც ექვემდებარება კონტრაგენტთან დაკავშირებული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მე-16 თავის მიხედვით.</t>
  </si>
  <si>
    <t>მე-3 სტრიქონი (საკრედიტო რისკით შეწოვას დაქვემდებარებული საბალანსო და არა-საბალანსო ელემენტების ჯამური ღირებულება კორექტირებებამდე) მოიცავს (1)-დან (2.2)-მდე სტრიქონების ოდენობების ჯამს</t>
  </si>
  <si>
    <t>მე-4 სტრიქონი (კაპიტალის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 მოიცავს საერთო რეზერვთან (და სხვა რეზერვთან) დაკავშირებულ კორექტირებებს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</si>
  <si>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CR4))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</si>
  <si>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 xml:space="preserve">5.2 სტრიქონი (კონტრაგენტთან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 მოიცავს ინსტრუმენტის ნომინალური ღირებულების შემცირების ეფექტს კაპიტალის ადეკვატურობის დებულების 50-ე მუხლის მე-4 პუნქტის მიხედვით </t>
  </si>
  <si>
    <t>მე-6 სტრიქონი (სხვა კორექტირებების ეფექტი (ასეთის არსებობის შემთხვევაში)) მოიცავს ყველა სხვა აუცილებელ კორექტირებას, რაც საჭიროა საზედამხედველო მიზნებისთვის საკრედიტო რისკის მიხედვით შეწონვას დაქვემდებარებული რისკის პოზიციების მიღებისთვის (რაც მითითებულია მე-8 სტრიქონში)</t>
  </si>
  <si>
    <t>ცხრილში მოთხოვნილი ინფორმაცია შეესაბამება ბაზელ III-ის ჩარჩოზე დაფუძნებულ კაპიტალის ადეკვატურობის დებულებას.</t>
  </si>
  <si>
    <t>ამ ცხრილის მიზანია საბალანსო ელემენტებიდან გამოაჩინოს ის ნაწილები რომლების მონაწილეობას ღებულობენ საზედამხედველო კაპიტალის ფორმირებაში: მისი შემადგენელი კომპონენტების (მაგ. გაუნაწილებელი მოგება, სუბორდინირებული ვალი და ა.შ.) თუ დაქვითვების სახით (მაგ. გუდვილი, ინვესტიციები და ა.შ)</t>
  </si>
  <si>
    <t>მე-2 სვეტში (საბალანსო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უნდა შეივსოს პირველი სვეტის (სტანდარტიზებული საზედამხედველო ანგარიშგების საბალანსო ელემენტები) საბალანსო ელემენტების შესაბამისი ოდენობები.</t>
  </si>
  <si>
    <t>გარკვეულ შემთხვევებში, საჭირო იქნება საბალანსო ელემენტების განვრცობა, რათა მოხდეს იდენტიფიცირება ყველა იმ ელემენტისა, რომელიც მე-9 ცხრილშია (Capital) მოცემული.</t>
  </si>
  <si>
    <t>ზემოთ მოცემულ მაგალითში წარმოდგენილია განვრცობის შემთხვევაც.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</si>
  <si>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კავშირი ცხრილებს შორის</t>
  </si>
  <si>
    <t>ა) CC2 ცხრილის საბალანსო უწყისის ელემენტების შესაბამისი ოდენობები გავრცობამდე უნდა ემთხვეოდეს LI 1 ცხრილის (a) სვეტის შესაბამის ოდენობებს</t>
  </si>
  <si>
    <t>ბ) CC2-ში ყოველი დამატებული ელემენტისთვის მინიჭებული უნდა იყოს Capital ცხრილის შესაბამისი ელემენტის მინიშნება</t>
  </si>
  <si>
    <t>გ) CC2 ცხრილის მიზნებისთვის, განვრცობა არ ნიშნავს აუცილებლად ჩაშლას. შესაბამისად, არ არის სავალდებულო, რომ ახალი (განვრცობილი) ელემენტების ჯამი ედრებოდეს შესაბამისი საბალანსო მუხლის შესაბამის ოდენობას.</t>
  </si>
  <si>
    <t>სვეტები</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</si>
  <si>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</si>
  <si>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N</t>
  </si>
  <si>
    <t>ცხრილი 1</t>
  </si>
  <si>
    <t>ცხრილი 2</t>
  </si>
  <si>
    <t>ცხრილი 3</t>
  </si>
  <si>
    <t>ცხრილი 4</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</si>
  <si>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</si>
  <si>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</si>
  <si>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</si>
  <si>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</si>
  <si>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</si>
  <si>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</si>
  <si>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</si>
  <si>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</si>
  <si>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</si>
  <si>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15</t>
  </si>
  <si>
    <t>თუ კონკრეტული ცხრილების მიზნებისათვის სხვაგვარად არ არის განსაზღვრული, მონაცემები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</si>
  <si>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(6)-(24) სტრიქონების შესაბამისი მონაცემები უნდა გამოისახოს პროცენტულად.</t>
  </si>
  <si>
    <t>(5), (9) და (10) სტრიქონებში შესავსები მონაცემები გაუქმდება ბაზელ I-ზე დაფუძნებული კაპიტალის ადეკვატურობის მოთხოვნების გაუქმების შესაბამისად 2018 წლის 1-ლი იანვრიდან.</t>
  </si>
  <si>
    <t>(11)-(24) სტრიქონების შესაბამისი კოეფიციენტების დათვლისას ბანკებმა უნდა იხელმძღვანელონ შემდეგი განმარტებებით (შეესაბამება "პილარ 3-ის ფარგლებში ინფორმაციის გამჟღავნების წესის" ტერმინთა განმარტებებს):</t>
  </si>
  <si>
    <t>განმარტებები გვერდისთვის 1. Key Ratios, ცხრილი 1</t>
  </si>
  <si>
    <t>განმარტებები გვერდისთვის 4. off-balance, ცხრილი 4</t>
  </si>
  <si>
    <t>მე-7 სტრიქონში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მისაღები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სტრიქონის ჩათვლით შესაბამის ველში</t>
  </si>
  <si>
    <t>განმარტებები გვერდისთვის 5. RWA, ცხრილი 5</t>
  </si>
  <si>
    <t>განმარტებები გვერდისთვის 6. Administrators-Shareholders, ცხრილი 6</t>
  </si>
  <si>
    <t>ცხრილის მიზნებისათვის ბანკებმა უნდა იხელმძღვანელონ ბენეფიციარი მესაკუთრის კანონმდებლობით გათვალისწინებული განმარტებით: პირი, რომელიც კანონის ან გარიგების საფუძველზე იღებს ფულად ან სხვა სახის სარგებელს და ამ სარგებლის სხვა პირისთვის გადაცემის ვალდებულება არ გააჩნია</t>
  </si>
  <si>
    <t>განმარტებები გვერდისთვის 7. LI1, ცხრილი 7</t>
  </si>
  <si>
    <t>განმარტებები გვერდისთვის 8. LI2, ცხრილი 8</t>
  </si>
  <si>
    <t>განმარტებები გვერდისთვის 9. Capital, ცხრილი 9</t>
  </si>
  <si>
    <t>განმარტებები გვერდისთვის 10. CC2, ცხრილი 10</t>
  </si>
  <si>
    <t>განმარტებები გვერდისთვის 2. RC, 3. PL, ცხრილები 2 და 3</t>
  </si>
  <si>
    <t>საბალანსე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</si>
  <si>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</si>
  <si>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CRME))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</si>
  <si>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CRME))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</si>
  <si>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ა) CC2 ცხრილის საბალანსო უწყისის ელემენტების შესაბამისი ოდენობები გავრცობამდე უნდა ემთხვეოდეს RC ცხრილის საანგარიშგებო პერიოდის ჯამურ ოდენობებს</t>
  </si>
  <si>
    <t>მოცემულ მაგალითში წარმოდგენილია განვრცობის შემთხვევაც: მე-9, მე-10 და 21-ე მუხლების ქვემოთ დამატებულია ამ მუხლების შემადგენელი ნაწილები (9.1, 9.2, 9.3, 10.1 და 21.1), რომლებიც მონაწილეობას იღებს საზედამხედველო კაპიტალის გამოანგარიშებაში (Capital-ის ცხრილში).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</si>
  <si>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მე-8 სტრიქონში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სტრიქონის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სტრიქონის ჩათვლით შესაბამის ველში. ამასთან 8.1 სტრიქონში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 შეუქცევადი იჯარის ("non-cancellable lease") განმარტებისთვის იხელმღვანელეთ ფინანსური ანგარიშგების საერთაშორისო სტანდატებით (კერძოდ ბასს 17-ით).</t>
  </si>
  <si>
    <t>ცხრილი 9 (Capital), N10</t>
  </si>
  <si>
    <t>ცხრილებს შორის კავშირის მითითებისთვის გამოიყენება ველი "კავშირი Capital-ის ცხრილთან", სადაც თითოეული განვრცობილი მუხლის შემთხვევაში უნდა მიეთითოს Capital-ის ცხრილის შესაბამისი მუხლი. მოცემულ მაგალითში 10.1 ჩამატებული მუხლის გასწვრივ Capital-ის ცხრილთან კავშირის ველში მითითებულია კავშირი ("ცხრილი 9 (Capital), N 10"), რაც მიუთითებს, რომ CC2 ცხრილის 10.1 ჩამატებული მუხლი რომელიც არის CC2 ცხრილის მე-10 საბალანსო მუხლის შემადგენელი ნაწილი შეესაბამება Capital-ის ცხრილში არსებულ მე-10 მუხლს, რაც წარმოადგენს არამატერიალური აქტივების დაქვითვას ძირითადი პირველადი კაპიტალიდან.</t>
  </si>
  <si>
    <t>საბალანსო</t>
  </si>
  <si>
    <t>გარესაბალანსო</t>
  </si>
  <si>
    <t>m</t>
  </si>
  <si>
    <t>n</t>
  </si>
  <si>
    <t>o</t>
  </si>
  <si>
    <t>p</t>
  </si>
  <si>
    <t>q</t>
  </si>
  <si>
    <t xml:space="preserve">                                                                                                                                           რისკის წონები
აქტივების კლასები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</si>
  <si>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</si>
  <si>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საბალანსო ელემენტები - რისკის პოზიციების ღირებულება</t>
  </si>
  <si>
    <t xml:space="preserve">გარესაბალანსო ელემენტები კონვერსიის ფაქტორის გათვალისწინებით </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</si>
  <si>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</si>
  <si>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</si>
  <si>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სულ გარესაბალანსო ელემენტების საკრედიტო მიტიგაცია</t>
  </si>
  <si>
    <t>სულ საბალანსო ელემენტების საკრედიტო მიტიგაცია</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</si>
  <si>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</si>
  <si>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საკრედიტო რისკის მიტიგაცია 
(საბალანსო და გარესაბალანსო ელემენტები)</t>
  </si>
  <si>
    <t>სტანდარტიზებული მიდგომა - საკრედიტო რისკის მიტიგაცია</t>
  </si>
  <si>
    <t>სტანდარტიზებული მიდგომა - საკრედიტო რისკის მიტიგაციის ეფექტი</t>
  </si>
  <si>
    <r>
      <t>(T-1)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კვარტლის წინა კვარტლის ბოლოს.</t>
    </r>
  </si>
  <si>
    <r>
      <t>(T)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პერიოდის (კვარტლის) ბოლოს, გაანგარიშებული ბაზელ III-ზე დაფუძნებული ჩარჩოს შესაბამისად. </t>
    </r>
  </si>
  <si>
    <t xml:space="preserve">ცხრილის A-P სვეტებში უნდა ჩაიწეროს რისკის პოზიციების ღირებულება შესაბამის რისკის წონაზე გადამრავლებამდე. გარესაბალანსო ელემენტებისთვის რისკის პოზიციის ღირებულება წარმოადგენს ნომინალური ღირებულების კრედიტ კონვერსიის ფაქტორზე ნამრავლს. </t>
  </si>
  <si>
    <t>Q სვეტში "საკრედიტო რისკის მიხედვით შეწონილი რისკის პოზიციები საკრედიტო რისკის მიტიგაციამდე" ჯამდება შესაბამის რისკის წონებზე გამრავლებული საბალანსო და გარესაბალანსო რისკის პოზიციები;</t>
  </si>
  <si>
    <t>განმარტებები გვერდისთვის "11. CRWA", ცხრილი 11</t>
  </si>
  <si>
    <t>განმარტებები გვერდისთვის "12. CRM", ცხრილი 12</t>
  </si>
  <si>
    <t>C-S სვეტებში (ექსელის ნუმერაციით) ჯამურად უნდა აისახოს როგორც საბალანსო, ისევე გარესაბალანსო ელემენტების საკრედიტო რისკის მიტიგაცია</t>
  </si>
  <si>
    <t>T სვეტში (ექსელის ნუმერაციით) უნდა ჩაიწეროს ჯამურად საბალანსო ელემენტების საკრედიტო რისკის მიტიგაცია</t>
  </si>
  <si>
    <t>U სვეტში (ექსელის ნუმერაციით) უნდა ჩაიწეროს ჯამურად გარესაბალანსო ელემენტების საკრედიტო რისკის მიტიგაცია</t>
  </si>
  <si>
    <t>V სვეტში (ექსელის ნუმერაციით) უნდა ჩაიწეროს ჯამურად  საკრედიტო რისკის მიტიგაცია როგორც საბალანსო, ისევე გარესაბალანსო ელემენტებისთვის</t>
  </si>
  <si>
    <t>განმარტებები გვერდისთვის "13. CRME", ცხრილი 13</t>
  </si>
  <si>
    <t xml:space="preserve">გარესაბალანსო ელემენტები </t>
  </si>
  <si>
    <t>ცხრილის A სვეტში აისახება საბალანსო ელემენტების რისკის პოზიციების ღირებულება, შესაბამისი კორექტირებების გათვალისწინებით, საკრედიტო რისკის მიხედვით შეწონვამდე;</t>
  </si>
  <si>
    <t>ცხრილის B სვეტში აისახება გარესაბალანსო ელემენტების ნომინალური ღირებულება, კრედიტ კონვერსიის ფაქტორზე გადამრავლებამდე;</t>
  </si>
  <si>
    <t>ცხრილის C სვეტში აისახება გარესაბალანსო ელემენტების რისკის პოზიციის ღირებულება, კრედიტ კონვერსიის ფაქტორზე გამრავლების შემდეგ, საკრედიტო რისკის მიხედვით შეწონვამდე;</t>
  </si>
  <si>
    <t>ცხრილის F სვეტში გამოითვლება რისკის მიხედვით შეწონილი აქტივების სიმკვრივე ფორმულით:  F=E(A+C). სიმკვრივე უნდა გამოისახოს პროცენტულად</t>
  </si>
  <si>
    <t>განმარტებები გვერდისთვის 15. CCR, ცხრილი 15</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</si>
  <si>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</si>
  <si>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</si>
  <si>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F სვეტი მოიცავს:
კომერციული ბანკების მიერ გამოშვებული სავალო ფასიანი ქაღალდები, რომლის საკრედიტო ხარისხი სებ–ის მიერ დადგენილი კომერციული ბანკების მიმართ რისკის პოზიციების შეწონვის წესით შეესაბამება მე-3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გარდა იმ ფასიანი ქაღალდებისა, რომლებიც განიხილება იმ ცენტრალური მთავრობის მიმართ რისკის პოზიციად, რომლის იურისდიქციაშიც ისინი დაარსდნენ;
მრავალმხრივი განვითარების ბანკების მიერ გამოშვებული სავალო ფასიანი ქაღალდები გარდა იმ ფასიანი ქაღალდებისა, რომელთაც ენიჭებათ 0% რისკის წონა</t>
  </si>
  <si>
    <t>E სვეტი მოიცავს:
ცენტრალური მთავრობებისა და ცენტრალური ბანკების მიერ გამოშვებული სავალო ფასიანი ქაღალდები, რომლის საკრედიტო ხარისხი სებ–ის მიერ დადგენილი ცენტრალური მთავრობებისა და ცენტრალური ბანკების მიმართ რისკის პოზიციების შეწონვის წესით შეესაბამება მე–4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რომლებიც შეიწონება იმ ცენტრალური მთავრობის მიმართ რისკის პოზიციების ანალოგიურად, რომლის იურისდიქციაშიც ისინი დაარსდნენ; 
საჯარო დაწესებულებების მიერ გამოშვებული სავალო ფასიანი ქაღალდები, რომლებიც შეიწონება ცენტრალური მთავრობის მიმართ რისკის პოზიციების ანალოგიურად;
მრავალმხრივი განვითარების ბანკების მიერ გამოშვებული სავალო ფასიანი ქაღალდები, რომელთაც ენიჭებათ 0% რისკის წონა;
საერთაშორისო ორგანიზაციების მიერ გამოშვებული სავალო ფასიანი ქაღალდები, რომელთაც ენიჭებათ 0% რისკის წონა.</t>
  </si>
  <si>
    <t>(c) სვეტში წარმოდგენილი უნდა იყოს ელემენტების საბალანსო ღირებულებები,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</si>
  <si>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პირობითი და სახელშეკრულებო ვალდებულებები</t>
  </si>
  <si>
    <t xml:space="preserve">          სავალუტო კურსთან დაკავშირებული კონტრაქტების (გარდა ოფციონებისა) ფარგლებში მისაღები თანხები</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</si>
  <si>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</si>
  <si>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მათ შორის გარესაბალანსო ელემენტების საერთო რეზერვი</t>
  </si>
  <si>
    <t>6.2.1</t>
  </si>
  <si>
    <t>მათ შორის სესხების შესაძლო დანაკარგების საერთო რეზერვი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</si>
  <si>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ბალანსო ღირებულებებს. </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</si>
  <si>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</si>
  <si>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</si>
  <si>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</si>
  <si>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</si>
  <si>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</si>
  <si>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</si>
  <si>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</si>
  <si>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საკონტრაქტო გადინება, რომელიც დაკავშირებულია დამტკიცებული გაცემული სესხების ათვისებასთან 30 დღიან პერიოდში და არ შედის ზემოაღნიშნულ კატეგორიებში</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</si>
  <si>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</si>
  <si>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</si>
  <si>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</si>
  <si>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</si>
  <si>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</si>
  <si>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</si>
  <si>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</si>
  <si>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</si>
  <si>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</si>
  <si>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</si>
  <si>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</si>
  <si>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</si>
  <si>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</si>
  <si>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სხვა საკონტრაქტო გადინება</t>
  </si>
  <si>
    <t>სხვა გადინება გარდა ზემოაღნიშნულ კატეგორიებში შემავალი მუხლებისა</t>
  </si>
  <si>
    <t>განმარტებები გვერდისათვის " .LCR", ცხრილი 14</t>
  </si>
  <si>
    <t>ფიზიკური პირების დეპოზიტები რომელიც LCR-ის მიზნებისთვის შედის არაუზრუნველყოფილი დაფინანსების ჯგუფში A.1</t>
  </si>
  <si>
    <t>არაუზრუნველყოფილი დაფინანსება (A.1) გარდა ფიზიკური პირების დეპოზიტებისა</t>
  </si>
  <si>
    <t>LCR მიზნებისთვის არსებული ბალანსგარეშე ვალდებულებებისა (A4) და სხვა გადინებაში (A3) შემავალი წარმოებული ფინანსური ინსტრუმენტების წმინდა მოკლე პოზიციის ჯამი</t>
  </si>
  <si>
    <r>
      <t>ცხრილის D სვეტში აისახება საკრედიტო რისკის მიხედვით შეწონილი რისკის პოზიციები საკრედიტო რისკის მიტიგაციამდე, როგორც საბალანსო ისევე გარესაბალანსო (</t>
    </r>
    <r>
      <rPr>
        <b/>
        <i/>
        <u/>
        <sz val="8"/>
        <rFont val="Sylfaen"/>
        <family val="1"/>
      </rPr>
      <t>აღარ</t>
    </r>
    <r>
      <rPr>
        <b/>
        <sz val="8"/>
        <rFont val="Sylfaen"/>
        <family val="1"/>
      </rPr>
      <t xml:space="preserve"> </t>
    </r>
    <r>
      <rPr>
        <sz val="8"/>
        <rFont val="Sylfaen"/>
        <family val="1"/>
      </rPr>
      <t>ემატება სავალუტო კურსის ცვლილებით გამოწვეული საკრედიტო რისკის მიხედვით შეწონილი რისკის პოზიციები)</t>
    </r>
  </si>
  <si>
    <r>
      <t>ცხრილის E სვეტში აისახება საკრედიტო რისკის მიხედვით შეწონილი რისკის პოზიციები საკრედიტო რისკის მიტიგაციის გათვალისწინებით, როგორც საბალანსო ისევე გარესაბალანსო (</t>
    </r>
    <r>
      <rPr>
        <b/>
        <i/>
        <u/>
        <sz val="8"/>
        <rFont val="Sylfaen"/>
        <family val="1"/>
      </rPr>
      <t>აღარ</t>
    </r>
    <r>
      <rPr>
        <sz val="8"/>
        <rFont val="Sylfaen"/>
        <family val="1"/>
      </rPr>
      <t xml:space="preserve"> ემატება სავალუტო კურსის ცვლილებით გამოწვეული საკრედიტო რისკის მიხედვით შეწონილი რისკის პოზიციები</t>
    </r>
  </si>
  <si>
    <t>LCR მიზნებისთვის არსებული უზრუნველყოფილი დაფინანსება (A.2)</t>
  </si>
  <si>
    <t>ლიკვიდობის გადაფარვის კოეფიციენტი</t>
  </si>
  <si>
    <t>ცხრილი 14</t>
  </si>
  <si>
    <t xml:space="preserve">საკრედიტო რისკით შეწონვას დაქვემდებარებული საბალანსო ელემენტების ნომინალური ღირებულება </t>
  </si>
  <si>
    <t>LCR-ის მიზნებისთვის ფულის სხვა შემოდინებას (B.3) დამატებული "ბალანსგარეშე ვალდებულებები, შემოდინების ნაწილი" (B.4)</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</si>
  <si>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</si>
  <si>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ლიკვიდობის გადაფარვის კოეფიციენტი ***</t>
  </si>
  <si>
    <t>ცხრილი 9.1</t>
  </si>
  <si>
    <t>კაპიტალის ადეკვატურობის მოთხოვნები</t>
  </si>
  <si>
    <t>მინიმალური მოთხოვნები</t>
  </si>
  <si>
    <t>კოეფიციენტი</t>
  </si>
  <si>
    <t>თანხა (ლარი)</t>
  </si>
  <si>
    <t>პილარ 1-ის მოთხოვნები</t>
  </si>
  <si>
    <t>1.1</t>
  </si>
  <si>
    <t>ძირითადი პირველადი კაპიტალის მინიმალური მოთხოვნა</t>
  </si>
  <si>
    <t>1.2</t>
  </si>
  <si>
    <t>პირველადი კაპიტალის მინიმალური მოთხოვნა</t>
  </si>
  <si>
    <t>1.3</t>
  </si>
  <si>
    <t>საზედამხედველო კაპიტალის მინიმალური მოთხოვნა</t>
  </si>
  <si>
    <t>2</t>
  </si>
  <si>
    <t>კომბინირებული ბუფერი</t>
  </si>
  <si>
    <t>2.1</t>
  </si>
  <si>
    <t>2.2</t>
  </si>
  <si>
    <t>კონტრციკლური ბუფერი</t>
  </si>
  <si>
    <t>2.3</t>
  </si>
  <si>
    <t>სისტემური რისკის ბუფერი</t>
  </si>
  <si>
    <t>3</t>
  </si>
  <si>
    <t>6</t>
  </si>
  <si>
    <t>9.1</t>
  </si>
  <si>
    <t>3.1</t>
  </si>
  <si>
    <t>3.2</t>
  </si>
  <si>
    <t>3.3</t>
  </si>
  <si>
    <t>პილარ 2-ის მოთხოვნა პირველად კაპიტალზე</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</si>
  <si>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</si>
  <si>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</si>
  <si>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</si>
  <si>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</si>
  <si>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ლევერიჯის კოეფიციენტი</t>
  </si>
  <si>
    <t xml:space="preserve">საბალანსო ელემენტები </t>
  </si>
  <si>
    <t>(პირველადი კაპიტალიდან დაქვითული ელემენტები)</t>
  </si>
  <si>
    <t xml:space="preserve">სულ საბალანსო ელემენტები </t>
  </si>
  <si>
    <t>წარმოებული ინსტრუმენტები</t>
  </si>
  <si>
    <t xml:space="preserve">წარმოებული ინსტრუმენტები ჩანაცვლების ღირებულება </t>
  </si>
  <si>
    <t>მოსალოდნელი საკრედიტო რისკის პოზიციები</t>
  </si>
  <si>
    <t>EU-5a</t>
  </si>
  <si>
    <t>კაპიტალის ადეკვატურობის 50-ე მუხლით განსაზღვრული რისკის პოზიციები</t>
  </si>
  <si>
    <t xml:space="preserve">წარმოებული ინსტრუმენტების სანაცვლოდ მიღებული უზრუნველყოფების ღირებულება  </t>
  </si>
  <si>
    <t>(მოთხოვნად აღიარებული გადახდილი ვარიაციის მარჟის თანხის დაქვითვა)</t>
  </si>
  <si>
    <t>(ფინანსურ შუამავლობასთან დაკავშირებული რისკის პოზიციების დაქვითვა)</t>
  </si>
  <si>
    <t>გაყიდული კრედიტის წარმოებული ინსტრუმენტების კორექტირებული ეფექტური ნომინალური ღირებულება</t>
  </si>
  <si>
    <t>(ეფექტური ნომინალური ღირებულების დაქვითვები)</t>
  </si>
  <si>
    <t>სულ წარმოებული ინსტრუმენტები</t>
  </si>
  <si>
    <t>ფასიანი ქაღალდებით დაფინანსებული ტრანზაქციები</t>
  </si>
  <si>
    <t xml:space="preserve">ფასიანი ქაღალდებით დაფინანსებული ტრანზაქციების მთლიანი სააღრიცხვო ღირებულება </t>
  </si>
  <si>
    <t>(მისაღები და გადასახდელი თანხების ურთიერთგაქვითვა)</t>
  </si>
  <si>
    <t xml:space="preserve">კონტრაჰენტის საკრედიტო რისკთან დაკავშირებული დამატებითი ღირებულება </t>
  </si>
  <si>
    <t>EU-14a</t>
  </si>
  <si>
    <t>განსხვავებული მიდგომა კონტრაგენტის საკრედიტო რისკის მიმართ ფასიანი ქაღალდებით დაფინანსებული ტრანზაქციებისთვის</t>
  </si>
  <si>
    <t>საშუამავლო ტრანზაქციები</t>
  </si>
  <si>
    <t>EU-15a</t>
  </si>
  <si>
    <t>(საშუამავლო ტრანზაქციების დაქვითვები)</t>
  </si>
  <si>
    <t>სულ ფასიანი ქაღალდებით დაფინანსებული ტრანზაქციები</t>
  </si>
  <si>
    <t>გარესაბალანსო რისკის პოზიციები</t>
  </si>
  <si>
    <t>გარესაბალანსო ელემენტების ნომინალური ღირებულება</t>
  </si>
  <si>
    <t>(გარესაბალანსო ელემენტების საკრედიტო კონვერსიის ფაქტორის ეფექტი)</t>
  </si>
  <si>
    <t xml:space="preserve">სულ გარესაბალანსო ელემენტები </t>
  </si>
  <si>
    <t>საბალანსო და გარესაბალანსო ელემენტების ნებადართული დაქვითვები</t>
  </si>
  <si>
    <t>EU-19a</t>
  </si>
  <si>
    <t>(შიდაჯგუფური რისკის პოზიციების დაქვითვა)</t>
  </si>
  <si>
    <t>EU-19b</t>
  </si>
  <si>
    <t>(საჯარო დაწესებულებების მიმართ არსებული რისკის პოზიციების დაქვითვა)</t>
  </si>
  <si>
    <t>კაპიტალი და მთლიანი რისკის პოზიციები</t>
  </si>
  <si>
    <t>მთლიანი რისკის პოზიციები ლევერიჯის კოეფიციენტის მიზნებისთვის</t>
  </si>
  <si>
    <t>გარდამავალი მიდგომები და აუღიარებელი ფიდუციარული აქტივები</t>
  </si>
  <si>
    <t>EU-23</t>
  </si>
  <si>
    <t>გარდამავალი მიდგომები კაპიტალის განსაზღვისთვის</t>
  </si>
  <si>
    <t>EU-24</t>
  </si>
  <si>
    <t xml:space="preserve">ფიდუციარული აქტივების მოცულობა რომლებიც აკლდება მთლიან რისკის პოზიციებს </t>
  </si>
  <si>
    <t>ცხრილი 15.1</t>
  </si>
  <si>
    <t>პილარ 2-ის მოთხოვნა საზედამხედველო კაპიტალზე</t>
  </si>
  <si>
    <t>ჯამური მოთხოვნები</t>
  </si>
  <si>
    <t>პილარ 2-ის მოთხოვნა</t>
  </si>
  <si>
    <t>პილარ 2-ის მოთხოვნა ძირითად პირველად კაპიტალზე</t>
  </si>
  <si>
    <t>კაპიტალის კონსერვაციის ბუფერი*</t>
  </si>
  <si>
    <t>* კონსერვაციის ბუფერის მოთხოვნის განულებასთან დაკავშირებით, იხილეთ ეროვნული ბანკის პრეს რელიზი "ეროვნული ბანკის საზედამხედველო გეგმა COVID-19-თან დაკავშირებით" ბმული: https://www.nbg.gov.ge/index.php?m=340&amp;newsid=3901</t>
  </si>
  <si>
    <t>ბაზელ III-ზე დაფუძნებული ჩარჩოს მიხედვით *</t>
  </si>
  <si>
    <t>საბალანსო ელემენტები*</t>
  </si>
  <si>
    <t>*COVID-19-თან დაკავშირებული დამატებითი რეზერვების გათვალისწინება ხდება საბალანსო ელემენტებში რისკის მიხედვით შეწონილი რისკის პოზიციების გაანაგარიშების შემდეგ.</t>
  </si>
  <si>
    <t>სხვა კორექტირებების ეფექტი (ასეთის არსებობის შემთხვევაში) *</t>
  </si>
  <si>
    <t>* სხვა კორექტირებები მოიცავს COVID 19-თან დაკავშირებულ რეზერვებსაც დადებითი ნიშნით. აღნიშნულის გამოკლება ხდება რისკის მიხედვით შეწონილი რისკის პოზიციების დაანგარიშების შემდეგ. იხ. ცხრილი "5.RWA"</t>
  </si>
  <si>
    <t>საბალანსო ელემენტები *</t>
  </si>
  <si>
    <t>* COVID 19-თან დაკავშირებული რეზერვები აკლდება საბალანსო ელემენტებს</t>
  </si>
  <si>
    <t>მათ შორის COVID 19-თან დაკავშირებული რეზერვი</t>
  </si>
  <si>
    <t>პირველადი კაპიტალის კოეფიციენტი</t>
  </si>
  <si>
    <t>ძირითადი პირველადი კაპიტალის კოეფიციენტი</t>
  </si>
  <si>
    <t>საზედამხედველო კაპიტალის კოეფიციენტი</t>
  </si>
  <si>
    <t>ძირითადი პირველადი კაპიტალის ჯამური მოთხოვნა</t>
  </si>
  <si>
    <t>პირველადი კაპიტალის ჯამური მოთხოვნა</t>
  </si>
  <si>
    <t>საზედამხედველო კაპიტალის ჯამური მოთხოვნა</t>
  </si>
  <si>
    <t>რისკის მიხედვით შეწონილი მთლიანი რისკის პოზიციები (ბაზელ III-ზე დაფუძნებული ჩარჩოს მიხედვით)</t>
  </si>
  <si>
    <t>რისკის მიხედვით შეწონილი მთლიანი რისკის პოზიციები (მოცულობა, ლარი)</t>
  </si>
  <si>
    <t>დამოუკიდებლობის სტატუსი</t>
  </si>
  <si>
    <t>პოზიციის დასახელება/კონტროლს დაქვემდებარებული მიმართულება ბანკში</t>
  </si>
  <si>
    <t>6.2.2</t>
  </si>
  <si>
    <t>კაპიტალის ადეკვატურობის კოეფიციენტები (%)</t>
  </si>
  <si>
    <t>წმინდა სტაბილური დაფინანსების კოეფიციენტი</t>
  </si>
  <si>
    <t>ხელმისაწვდომი სტაბილური დაფინანსება</t>
  </si>
  <si>
    <t>სტაბილური დაფინანსების საჭიროება</t>
  </si>
  <si>
    <t>წმინდა სტაბილური დაფინანსების კოეფიციენტი (%)</t>
  </si>
  <si>
    <t>ნილ ჯანინი</t>
  </si>
  <si>
    <t>თამაზ გიორგაძე</t>
  </si>
  <si>
    <t>ალასდაირ ბრიჩი</t>
  </si>
  <si>
    <t>ჰანნა ლოიკაინენი</t>
  </si>
  <si>
    <t>ჯონათან მუირი</t>
  </si>
  <si>
    <t>სესილ დაერ ქუილენ</t>
  </si>
  <si>
    <t>ვერონიკ მაკქეროლ</t>
  </si>
  <si>
    <t>არჩილ გაჩეჩილაძე</t>
  </si>
  <si>
    <t>ლევან ყულიჯანიშვილი</t>
  </si>
  <si>
    <t>მიხეილ გომართელი</t>
  </si>
  <si>
    <t>გიორგი ჭილაძე</t>
  </si>
  <si>
    <t>ვახტანგ ბობოხიძე</t>
  </si>
  <si>
    <t>სულხან გვალია</t>
  </si>
  <si>
    <t>თავმჯდომარე</t>
  </si>
  <si>
    <t>დამოუკიდებელი წევრი</t>
  </si>
  <si>
    <t>არადამოუკიდებელი წევრი</t>
  </si>
  <si>
    <t>გენერალური დირექტორი</t>
  </si>
  <si>
    <t>გენერალური დირექტორის მოადგილე/საოპერაციო მიმართულება</t>
  </si>
  <si>
    <t>ეთერ ირემაძე</t>
  </si>
  <si>
    <t>გენერალური დირექტორის მოადგილე/საოპერაციო მიმართულება/SOLO ბიზნეს მიმართულება</t>
  </si>
  <si>
    <t>ზურაბ ქოქოსაძე</t>
  </si>
  <si>
    <t>გენერალური დირექტორის მოადგილე/კორპორაციული საბანკო მომსახურების მიმართულება</t>
  </si>
  <si>
    <t>გენერალური დირექტორის მოადგილე/საცალო საბანკო ბიზნესი</t>
  </si>
  <si>
    <t>გენერალური დირექტორის მოადგილე/ფინანსები</t>
  </si>
  <si>
    <t>გენერალური დირექტორის მოადგილე/ინფორმაციული ტექნოლოგიები</t>
  </si>
  <si>
    <t>გენერალური დირექტორის მოადგილე/საკრედიტო რისკები</t>
  </si>
  <si>
    <t/>
  </si>
  <si>
    <t>სს ”საქართველოს ბანკი”</t>
  </si>
  <si>
    <t>არჩილ  გაჩეჩილაძე</t>
  </si>
  <si>
    <t>www.bog.ge</t>
  </si>
  <si>
    <t>Bank of Georgia Group Plc</t>
  </si>
  <si>
    <t>JSC BGEO Group</t>
  </si>
  <si>
    <t> 79.75%</t>
  </si>
  <si>
    <t>Georgia Capital JSC</t>
  </si>
  <si>
    <t>Fidelity Investments</t>
  </si>
  <si>
    <t xml:space="preserve">ბანკის  ჰოლდინგური კომპანიის, Bank of Georgia Group PLC აქციონერების ჩამონათვალი, რომლებიც პირდაპირ და არაპირდაპირ ფლობენ აქციების 5%–ს ან მეტს წილების მითითებით </t>
  </si>
  <si>
    <t>ცხრილი 9 (Capital), N39</t>
  </si>
  <si>
    <t>ცხრილი 9 (Capital), N17</t>
  </si>
  <si>
    <t>ცხრილი 9 (Capital), N13</t>
  </si>
  <si>
    <t>ცხრილი 9 (Capital), N18</t>
  </si>
  <si>
    <t>ცხრილი 9 (Capital), N15</t>
  </si>
  <si>
    <t>ცხრილი 9 (Capital), N37</t>
  </si>
  <si>
    <t>ცხრილი 9 (Capital), N28</t>
  </si>
  <si>
    <t>მათ შორის 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</si>
  <si>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ცხრილი 9 (Capital), N2</t>
  </si>
  <si>
    <t>ცხრილი 9 (Capital), N12</t>
  </si>
  <si>
    <t>ცხრილი 9 (Capital), N3</t>
  </si>
  <si>
    <t>ცხრილი 9 (Capital), N6</t>
  </si>
  <si>
    <t>ცხრილი 9 (Capital), N4,N8</t>
  </si>
</sst>
</file>

<file path=xl/styles.xml><?xml version="1.0" encoding="utf-8"?>
<styleSheet xmlns="http://schemas.openxmlformats.org/spreadsheetml/2006/main" xmlns:mc="http://schemas.openxmlformats.org/markup-compatibility/2006" xmlns:x14ac="http://schemas.microsoft.com/office/spreadsheetml/2009/9/ac" mc:Ignorable="x14ac">
  <numFmts count="36">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 numFmtId="194" formatCode="#,##0.0000000"/>
  </numFmts>
  <fonts count="118">
    <font>
      <sz val="11"/>
      <color theme="1"/>
      <name val="Calibri"/>
      <family val="2"/>
      <scheme val="minor"/>
    </font>
    <font>
      <sz val="11"/>
      <color theme="1"/>
      <name val="Calibri"/>
      <family val="2"/>
      <scheme val="minor"/>
    </font>
    <font>
      <sz val="10"/>
      <name val="Arial"/>
      <family val="2"/>
    </font>
    <font>
      <sz val="10"/>
      <color theme="1"/>
      <name val="Calibri"/>
      <family val="2"/>
      <scheme val="minor"/>
    </font>
    <font>
      <b/>
      <sz val="10"/>
      <color theme="1"/>
      <name val="Calibri"/>
      <family val="2"/>
      <scheme val="minor"/>
    </font>
    <font>
      <sz val="10"/>
      <name val="Calibri"/>
      <family val="2"/>
      <scheme val="minor"/>
    </font>
    <font>
      <sz val="10"/>
      <name val="Arial"/>
      <family val="2"/>
      <charset val="204"/>
    </font>
    <font>
      <sz val="10"/>
      <name val="Sylfaen"/>
      <family val="1"/>
    </font>
    <font>
      <b/>
      <sz val="10"/>
      <name val="Sylfaen"/>
      <family val="1"/>
    </font>
    <font>
      <u/>
      <sz val="10"/>
      <color indexed="12"/>
      <name val="Arial"/>
      <family val="2"/>
    </font>
    <font>
      <sz val="8"/>
      <color theme="1"/>
      <name val="Calibri"/>
      <family val="2"/>
      <scheme val="minor"/>
    </font>
    <font>
      <sz val="10"/>
      <name val="Geo_Arial"/>
      <family val="2"/>
    </font>
    <font>
      <i/>
      <sz val="10"/>
      <color theme="1"/>
      <name val="Calibri"/>
      <family val="2"/>
      <scheme val="minor"/>
    </font>
    <font>
      <b/>
      <sz val="10"/>
      <name val="Calibri"/>
      <family val="2"/>
      <scheme val="minor"/>
    </font>
    <font>
      <b/>
      <i/>
      <sz val="10"/>
      <name val="Calibri"/>
      <family val="2"/>
      <scheme val="minor"/>
    </font>
    <font>
      <i/>
      <sz val="10"/>
      <name val="Sylfaen"/>
      <family val="1"/>
    </font>
    <font>
      <i/>
      <sz val="10"/>
      <color theme="1"/>
      <name val="Sylfaen"/>
      <family val="1"/>
    </font>
    <font>
      <sz val="10"/>
      <name val="Calibri"/>
      <family val="2"/>
      <charset val="204"/>
      <scheme val="minor"/>
    </font>
    <font>
      <b/>
      <sz val="10"/>
      <name val="Calibri"/>
      <family val="2"/>
      <charset val="204"/>
      <scheme val="minor"/>
    </font>
    <font>
      <sz val="10"/>
      <color theme="1"/>
      <name val="Segoe UI"/>
      <family val="2"/>
    </font>
    <font>
      <sz val="10"/>
      <color theme="1"/>
      <name val="Times New Roman"/>
      <family val="1"/>
    </font>
    <font>
      <b/>
      <sz val="10"/>
      <color theme="1"/>
      <name val="Sylfaen"/>
      <family val="1"/>
    </font>
    <font>
      <sz val="10"/>
      <color theme="1"/>
      <name val="Sylfae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name val="SPKolheti"/>
      <family val="1"/>
    </font>
    <font>
      <sz val="11"/>
      <color theme="1"/>
      <name val="Sylfaen"/>
      <family val="1"/>
    </font>
    <font>
      <b/>
      <sz val="11"/>
      <name val="Sylfaen"/>
      <family val="1"/>
    </font>
    <font>
      <b/>
      <i/>
      <sz val="10"/>
      <color theme="1"/>
      <name val="Sylfaen"/>
      <family val="1"/>
    </font>
    <font>
      <b/>
      <sz val="8"/>
      <name val="Sylfaen"/>
      <family val="1"/>
    </font>
    <font>
      <sz val="8"/>
      <name val="Sylfaen"/>
      <family val="1"/>
    </font>
    <font>
      <sz val="9"/>
      <color theme="1"/>
      <name val="Calibri"/>
      <family val="2"/>
      <scheme val="minor"/>
    </font>
    <font>
      <b/>
      <i/>
      <u/>
      <sz val="8"/>
      <name val="Sylfaen"/>
      <family val="1"/>
    </font>
    <font>
      <sz val="10"/>
      <color theme="1"/>
      <name val="Calibri"/>
      <family val="1"/>
      <scheme val="minor"/>
    </font>
    <font>
      <b/>
      <sz val="10"/>
      <name val="Calibri"/>
      <family val="1"/>
      <scheme val="minor"/>
    </font>
    <font>
      <sz val="10"/>
      <name val="Calibri"/>
      <family val="1"/>
      <scheme val="minor"/>
    </font>
    <font>
      <b/>
      <sz val="9"/>
      <name val="Arial"/>
      <family val="2"/>
    </font>
    <font>
      <sz val="9"/>
      <name val="Arial"/>
      <family val="2"/>
    </font>
    <font>
      <sz val="9"/>
      <name val="Calibri"/>
      <family val="2"/>
    </font>
    <font>
      <b/>
      <sz val="9"/>
      <name val="Calibri"/>
      <family val="2"/>
    </font>
    <font>
      <sz val="10"/>
      <name val="Times New Roman"/>
      <family val="1"/>
    </font>
    <font>
      <sz val="12"/>
      <color theme="1"/>
      <name val="Sylfaen"/>
      <family val="1"/>
    </font>
    <font>
      <sz val="10"/>
      <color rgb="FF000000"/>
      <name val="Times New Roman"/>
      <family val="1"/>
    </font>
  </fonts>
  <fills count="82">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rgb="FFEEECE1"/>
        <bgColor rgb="FF000000"/>
      </patternFill>
    </fill>
    <fill>
      <patternFill patternType="solid">
        <fgColor rgb="FFFFFFFF"/>
        <bgColor rgb="FF000000"/>
      </patternFill>
    </fill>
  </fills>
  <borders count="129">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theme="6" tint="-0.499984740745262"/>
      </top>
      <bottom/>
      <diagonal/>
    </border>
    <border>
      <left style="thin">
        <color theme="6" tint="-0.499984740745262"/>
      </left>
      <right style="medium">
        <color indexed="64"/>
      </right>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theme="1" tint="0.34998626667073579"/>
      </left>
      <right/>
      <top style="double">
        <color theme="1" tint="0.34998626667073579"/>
      </top>
      <bottom style="medium">
        <color theme="1" tint="0.34998626667073579"/>
      </bottom>
      <diagonal/>
    </border>
    <border>
      <left/>
      <right/>
      <top style="double">
        <color theme="1" tint="0.34998626667073579"/>
      </top>
      <bottom style="medium">
        <color theme="1" tint="0.34998626667073579"/>
      </bottom>
      <diagonal/>
    </border>
    <border>
      <left/>
      <right style="thin">
        <color theme="1" tint="0.34998626667073579"/>
      </right>
      <top style="double">
        <color theme="1" tint="0.34998626667073579"/>
      </top>
      <bottom style="medium">
        <color theme="1" tint="0.34998626667073579"/>
      </bottom>
      <diagonal/>
    </border>
    <border>
      <left style="thin">
        <color theme="1" tint="0.34998626667073579"/>
      </left>
      <right/>
      <top/>
      <bottom style="double">
        <color indexed="64"/>
      </bottom>
      <diagonal/>
    </border>
    <border>
      <left/>
      <right/>
      <top/>
      <bottom style="double">
        <color indexed="64"/>
      </bottom>
      <diagonal/>
    </border>
    <border>
      <left/>
      <right style="thin">
        <color theme="1" tint="0.34998626667073579"/>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theme="1" tint="0.34998626667073579"/>
      </left>
      <right/>
      <top/>
      <bottom/>
      <diagonal/>
    </border>
    <border>
      <left/>
      <right style="thin">
        <color theme="1" tint="0.34998626667073579"/>
      </right>
      <top/>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top style="thin">
        <color theme="1" tint="0.34998626667073579"/>
      </top>
      <bottom style="double">
        <color theme="1" tint="0.34998626667073579"/>
      </bottom>
      <diagonal/>
    </border>
    <border>
      <left/>
      <right/>
      <top style="thin">
        <color theme="1" tint="0.34998626667073579"/>
      </top>
      <bottom style="double">
        <color theme="1" tint="0.34998626667073579"/>
      </bottom>
      <diagonal/>
    </border>
    <border>
      <left/>
      <right style="thin">
        <color theme="1" tint="0.34998626667073579"/>
      </right>
      <top style="thin">
        <color theme="1" tint="0.34998626667073579"/>
      </top>
      <bottom style="double">
        <color theme="1" tint="0.34998626667073579"/>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thin">
        <color auto="1"/>
      </left>
      <right/>
      <top style="medium">
        <color auto="1"/>
      </top>
      <bottom style="medium">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medium">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medium">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style="medium">
        <color indexed="64"/>
      </top>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medium">
        <color indexed="64"/>
      </right>
      <top style="medium">
        <color auto="1"/>
      </top>
      <bottom style="medium">
        <color indexed="64"/>
      </bottom>
      <diagonal/>
    </border>
    <border>
      <left/>
      <right/>
      <top style="thin">
        <color indexed="64"/>
      </top>
      <bottom style="medium">
        <color indexed="64"/>
      </bottom>
      <diagonal/>
    </border>
    <border>
      <left style="medium">
        <color indexed="64"/>
      </left>
      <right/>
      <top style="thin">
        <color auto="1"/>
      </top>
      <bottom/>
      <diagonal/>
    </border>
    <border>
      <left/>
      <right/>
      <top style="thin">
        <color auto="1"/>
      </top>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auto="1"/>
      </bottom>
      <diagonal/>
    </border>
    <border>
      <left/>
      <right style="thin">
        <color theme="6" tint="-0.499984740745262"/>
      </right>
      <top/>
      <bottom/>
      <diagonal/>
    </border>
    <border>
      <left style="thin">
        <color theme="6" tint="-0.499984740745262"/>
      </left>
      <right style="thin">
        <color theme="6" tint="-0.499984740745262"/>
      </right>
      <top/>
      <bottom/>
      <diagonal/>
    </border>
    <border>
      <left style="thin">
        <color theme="6" tint="-0.499984740745262"/>
      </left>
      <right style="thin">
        <color theme="6" tint="-0.499984740745262"/>
      </right>
      <top style="thin">
        <color indexed="64"/>
      </top>
      <bottom style="thin">
        <color theme="6" tint="-0.499984740745262"/>
      </bottom>
      <diagonal/>
    </border>
    <border>
      <left/>
      <right style="thin">
        <color indexed="64"/>
      </right>
      <top/>
      <bottom style="medium">
        <color indexed="64"/>
      </bottom>
      <diagonal/>
    </border>
    <border>
      <left style="thin">
        <color theme="6" tint="-0.499984740745262"/>
      </left>
      <right style="medium">
        <color indexed="64"/>
      </right>
      <top style="thin">
        <color indexed="64"/>
      </top>
      <bottom style="thin">
        <color theme="6" tint="-0.499984740745262"/>
      </bottom>
      <diagonal/>
    </border>
  </borders>
  <cellStyleXfs count="21414">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6" fillId="0" borderId="0"/>
    <xf numFmtId="0" fontId="6" fillId="0" borderId="0"/>
    <xf numFmtId="166" fontId="6" fillId="0" borderId="0" applyFont="0" applyFill="0" applyBorder="0" applyAlignment="0" applyProtection="0"/>
    <xf numFmtId="0" fontId="2" fillId="0" borderId="0"/>
    <xf numFmtId="0" fontId="6" fillId="0" borderId="0"/>
    <xf numFmtId="0" fontId="1" fillId="0" borderId="0"/>
    <xf numFmtId="9" fontId="1" fillId="0" borderId="0" applyFont="0" applyFill="0" applyBorder="0" applyAlignment="0" applyProtection="0"/>
    <xf numFmtId="0" fontId="2" fillId="0" borderId="0"/>
    <xf numFmtId="0" fontId="2" fillId="0" borderId="0"/>
    <xf numFmtId="0" fontId="9" fillId="0" borderId="0" applyNumberFormat="0" applyFill="0" applyBorder="0" applyAlignment="0" applyProtection="0">
      <alignment vertical="top"/>
      <protection locked="0"/>
    </xf>
    <xf numFmtId="0" fontId="24" fillId="0" borderId="0"/>
    <xf numFmtId="168" fontId="25" fillId="37" borderId="0"/>
    <xf numFmtId="169" fontId="25" fillId="37" borderId="0"/>
    <xf numFmtId="168" fontId="25" fillId="37" borderId="0"/>
    <xf numFmtId="0" fontId="26" fillId="38" borderId="0" applyNumberFormat="0" applyBorder="0" applyAlignment="0" applyProtection="0"/>
    <xf numFmtId="0" fontId="3" fillId="13" borderId="0" applyNumberFormat="0" applyBorder="0" applyAlignment="0" applyProtection="0"/>
    <xf numFmtId="168" fontId="27" fillId="38" borderId="0" applyNumberFormat="0" applyBorder="0" applyAlignment="0" applyProtection="0"/>
    <xf numFmtId="168" fontId="27" fillId="38" borderId="0" applyNumberFormat="0" applyBorder="0" applyAlignment="0" applyProtection="0"/>
    <xf numFmtId="169" fontId="27" fillId="38" borderId="0" applyNumberFormat="0" applyBorder="0" applyAlignment="0" applyProtection="0"/>
    <xf numFmtId="0" fontId="26" fillId="38"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168" fontId="27" fillId="38" borderId="0" applyNumberFormat="0" applyBorder="0" applyAlignment="0" applyProtection="0"/>
    <xf numFmtId="169" fontId="27" fillId="38" borderId="0" applyNumberFormat="0" applyBorder="0" applyAlignment="0" applyProtection="0"/>
    <xf numFmtId="168" fontId="27" fillId="38" borderId="0" applyNumberFormat="0" applyBorder="0" applyAlignment="0" applyProtection="0"/>
    <xf numFmtId="168" fontId="27" fillId="38" borderId="0" applyNumberFormat="0" applyBorder="0" applyAlignment="0" applyProtection="0"/>
    <xf numFmtId="169" fontId="27" fillId="38" borderId="0" applyNumberFormat="0" applyBorder="0" applyAlignment="0" applyProtection="0"/>
    <xf numFmtId="168" fontId="27" fillId="38" borderId="0" applyNumberFormat="0" applyBorder="0" applyAlignment="0" applyProtection="0"/>
    <xf numFmtId="168" fontId="27" fillId="38" borderId="0" applyNumberFormat="0" applyBorder="0" applyAlignment="0" applyProtection="0"/>
    <xf numFmtId="169" fontId="27" fillId="38" borderId="0" applyNumberFormat="0" applyBorder="0" applyAlignment="0" applyProtection="0"/>
    <xf numFmtId="168" fontId="27" fillId="38" borderId="0" applyNumberFormat="0" applyBorder="0" applyAlignment="0" applyProtection="0"/>
    <xf numFmtId="168" fontId="27" fillId="38" borderId="0" applyNumberFormat="0" applyBorder="0" applyAlignment="0" applyProtection="0"/>
    <xf numFmtId="169" fontId="27" fillId="38" borderId="0" applyNumberFormat="0" applyBorder="0" applyAlignment="0" applyProtection="0"/>
    <xf numFmtId="168" fontId="27" fillId="38" borderId="0" applyNumberFormat="0" applyBorder="0" applyAlignment="0" applyProtection="0"/>
    <xf numFmtId="0" fontId="26" fillId="38" borderId="0" applyNumberFormat="0" applyBorder="0" applyAlignment="0" applyProtection="0"/>
    <xf numFmtId="0" fontId="26" fillId="39" borderId="0" applyNumberFormat="0" applyBorder="0" applyAlignment="0" applyProtection="0"/>
    <xf numFmtId="0" fontId="3" fillId="17" borderId="0" applyNumberFormat="0" applyBorder="0" applyAlignment="0" applyProtection="0"/>
    <xf numFmtId="168" fontId="27" fillId="39" borderId="0" applyNumberFormat="0" applyBorder="0" applyAlignment="0" applyProtection="0"/>
    <xf numFmtId="168" fontId="27" fillId="39" borderId="0" applyNumberFormat="0" applyBorder="0" applyAlignment="0" applyProtection="0"/>
    <xf numFmtId="169" fontId="27" fillId="39" borderId="0" applyNumberFormat="0" applyBorder="0" applyAlignment="0" applyProtection="0"/>
    <xf numFmtId="0" fontId="26" fillId="39"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168" fontId="27" fillId="39" borderId="0" applyNumberFormat="0" applyBorder="0" applyAlignment="0" applyProtection="0"/>
    <xf numFmtId="169" fontId="27" fillId="39" borderId="0" applyNumberFormat="0" applyBorder="0" applyAlignment="0" applyProtection="0"/>
    <xf numFmtId="168" fontId="27" fillId="39" borderId="0" applyNumberFormat="0" applyBorder="0" applyAlignment="0" applyProtection="0"/>
    <xf numFmtId="168" fontId="27" fillId="39" borderId="0" applyNumberFormat="0" applyBorder="0" applyAlignment="0" applyProtection="0"/>
    <xf numFmtId="169" fontId="27" fillId="39" borderId="0" applyNumberFormat="0" applyBorder="0" applyAlignment="0" applyProtection="0"/>
    <xf numFmtId="168" fontId="27" fillId="39" borderId="0" applyNumberFormat="0" applyBorder="0" applyAlignment="0" applyProtection="0"/>
    <xf numFmtId="168" fontId="27" fillId="39" borderId="0" applyNumberFormat="0" applyBorder="0" applyAlignment="0" applyProtection="0"/>
    <xf numFmtId="169" fontId="27" fillId="39" borderId="0" applyNumberFormat="0" applyBorder="0" applyAlignment="0" applyProtection="0"/>
    <xf numFmtId="168" fontId="27" fillId="39" borderId="0" applyNumberFormat="0" applyBorder="0" applyAlignment="0" applyProtection="0"/>
    <xf numFmtId="168" fontId="27" fillId="39" borderId="0" applyNumberFormat="0" applyBorder="0" applyAlignment="0" applyProtection="0"/>
    <xf numFmtId="169" fontId="27" fillId="39" borderId="0" applyNumberFormat="0" applyBorder="0" applyAlignment="0" applyProtection="0"/>
    <xf numFmtId="168" fontId="27" fillId="39" borderId="0" applyNumberFormat="0" applyBorder="0" applyAlignment="0" applyProtection="0"/>
    <xf numFmtId="0" fontId="26" fillId="39" borderId="0" applyNumberFormat="0" applyBorder="0" applyAlignment="0" applyProtection="0"/>
    <xf numFmtId="0" fontId="26" fillId="40" borderId="0" applyNumberFormat="0" applyBorder="0" applyAlignment="0" applyProtection="0"/>
    <xf numFmtId="0" fontId="3" fillId="21" borderId="0" applyNumberFormat="0" applyBorder="0" applyAlignment="0" applyProtection="0"/>
    <xf numFmtId="168" fontId="27" fillId="40" borderId="0" applyNumberFormat="0" applyBorder="0" applyAlignment="0" applyProtection="0"/>
    <xf numFmtId="168" fontId="27" fillId="40" borderId="0" applyNumberFormat="0" applyBorder="0" applyAlignment="0" applyProtection="0"/>
    <xf numFmtId="169" fontId="27" fillId="40" borderId="0" applyNumberFormat="0" applyBorder="0" applyAlignment="0" applyProtection="0"/>
    <xf numFmtId="0" fontId="26" fillId="40"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168" fontId="27" fillId="40" borderId="0" applyNumberFormat="0" applyBorder="0" applyAlignment="0" applyProtection="0"/>
    <xf numFmtId="169" fontId="27" fillId="40" borderId="0" applyNumberFormat="0" applyBorder="0" applyAlignment="0" applyProtection="0"/>
    <xf numFmtId="168" fontId="27" fillId="40" borderId="0" applyNumberFormat="0" applyBorder="0" applyAlignment="0" applyProtection="0"/>
    <xf numFmtId="168" fontId="27" fillId="40" borderId="0" applyNumberFormat="0" applyBorder="0" applyAlignment="0" applyProtection="0"/>
    <xf numFmtId="169" fontId="27" fillId="40" borderId="0" applyNumberFormat="0" applyBorder="0" applyAlignment="0" applyProtection="0"/>
    <xf numFmtId="168" fontId="27" fillId="40" borderId="0" applyNumberFormat="0" applyBorder="0" applyAlignment="0" applyProtection="0"/>
    <xf numFmtId="168" fontId="27" fillId="40" borderId="0" applyNumberFormat="0" applyBorder="0" applyAlignment="0" applyProtection="0"/>
    <xf numFmtId="169" fontId="27" fillId="40" borderId="0" applyNumberFormat="0" applyBorder="0" applyAlignment="0" applyProtection="0"/>
    <xf numFmtId="168" fontId="27" fillId="40" borderId="0" applyNumberFormat="0" applyBorder="0" applyAlignment="0" applyProtection="0"/>
    <xf numFmtId="168" fontId="27" fillId="40" borderId="0" applyNumberFormat="0" applyBorder="0" applyAlignment="0" applyProtection="0"/>
    <xf numFmtId="169" fontId="27" fillId="40" borderId="0" applyNumberFormat="0" applyBorder="0" applyAlignment="0" applyProtection="0"/>
    <xf numFmtId="168" fontId="27" fillId="40" borderId="0" applyNumberFormat="0" applyBorder="0" applyAlignment="0" applyProtection="0"/>
    <xf numFmtId="0" fontId="26" fillId="40" borderId="0" applyNumberFormat="0" applyBorder="0" applyAlignment="0" applyProtection="0"/>
    <xf numFmtId="0" fontId="26" fillId="41" borderId="0" applyNumberFormat="0" applyBorder="0" applyAlignment="0" applyProtection="0"/>
    <xf numFmtId="0" fontId="3" fillId="25" borderId="0" applyNumberFormat="0" applyBorder="0" applyAlignment="0" applyProtection="0"/>
    <xf numFmtId="168" fontId="27" fillId="41" borderId="0" applyNumberFormat="0" applyBorder="0" applyAlignment="0" applyProtection="0"/>
    <xf numFmtId="168" fontId="27" fillId="41" borderId="0" applyNumberFormat="0" applyBorder="0" applyAlignment="0" applyProtection="0"/>
    <xf numFmtId="169" fontId="27" fillId="41" borderId="0" applyNumberFormat="0" applyBorder="0" applyAlignment="0" applyProtection="0"/>
    <xf numFmtId="0" fontId="26" fillId="4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168" fontId="27" fillId="41" borderId="0" applyNumberFormat="0" applyBorder="0" applyAlignment="0" applyProtection="0"/>
    <xf numFmtId="169" fontId="27" fillId="41" borderId="0" applyNumberFormat="0" applyBorder="0" applyAlignment="0" applyProtection="0"/>
    <xf numFmtId="168" fontId="27" fillId="41" borderId="0" applyNumberFormat="0" applyBorder="0" applyAlignment="0" applyProtection="0"/>
    <xf numFmtId="168" fontId="27" fillId="41" borderId="0" applyNumberFormat="0" applyBorder="0" applyAlignment="0" applyProtection="0"/>
    <xf numFmtId="169" fontId="27" fillId="41" borderId="0" applyNumberFormat="0" applyBorder="0" applyAlignment="0" applyProtection="0"/>
    <xf numFmtId="168" fontId="27" fillId="41" borderId="0" applyNumberFormat="0" applyBorder="0" applyAlignment="0" applyProtection="0"/>
    <xf numFmtId="168" fontId="27" fillId="41" borderId="0" applyNumberFormat="0" applyBorder="0" applyAlignment="0" applyProtection="0"/>
    <xf numFmtId="169" fontId="27" fillId="41" borderId="0" applyNumberFormat="0" applyBorder="0" applyAlignment="0" applyProtection="0"/>
    <xf numFmtId="168" fontId="27" fillId="41" borderId="0" applyNumberFormat="0" applyBorder="0" applyAlignment="0" applyProtection="0"/>
    <xf numFmtId="168" fontId="27" fillId="41" borderId="0" applyNumberFormat="0" applyBorder="0" applyAlignment="0" applyProtection="0"/>
    <xf numFmtId="169" fontId="27" fillId="41" borderId="0" applyNumberFormat="0" applyBorder="0" applyAlignment="0" applyProtection="0"/>
    <xf numFmtId="168" fontId="27" fillId="41" borderId="0" applyNumberFormat="0" applyBorder="0" applyAlignment="0" applyProtection="0"/>
    <xf numFmtId="0" fontId="26" fillId="41" borderId="0" applyNumberFormat="0" applyBorder="0" applyAlignment="0" applyProtection="0"/>
    <xf numFmtId="0" fontId="26" fillId="42" borderId="0" applyNumberFormat="0" applyBorder="0" applyAlignment="0" applyProtection="0"/>
    <xf numFmtId="0" fontId="3" fillId="29" borderId="0" applyNumberFormat="0" applyBorder="0" applyAlignment="0" applyProtection="0"/>
    <xf numFmtId="168" fontId="27" fillId="42" borderId="0" applyNumberFormat="0" applyBorder="0" applyAlignment="0" applyProtection="0"/>
    <xf numFmtId="168" fontId="27" fillId="42" borderId="0" applyNumberFormat="0" applyBorder="0" applyAlignment="0" applyProtection="0"/>
    <xf numFmtId="169" fontId="27" fillId="42" borderId="0" applyNumberFormat="0" applyBorder="0" applyAlignment="0" applyProtection="0"/>
    <xf numFmtId="0" fontId="26" fillId="42"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168" fontId="27" fillId="42" borderId="0" applyNumberFormat="0" applyBorder="0" applyAlignment="0" applyProtection="0"/>
    <xf numFmtId="169" fontId="27" fillId="42" borderId="0" applyNumberFormat="0" applyBorder="0" applyAlignment="0" applyProtection="0"/>
    <xf numFmtId="168" fontId="27" fillId="42" borderId="0" applyNumberFormat="0" applyBorder="0" applyAlignment="0" applyProtection="0"/>
    <xf numFmtId="168" fontId="27" fillId="42" borderId="0" applyNumberFormat="0" applyBorder="0" applyAlignment="0" applyProtection="0"/>
    <xf numFmtId="169" fontId="27" fillId="42" borderId="0" applyNumberFormat="0" applyBorder="0" applyAlignment="0" applyProtection="0"/>
    <xf numFmtId="168" fontId="27" fillId="42" borderId="0" applyNumberFormat="0" applyBorder="0" applyAlignment="0" applyProtection="0"/>
    <xf numFmtId="168" fontId="27" fillId="42" borderId="0" applyNumberFormat="0" applyBorder="0" applyAlignment="0" applyProtection="0"/>
    <xf numFmtId="169" fontId="27" fillId="42" borderId="0" applyNumberFormat="0" applyBorder="0" applyAlignment="0" applyProtection="0"/>
    <xf numFmtId="168" fontId="27" fillId="42" borderId="0" applyNumberFormat="0" applyBorder="0" applyAlignment="0" applyProtection="0"/>
    <xf numFmtId="168" fontId="27" fillId="42" borderId="0" applyNumberFormat="0" applyBorder="0" applyAlignment="0" applyProtection="0"/>
    <xf numFmtId="169" fontId="27" fillId="42" borderId="0" applyNumberFormat="0" applyBorder="0" applyAlignment="0" applyProtection="0"/>
    <xf numFmtId="168" fontId="27" fillId="42" borderId="0" applyNumberFormat="0" applyBorder="0" applyAlignment="0" applyProtection="0"/>
    <xf numFmtId="0" fontId="26" fillId="42" borderId="0" applyNumberFormat="0" applyBorder="0" applyAlignment="0" applyProtection="0"/>
    <xf numFmtId="0" fontId="26" fillId="43" borderId="0" applyNumberFormat="0" applyBorder="0" applyAlignment="0" applyProtection="0"/>
    <xf numFmtId="0" fontId="3" fillId="33" borderId="0" applyNumberFormat="0" applyBorder="0" applyAlignment="0" applyProtection="0"/>
    <xf numFmtId="168" fontId="27" fillId="43" borderId="0" applyNumberFormat="0" applyBorder="0" applyAlignment="0" applyProtection="0"/>
    <xf numFmtId="168" fontId="27" fillId="43" borderId="0" applyNumberFormat="0" applyBorder="0" applyAlignment="0" applyProtection="0"/>
    <xf numFmtId="169" fontId="27" fillId="43" borderId="0" applyNumberFormat="0" applyBorder="0" applyAlignment="0" applyProtection="0"/>
    <xf numFmtId="0" fontId="26" fillId="4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168" fontId="27" fillId="43" borderId="0" applyNumberFormat="0" applyBorder="0" applyAlignment="0" applyProtection="0"/>
    <xf numFmtId="169" fontId="27" fillId="43" borderId="0" applyNumberFormat="0" applyBorder="0" applyAlignment="0" applyProtection="0"/>
    <xf numFmtId="168" fontId="27" fillId="43" borderId="0" applyNumberFormat="0" applyBorder="0" applyAlignment="0" applyProtection="0"/>
    <xf numFmtId="168" fontId="27" fillId="43" borderId="0" applyNumberFormat="0" applyBorder="0" applyAlignment="0" applyProtection="0"/>
    <xf numFmtId="169" fontId="27" fillId="43" borderId="0" applyNumberFormat="0" applyBorder="0" applyAlignment="0" applyProtection="0"/>
    <xf numFmtId="168" fontId="27" fillId="43" borderId="0" applyNumberFormat="0" applyBorder="0" applyAlignment="0" applyProtection="0"/>
    <xf numFmtId="168" fontId="27" fillId="43" borderId="0" applyNumberFormat="0" applyBorder="0" applyAlignment="0" applyProtection="0"/>
    <xf numFmtId="169" fontId="27" fillId="43" borderId="0" applyNumberFormat="0" applyBorder="0" applyAlignment="0" applyProtection="0"/>
    <xf numFmtId="168" fontId="27" fillId="43" borderId="0" applyNumberFormat="0" applyBorder="0" applyAlignment="0" applyProtection="0"/>
    <xf numFmtId="168" fontId="27" fillId="43" borderId="0" applyNumberFormat="0" applyBorder="0" applyAlignment="0" applyProtection="0"/>
    <xf numFmtId="169" fontId="27" fillId="43" borderId="0" applyNumberFormat="0" applyBorder="0" applyAlignment="0" applyProtection="0"/>
    <xf numFmtId="168" fontId="27" fillId="43" borderId="0" applyNumberFormat="0" applyBorder="0" applyAlignment="0" applyProtection="0"/>
    <xf numFmtId="0" fontId="26" fillId="43" borderId="0" applyNumberFormat="0" applyBorder="0" applyAlignment="0" applyProtection="0"/>
    <xf numFmtId="0" fontId="26" fillId="44" borderId="0" applyNumberFormat="0" applyBorder="0" applyAlignment="0" applyProtection="0"/>
    <xf numFmtId="0" fontId="3" fillId="14" borderId="0" applyNumberFormat="0" applyBorder="0" applyAlignment="0" applyProtection="0"/>
    <xf numFmtId="168" fontId="27" fillId="44" borderId="0" applyNumberFormat="0" applyBorder="0" applyAlignment="0" applyProtection="0"/>
    <xf numFmtId="168" fontId="27" fillId="44" borderId="0" applyNumberFormat="0" applyBorder="0" applyAlignment="0" applyProtection="0"/>
    <xf numFmtId="169" fontId="27" fillId="44" borderId="0" applyNumberFormat="0" applyBorder="0" applyAlignment="0" applyProtection="0"/>
    <xf numFmtId="0" fontId="26" fillId="4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168" fontId="27" fillId="44" borderId="0" applyNumberFormat="0" applyBorder="0" applyAlignment="0" applyProtection="0"/>
    <xf numFmtId="169" fontId="27" fillId="44" borderId="0" applyNumberFormat="0" applyBorder="0" applyAlignment="0" applyProtection="0"/>
    <xf numFmtId="168" fontId="27" fillId="44" borderId="0" applyNumberFormat="0" applyBorder="0" applyAlignment="0" applyProtection="0"/>
    <xf numFmtId="168" fontId="27" fillId="44" borderId="0" applyNumberFormat="0" applyBorder="0" applyAlignment="0" applyProtection="0"/>
    <xf numFmtId="169" fontId="27" fillId="44" borderId="0" applyNumberFormat="0" applyBorder="0" applyAlignment="0" applyProtection="0"/>
    <xf numFmtId="168" fontId="27" fillId="44" borderId="0" applyNumberFormat="0" applyBorder="0" applyAlignment="0" applyProtection="0"/>
    <xf numFmtId="168" fontId="27" fillId="44" borderId="0" applyNumberFormat="0" applyBorder="0" applyAlignment="0" applyProtection="0"/>
    <xf numFmtId="169" fontId="27" fillId="44" borderId="0" applyNumberFormat="0" applyBorder="0" applyAlignment="0" applyProtection="0"/>
    <xf numFmtId="168" fontId="27" fillId="44" borderId="0" applyNumberFormat="0" applyBorder="0" applyAlignment="0" applyProtection="0"/>
    <xf numFmtId="168" fontId="27" fillId="44" borderId="0" applyNumberFormat="0" applyBorder="0" applyAlignment="0" applyProtection="0"/>
    <xf numFmtId="169" fontId="27" fillId="44" borderId="0" applyNumberFormat="0" applyBorder="0" applyAlignment="0" applyProtection="0"/>
    <xf numFmtId="168" fontId="27" fillId="44" borderId="0" applyNumberFormat="0" applyBorder="0" applyAlignment="0" applyProtection="0"/>
    <xf numFmtId="0" fontId="26" fillId="44" borderId="0" applyNumberFormat="0" applyBorder="0" applyAlignment="0" applyProtection="0"/>
    <xf numFmtId="0" fontId="26" fillId="45" borderId="0" applyNumberFormat="0" applyBorder="0" applyAlignment="0" applyProtection="0"/>
    <xf numFmtId="0" fontId="3" fillId="18" borderId="0" applyNumberFormat="0" applyBorder="0" applyAlignment="0" applyProtection="0"/>
    <xf numFmtId="168" fontId="27" fillId="45" borderId="0" applyNumberFormat="0" applyBorder="0" applyAlignment="0" applyProtection="0"/>
    <xf numFmtId="168" fontId="27" fillId="45" borderId="0" applyNumberFormat="0" applyBorder="0" applyAlignment="0" applyProtection="0"/>
    <xf numFmtId="169" fontId="27" fillId="45" borderId="0" applyNumberFormat="0" applyBorder="0" applyAlignment="0" applyProtection="0"/>
    <xf numFmtId="0" fontId="26" fillId="45"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168" fontId="27" fillId="45" borderId="0" applyNumberFormat="0" applyBorder="0" applyAlignment="0" applyProtection="0"/>
    <xf numFmtId="169" fontId="27" fillId="45" borderId="0" applyNumberFormat="0" applyBorder="0" applyAlignment="0" applyProtection="0"/>
    <xf numFmtId="168" fontId="27" fillId="45" borderId="0" applyNumberFormat="0" applyBorder="0" applyAlignment="0" applyProtection="0"/>
    <xf numFmtId="168" fontId="27" fillId="45" borderId="0" applyNumberFormat="0" applyBorder="0" applyAlignment="0" applyProtection="0"/>
    <xf numFmtId="169" fontId="27" fillId="45" borderId="0" applyNumberFormat="0" applyBorder="0" applyAlignment="0" applyProtection="0"/>
    <xf numFmtId="168" fontId="27" fillId="45" borderId="0" applyNumberFormat="0" applyBorder="0" applyAlignment="0" applyProtection="0"/>
    <xf numFmtId="168" fontId="27" fillId="45" borderId="0" applyNumberFormat="0" applyBorder="0" applyAlignment="0" applyProtection="0"/>
    <xf numFmtId="169" fontId="27" fillId="45" borderId="0" applyNumberFormat="0" applyBorder="0" applyAlignment="0" applyProtection="0"/>
    <xf numFmtId="168" fontId="27" fillId="45" borderId="0" applyNumberFormat="0" applyBorder="0" applyAlignment="0" applyProtection="0"/>
    <xf numFmtId="168" fontId="27" fillId="45" borderId="0" applyNumberFormat="0" applyBorder="0" applyAlignment="0" applyProtection="0"/>
    <xf numFmtId="169" fontId="27" fillId="45" borderId="0" applyNumberFormat="0" applyBorder="0" applyAlignment="0" applyProtection="0"/>
    <xf numFmtId="168" fontId="27" fillId="45" borderId="0" applyNumberFormat="0" applyBorder="0" applyAlignment="0" applyProtection="0"/>
    <xf numFmtId="0" fontId="26" fillId="45" borderId="0" applyNumberFormat="0" applyBorder="0" applyAlignment="0" applyProtection="0"/>
    <xf numFmtId="0" fontId="26" fillId="46" borderId="0" applyNumberFormat="0" applyBorder="0" applyAlignment="0" applyProtection="0"/>
    <xf numFmtId="0" fontId="3" fillId="22" borderId="0" applyNumberFormat="0" applyBorder="0" applyAlignment="0" applyProtection="0"/>
    <xf numFmtId="168" fontId="27" fillId="46" borderId="0" applyNumberFormat="0" applyBorder="0" applyAlignment="0" applyProtection="0"/>
    <xf numFmtId="168" fontId="27" fillId="46" borderId="0" applyNumberFormat="0" applyBorder="0" applyAlignment="0" applyProtection="0"/>
    <xf numFmtId="169" fontId="27" fillId="46" borderId="0" applyNumberFormat="0" applyBorder="0" applyAlignment="0" applyProtection="0"/>
    <xf numFmtId="0" fontId="26" fillId="46"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168" fontId="27" fillId="46" borderId="0" applyNumberFormat="0" applyBorder="0" applyAlignment="0" applyProtection="0"/>
    <xf numFmtId="169" fontId="27" fillId="46" borderId="0" applyNumberFormat="0" applyBorder="0" applyAlignment="0" applyProtection="0"/>
    <xf numFmtId="168" fontId="27" fillId="46" borderId="0" applyNumberFormat="0" applyBorder="0" applyAlignment="0" applyProtection="0"/>
    <xf numFmtId="168" fontId="27" fillId="46" borderId="0" applyNumberFormat="0" applyBorder="0" applyAlignment="0" applyProtection="0"/>
    <xf numFmtId="169" fontId="27" fillId="46" borderId="0" applyNumberFormat="0" applyBorder="0" applyAlignment="0" applyProtection="0"/>
    <xf numFmtId="168" fontId="27" fillId="46" borderId="0" applyNumberFormat="0" applyBorder="0" applyAlignment="0" applyProtection="0"/>
    <xf numFmtId="168" fontId="27" fillId="46" borderId="0" applyNumberFormat="0" applyBorder="0" applyAlignment="0" applyProtection="0"/>
    <xf numFmtId="169" fontId="27" fillId="46" borderId="0" applyNumberFormat="0" applyBorder="0" applyAlignment="0" applyProtection="0"/>
    <xf numFmtId="168" fontId="27" fillId="46" borderId="0" applyNumberFormat="0" applyBorder="0" applyAlignment="0" applyProtection="0"/>
    <xf numFmtId="168" fontId="27" fillId="46" borderId="0" applyNumberFormat="0" applyBorder="0" applyAlignment="0" applyProtection="0"/>
    <xf numFmtId="169" fontId="27" fillId="46" borderId="0" applyNumberFormat="0" applyBorder="0" applyAlignment="0" applyProtection="0"/>
    <xf numFmtId="168" fontId="27" fillId="46" borderId="0" applyNumberFormat="0" applyBorder="0" applyAlignment="0" applyProtection="0"/>
    <xf numFmtId="0" fontId="26" fillId="46" borderId="0" applyNumberFormat="0" applyBorder="0" applyAlignment="0" applyProtection="0"/>
    <xf numFmtId="0" fontId="26" fillId="41" borderId="0" applyNumberFormat="0" applyBorder="0" applyAlignment="0" applyProtection="0"/>
    <xf numFmtId="0" fontId="3" fillId="26" borderId="0" applyNumberFormat="0" applyBorder="0" applyAlignment="0" applyProtection="0"/>
    <xf numFmtId="168" fontId="27" fillId="41" borderId="0" applyNumberFormat="0" applyBorder="0" applyAlignment="0" applyProtection="0"/>
    <xf numFmtId="168" fontId="27" fillId="41" borderId="0" applyNumberFormat="0" applyBorder="0" applyAlignment="0" applyProtection="0"/>
    <xf numFmtId="169" fontId="27" fillId="41" borderId="0" applyNumberFormat="0" applyBorder="0" applyAlignment="0" applyProtection="0"/>
    <xf numFmtId="0" fontId="26" fillId="41"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168" fontId="27" fillId="41" borderId="0" applyNumberFormat="0" applyBorder="0" applyAlignment="0" applyProtection="0"/>
    <xf numFmtId="169" fontId="27" fillId="41" borderId="0" applyNumberFormat="0" applyBorder="0" applyAlignment="0" applyProtection="0"/>
    <xf numFmtId="168" fontId="27" fillId="41" borderId="0" applyNumberFormat="0" applyBorder="0" applyAlignment="0" applyProtection="0"/>
    <xf numFmtId="168" fontId="27" fillId="41" borderId="0" applyNumberFormat="0" applyBorder="0" applyAlignment="0" applyProtection="0"/>
    <xf numFmtId="169" fontId="27" fillId="41" borderId="0" applyNumberFormat="0" applyBorder="0" applyAlignment="0" applyProtection="0"/>
    <xf numFmtId="168" fontId="27" fillId="41" borderId="0" applyNumberFormat="0" applyBorder="0" applyAlignment="0" applyProtection="0"/>
    <xf numFmtId="168" fontId="27" fillId="41" borderId="0" applyNumberFormat="0" applyBorder="0" applyAlignment="0" applyProtection="0"/>
    <xf numFmtId="169" fontId="27" fillId="41" borderId="0" applyNumberFormat="0" applyBorder="0" applyAlignment="0" applyProtection="0"/>
    <xf numFmtId="168" fontId="27" fillId="41" borderId="0" applyNumberFormat="0" applyBorder="0" applyAlignment="0" applyProtection="0"/>
    <xf numFmtId="168" fontId="27" fillId="41" borderId="0" applyNumberFormat="0" applyBorder="0" applyAlignment="0" applyProtection="0"/>
    <xf numFmtId="169" fontId="27" fillId="41" borderId="0" applyNumberFormat="0" applyBorder="0" applyAlignment="0" applyProtection="0"/>
    <xf numFmtId="168" fontId="27" fillId="41" borderId="0" applyNumberFormat="0" applyBorder="0" applyAlignment="0" applyProtection="0"/>
    <xf numFmtId="0" fontId="26" fillId="41" borderId="0" applyNumberFormat="0" applyBorder="0" applyAlignment="0" applyProtection="0"/>
    <xf numFmtId="0" fontId="26" fillId="44" borderId="0" applyNumberFormat="0" applyBorder="0" applyAlignment="0" applyProtection="0"/>
    <xf numFmtId="0" fontId="3" fillId="30" borderId="0" applyNumberFormat="0" applyBorder="0" applyAlignment="0" applyProtection="0"/>
    <xf numFmtId="168" fontId="27" fillId="44" borderId="0" applyNumberFormat="0" applyBorder="0" applyAlignment="0" applyProtection="0"/>
    <xf numFmtId="168" fontId="27" fillId="44" borderId="0" applyNumberFormat="0" applyBorder="0" applyAlignment="0" applyProtection="0"/>
    <xf numFmtId="169" fontId="27" fillId="44" borderId="0" applyNumberFormat="0" applyBorder="0" applyAlignment="0" applyProtection="0"/>
    <xf numFmtId="0" fontId="26" fillId="44"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168" fontId="27" fillId="44" borderId="0" applyNumberFormat="0" applyBorder="0" applyAlignment="0" applyProtection="0"/>
    <xf numFmtId="169" fontId="27" fillId="44" borderId="0" applyNumberFormat="0" applyBorder="0" applyAlignment="0" applyProtection="0"/>
    <xf numFmtId="168" fontId="27" fillId="44" borderId="0" applyNumberFormat="0" applyBorder="0" applyAlignment="0" applyProtection="0"/>
    <xf numFmtId="168" fontId="27" fillId="44" borderId="0" applyNumberFormat="0" applyBorder="0" applyAlignment="0" applyProtection="0"/>
    <xf numFmtId="169" fontId="27" fillId="44" borderId="0" applyNumberFormat="0" applyBorder="0" applyAlignment="0" applyProtection="0"/>
    <xf numFmtId="168" fontId="27" fillId="44" borderId="0" applyNumberFormat="0" applyBorder="0" applyAlignment="0" applyProtection="0"/>
    <xf numFmtId="168" fontId="27" fillId="44" borderId="0" applyNumberFormat="0" applyBorder="0" applyAlignment="0" applyProtection="0"/>
    <xf numFmtId="169" fontId="27" fillId="44" borderId="0" applyNumberFormat="0" applyBorder="0" applyAlignment="0" applyProtection="0"/>
    <xf numFmtId="168" fontId="27" fillId="44" borderId="0" applyNumberFormat="0" applyBorder="0" applyAlignment="0" applyProtection="0"/>
    <xf numFmtId="168" fontId="27" fillId="44" borderId="0" applyNumberFormat="0" applyBorder="0" applyAlignment="0" applyProtection="0"/>
    <xf numFmtId="169" fontId="27" fillId="44" borderId="0" applyNumberFormat="0" applyBorder="0" applyAlignment="0" applyProtection="0"/>
    <xf numFmtId="168" fontId="27" fillId="44" borderId="0" applyNumberFormat="0" applyBorder="0" applyAlignment="0" applyProtection="0"/>
    <xf numFmtId="0" fontId="26" fillId="44" borderId="0" applyNumberFormat="0" applyBorder="0" applyAlignment="0" applyProtection="0"/>
    <xf numFmtId="0" fontId="26" fillId="47" borderId="0" applyNumberFormat="0" applyBorder="0" applyAlignment="0" applyProtection="0"/>
    <xf numFmtId="0" fontId="3" fillId="34" borderId="0" applyNumberFormat="0" applyBorder="0" applyAlignment="0" applyProtection="0"/>
    <xf numFmtId="168" fontId="27" fillId="47" borderId="0" applyNumberFormat="0" applyBorder="0" applyAlignment="0" applyProtection="0"/>
    <xf numFmtId="168" fontId="27" fillId="47" borderId="0" applyNumberFormat="0" applyBorder="0" applyAlignment="0" applyProtection="0"/>
    <xf numFmtId="169" fontId="27" fillId="47" borderId="0" applyNumberFormat="0" applyBorder="0" applyAlignment="0" applyProtection="0"/>
    <xf numFmtId="0" fontId="26" fillId="47"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168" fontId="27" fillId="47" borderId="0" applyNumberFormat="0" applyBorder="0" applyAlignment="0" applyProtection="0"/>
    <xf numFmtId="169" fontId="27" fillId="47" borderId="0" applyNumberFormat="0" applyBorder="0" applyAlignment="0" applyProtection="0"/>
    <xf numFmtId="168" fontId="27" fillId="47" borderId="0" applyNumberFormat="0" applyBorder="0" applyAlignment="0" applyProtection="0"/>
    <xf numFmtId="168" fontId="27" fillId="47" borderId="0" applyNumberFormat="0" applyBorder="0" applyAlignment="0" applyProtection="0"/>
    <xf numFmtId="169" fontId="27" fillId="47" borderId="0" applyNumberFormat="0" applyBorder="0" applyAlignment="0" applyProtection="0"/>
    <xf numFmtId="168" fontId="27" fillId="47" borderId="0" applyNumberFormat="0" applyBorder="0" applyAlignment="0" applyProtection="0"/>
    <xf numFmtId="168" fontId="27" fillId="47" borderId="0" applyNumberFormat="0" applyBorder="0" applyAlignment="0" applyProtection="0"/>
    <xf numFmtId="169" fontId="27" fillId="47" borderId="0" applyNumberFormat="0" applyBorder="0" applyAlignment="0" applyProtection="0"/>
    <xf numFmtId="168" fontId="27" fillId="47" borderId="0" applyNumberFormat="0" applyBorder="0" applyAlignment="0" applyProtection="0"/>
    <xf numFmtId="168" fontId="27" fillId="47" borderId="0" applyNumberFormat="0" applyBorder="0" applyAlignment="0" applyProtection="0"/>
    <xf numFmtId="169" fontId="27" fillId="47" borderId="0" applyNumberFormat="0" applyBorder="0" applyAlignment="0" applyProtection="0"/>
    <xf numFmtId="168" fontId="27" fillId="47" borderId="0" applyNumberFormat="0" applyBorder="0" applyAlignment="0" applyProtection="0"/>
    <xf numFmtId="0" fontId="26" fillId="47" borderId="0" applyNumberFormat="0" applyBorder="0" applyAlignment="0" applyProtection="0"/>
    <xf numFmtId="0" fontId="28" fillId="48" borderId="0" applyNumberFormat="0" applyBorder="0" applyAlignment="0" applyProtection="0"/>
    <xf numFmtId="0" fontId="29" fillId="15" borderId="0" applyNumberFormat="0" applyBorder="0" applyAlignment="0" applyProtection="0"/>
    <xf numFmtId="168" fontId="30" fillId="48" borderId="0" applyNumberFormat="0" applyBorder="0" applyAlignment="0" applyProtection="0"/>
    <xf numFmtId="168" fontId="30" fillId="48" borderId="0" applyNumberFormat="0" applyBorder="0" applyAlignment="0" applyProtection="0"/>
    <xf numFmtId="169" fontId="30" fillId="48" borderId="0" applyNumberFormat="0" applyBorder="0" applyAlignment="0" applyProtection="0"/>
    <xf numFmtId="0" fontId="28" fillId="48"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168" fontId="30" fillId="48" borderId="0" applyNumberFormat="0" applyBorder="0" applyAlignment="0" applyProtection="0"/>
    <xf numFmtId="169" fontId="30" fillId="48" borderId="0" applyNumberFormat="0" applyBorder="0" applyAlignment="0" applyProtection="0"/>
    <xf numFmtId="168" fontId="30" fillId="48" borderId="0" applyNumberFormat="0" applyBorder="0" applyAlignment="0" applyProtection="0"/>
    <xf numFmtId="168" fontId="30" fillId="48" borderId="0" applyNumberFormat="0" applyBorder="0" applyAlignment="0" applyProtection="0"/>
    <xf numFmtId="169" fontId="30" fillId="48" borderId="0" applyNumberFormat="0" applyBorder="0" applyAlignment="0" applyProtection="0"/>
    <xf numFmtId="168" fontId="30" fillId="48" borderId="0" applyNumberFormat="0" applyBorder="0" applyAlignment="0" applyProtection="0"/>
    <xf numFmtId="168" fontId="30" fillId="48" borderId="0" applyNumberFormat="0" applyBorder="0" applyAlignment="0" applyProtection="0"/>
    <xf numFmtId="169" fontId="30" fillId="48" borderId="0" applyNumberFormat="0" applyBorder="0" applyAlignment="0" applyProtection="0"/>
    <xf numFmtId="168" fontId="30" fillId="48" borderId="0" applyNumberFormat="0" applyBorder="0" applyAlignment="0" applyProtection="0"/>
    <xf numFmtId="168" fontId="30" fillId="48" borderId="0" applyNumberFormat="0" applyBorder="0" applyAlignment="0" applyProtection="0"/>
    <xf numFmtId="169" fontId="30" fillId="48" borderId="0" applyNumberFormat="0" applyBorder="0" applyAlignment="0" applyProtection="0"/>
    <xf numFmtId="168" fontId="30" fillId="48" borderId="0" applyNumberFormat="0" applyBorder="0" applyAlignment="0" applyProtection="0"/>
    <xf numFmtId="0" fontId="28" fillId="48" borderId="0" applyNumberFormat="0" applyBorder="0" applyAlignment="0" applyProtection="0"/>
    <xf numFmtId="0" fontId="28" fillId="45" borderId="0" applyNumberFormat="0" applyBorder="0" applyAlignment="0" applyProtection="0"/>
    <xf numFmtId="0" fontId="29" fillId="19"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0" fontId="28" fillId="45"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0" fontId="28" fillId="45" borderId="0" applyNumberFormat="0" applyBorder="0" applyAlignment="0" applyProtection="0"/>
    <xf numFmtId="0" fontId="28" fillId="46" borderId="0" applyNumberFormat="0" applyBorder="0" applyAlignment="0" applyProtection="0"/>
    <xf numFmtId="0" fontId="29" fillId="23"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0" fontId="28" fillId="46"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0" fontId="28" fillId="46" borderId="0" applyNumberFormat="0" applyBorder="0" applyAlignment="0" applyProtection="0"/>
    <xf numFmtId="0" fontId="28" fillId="49" borderId="0" applyNumberFormat="0" applyBorder="0" applyAlignment="0" applyProtection="0"/>
    <xf numFmtId="0" fontId="29" fillId="27" borderId="0" applyNumberFormat="0" applyBorder="0" applyAlignment="0" applyProtection="0"/>
    <xf numFmtId="168" fontId="30" fillId="49" borderId="0" applyNumberFormat="0" applyBorder="0" applyAlignment="0" applyProtection="0"/>
    <xf numFmtId="168" fontId="30" fillId="49" borderId="0" applyNumberFormat="0" applyBorder="0" applyAlignment="0" applyProtection="0"/>
    <xf numFmtId="169" fontId="30" fillId="49" borderId="0" applyNumberFormat="0" applyBorder="0" applyAlignment="0" applyProtection="0"/>
    <xf numFmtId="0" fontId="28" fillId="49"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168" fontId="30" fillId="49" borderId="0" applyNumberFormat="0" applyBorder="0" applyAlignment="0" applyProtection="0"/>
    <xf numFmtId="169" fontId="30" fillId="49" borderId="0" applyNumberFormat="0" applyBorder="0" applyAlignment="0" applyProtection="0"/>
    <xf numFmtId="168" fontId="30" fillId="49" borderId="0" applyNumberFormat="0" applyBorder="0" applyAlignment="0" applyProtection="0"/>
    <xf numFmtId="168" fontId="30" fillId="49" borderId="0" applyNumberFormat="0" applyBorder="0" applyAlignment="0" applyProtection="0"/>
    <xf numFmtId="169" fontId="30" fillId="49" borderId="0" applyNumberFormat="0" applyBorder="0" applyAlignment="0" applyProtection="0"/>
    <xf numFmtId="168" fontId="30" fillId="49" borderId="0" applyNumberFormat="0" applyBorder="0" applyAlignment="0" applyProtection="0"/>
    <xf numFmtId="168" fontId="30" fillId="49" borderId="0" applyNumberFormat="0" applyBorder="0" applyAlignment="0" applyProtection="0"/>
    <xf numFmtId="169" fontId="30" fillId="49" borderId="0" applyNumberFormat="0" applyBorder="0" applyAlignment="0" applyProtection="0"/>
    <xf numFmtId="168" fontId="30" fillId="49" borderId="0" applyNumberFormat="0" applyBorder="0" applyAlignment="0" applyProtection="0"/>
    <xf numFmtId="168" fontId="30" fillId="49" borderId="0" applyNumberFormat="0" applyBorder="0" applyAlignment="0" applyProtection="0"/>
    <xf numFmtId="169" fontId="30" fillId="49" borderId="0" applyNumberFormat="0" applyBorder="0" applyAlignment="0" applyProtection="0"/>
    <xf numFmtId="168" fontId="30" fillId="49" borderId="0" applyNumberFormat="0" applyBorder="0" applyAlignment="0" applyProtection="0"/>
    <xf numFmtId="0" fontId="28" fillId="49" borderId="0" applyNumberFormat="0" applyBorder="0" applyAlignment="0" applyProtection="0"/>
    <xf numFmtId="0" fontId="28" fillId="50" borderId="0" applyNumberFormat="0" applyBorder="0" applyAlignment="0" applyProtection="0"/>
    <xf numFmtId="0" fontId="29" fillId="31" borderId="0" applyNumberFormat="0" applyBorder="0" applyAlignment="0" applyProtection="0"/>
    <xf numFmtId="168" fontId="30" fillId="50" borderId="0" applyNumberFormat="0" applyBorder="0" applyAlignment="0" applyProtection="0"/>
    <xf numFmtId="168" fontId="30" fillId="50" borderId="0" applyNumberFormat="0" applyBorder="0" applyAlignment="0" applyProtection="0"/>
    <xf numFmtId="169" fontId="30" fillId="50" borderId="0" applyNumberFormat="0" applyBorder="0" applyAlignment="0" applyProtection="0"/>
    <xf numFmtId="0" fontId="28" fillId="50"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168" fontId="30" fillId="50" borderId="0" applyNumberFormat="0" applyBorder="0" applyAlignment="0" applyProtection="0"/>
    <xf numFmtId="169" fontId="30" fillId="50" borderId="0" applyNumberFormat="0" applyBorder="0" applyAlignment="0" applyProtection="0"/>
    <xf numFmtId="168" fontId="30" fillId="50" borderId="0" applyNumberFormat="0" applyBorder="0" applyAlignment="0" applyProtection="0"/>
    <xf numFmtId="168" fontId="30" fillId="50" borderId="0" applyNumberFormat="0" applyBorder="0" applyAlignment="0" applyProtection="0"/>
    <xf numFmtId="169" fontId="30" fillId="50" borderId="0" applyNumberFormat="0" applyBorder="0" applyAlignment="0" applyProtection="0"/>
    <xf numFmtId="168" fontId="30" fillId="50" borderId="0" applyNumberFormat="0" applyBorder="0" applyAlignment="0" applyProtection="0"/>
    <xf numFmtId="168" fontId="30" fillId="50" borderId="0" applyNumberFormat="0" applyBorder="0" applyAlignment="0" applyProtection="0"/>
    <xf numFmtId="169" fontId="30" fillId="50" borderId="0" applyNumberFormat="0" applyBorder="0" applyAlignment="0" applyProtection="0"/>
    <xf numFmtId="168" fontId="30" fillId="50" borderId="0" applyNumberFormat="0" applyBorder="0" applyAlignment="0" applyProtection="0"/>
    <xf numFmtId="168" fontId="30" fillId="50" borderId="0" applyNumberFormat="0" applyBorder="0" applyAlignment="0" applyProtection="0"/>
    <xf numFmtId="169" fontId="30" fillId="50" borderId="0" applyNumberFormat="0" applyBorder="0" applyAlignment="0" applyProtection="0"/>
    <xf numFmtId="168" fontId="30" fillId="50" borderId="0" applyNumberFormat="0" applyBorder="0" applyAlignment="0" applyProtection="0"/>
    <xf numFmtId="0" fontId="28" fillId="50" borderId="0" applyNumberFormat="0" applyBorder="0" applyAlignment="0" applyProtection="0"/>
    <xf numFmtId="0" fontId="28" fillId="51" borderId="0" applyNumberFormat="0" applyBorder="0" applyAlignment="0" applyProtection="0"/>
    <xf numFmtId="0" fontId="29" fillId="35" borderId="0" applyNumberFormat="0" applyBorder="0" applyAlignment="0" applyProtection="0"/>
    <xf numFmtId="168" fontId="30" fillId="51" borderId="0" applyNumberFormat="0" applyBorder="0" applyAlignment="0" applyProtection="0"/>
    <xf numFmtId="168" fontId="30" fillId="51" borderId="0" applyNumberFormat="0" applyBorder="0" applyAlignment="0" applyProtection="0"/>
    <xf numFmtId="169" fontId="30" fillId="51" borderId="0" applyNumberFormat="0" applyBorder="0" applyAlignment="0" applyProtection="0"/>
    <xf numFmtId="0" fontId="28" fillId="51"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168" fontId="30" fillId="51" borderId="0" applyNumberFormat="0" applyBorder="0" applyAlignment="0" applyProtection="0"/>
    <xf numFmtId="169" fontId="30" fillId="51" borderId="0" applyNumberFormat="0" applyBorder="0" applyAlignment="0" applyProtection="0"/>
    <xf numFmtId="168" fontId="30" fillId="51" borderId="0" applyNumberFormat="0" applyBorder="0" applyAlignment="0" applyProtection="0"/>
    <xf numFmtId="168" fontId="30" fillId="51" borderId="0" applyNumberFormat="0" applyBorder="0" applyAlignment="0" applyProtection="0"/>
    <xf numFmtId="169" fontId="30" fillId="51" borderId="0" applyNumberFormat="0" applyBorder="0" applyAlignment="0" applyProtection="0"/>
    <xf numFmtId="168" fontId="30" fillId="51" borderId="0" applyNumberFormat="0" applyBorder="0" applyAlignment="0" applyProtection="0"/>
    <xf numFmtId="168" fontId="30" fillId="51" borderId="0" applyNumberFormat="0" applyBorder="0" applyAlignment="0" applyProtection="0"/>
    <xf numFmtId="169" fontId="30" fillId="51" borderId="0" applyNumberFormat="0" applyBorder="0" applyAlignment="0" applyProtection="0"/>
    <xf numFmtId="168" fontId="30" fillId="51" borderId="0" applyNumberFormat="0" applyBorder="0" applyAlignment="0" applyProtection="0"/>
    <xf numFmtId="168" fontId="30" fillId="51" borderId="0" applyNumberFormat="0" applyBorder="0" applyAlignment="0" applyProtection="0"/>
    <xf numFmtId="169" fontId="30" fillId="51" borderId="0" applyNumberFormat="0" applyBorder="0" applyAlignment="0" applyProtection="0"/>
    <xf numFmtId="168" fontId="30" fillId="51" borderId="0" applyNumberFormat="0" applyBorder="0" applyAlignment="0" applyProtection="0"/>
    <xf numFmtId="0" fontId="28" fillId="51"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8" fillId="53" borderId="0" applyNumberFormat="0" applyBorder="0" applyAlignment="0" applyProtection="0"/>
    <xf numFmtId="0" fontId="28" fillId="54" borderId="0" applyNumberFormat="0" applyBorder="0" applyAlignment="0" applyProtection="0"/>
    <xf numFmtId="0" fontId="29" fillId="12" borderId="0" applyNumberFormat="0" applyBorder="0" applyAlignment="0" applyProtection="0"/>
    <xf numFmtId="168" fontId="30" fillId="54" borderId="0" applyNumberFormat="0" applyBorder="0" applyAlignment="0" applyProtection="0"/>
    <xf numFmtId="168" fontId="30" fillId="54" borderId="0" applyNumberFormat="0" applyBorder="0" applyAlignment="0" applyProtection="0"/>
    <xf numFmtId="169" fontId="30" fillId="54" borderId="0" applyNumberFormat="0" applyBorder="0" applyAlignment="0" applyProtection="0"/>
    <xf numFmtId="0" fontId="28" fillId="54"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168" fontId="30" fillId="54" borderId="0" applyNumberFormat="0" applyBorder="0" applyAlignment="0" applyProtection="0"/>
    <xf numFmtId="169" fontId="30" fillId="54" borderId="0" applyNumberFormat="0" applyBorder="0" applyAlignment="0" applyProtection="0"/>
    <xf numFmtId="168" fontId="30" fillId="54" borderId="0" applyNumberFormat="0" applyBorder="0" applyAlignment="0" applyProtection="0"/>
    <xf numFmtId="168" fontId="30" fillId="54" borderId="0" applyNumberFormat="0" applyBorder="0" applyAlignment="0" applyProtection="0"/>
    <xf numFmtId="169" fontId="30" fillId="54" borderId="0" applyNumberFormat="0" applyBorder="0" applyAlignment="0" applyProtection="0"/>
    <xf numFmtId="168" fontId="30" fillId="54" borderId="0" applyNumberFormat="0" applyBorder="0" applyAlignment="0" applyProtection="0"/>
    <xf numFmtId="168" fontId="30" fillId="54" borderId="0" applyNumberFormat="0" applyBorder="0" applyAlignment="0" applyProtection="0"/>
    <xf numFmtId="169" fontId="30" fillId="54" borderId="0" applyNumberFormat="0" applyBorder="0" applyAlignment="0" applyProtection="0"/>
    <xf numFmtId="168" fontId="30" fillId="54" borderId="0" applyNumberFormat="0" applyBorder="0" applyAlignment="0" applyProtection="0"/>
    <xf numFmtId="168" fontId="30" fillId="54" borderId="0" applyNumberFormat="0" applyBorder="0" applyAlignment="0" applyProtection="0"/>
    <xf numFmtId="169" fontId="30" fillId="54" borderId="0" applyNumberFormat="0" applyBorder="0" applyAlignment="0" applyProtection="0"/>
    <xf numFmtId="168" fontId="30"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6" fillId="55" borderId="0" applyNumberFormat="0" applyBorder="0" applyAlignment="0" applyProtection="0"/>
    <xf numFmtId="0" fontId="26" fillId="56" borderId="0" applyNumberFormat="0" applyBorder="0" applyAlignment="0" applyProtection="0"/>
    <xf numFmtId="0" fontId="28" fillId="57" borderId="0" applyNumberFormat="0" applyBorder="0" applyAlignment="0" applyProtection="0"/>
    <xf numFmtId="0" fontId="28" fillId="58" borderId="0" applyNumberFormat="0" applyBorder="0" applyAlignment="0" applyProtection="0"/>
    <xf numFmtId="0" fontId="29" fillId="16" borderId="0" applyNumberFormat="0" applyBorder="0" applyAlignment="0" applyProtection="0"/>
    <xf numFmtId="168" fontId="30" fillId="58" borderId="0" applyNumberFormat="0" applyBorder="0" applyAlignment="0" applyProtection="0"/>
    <xf numFmtId="168" fontId="30" fillId="58" borderId="0" applyNumberFormat="0" applyBorder="0" applyAlignment="0" applyProtection="0"/>
    <xf numFmtId="169" fontId="30" fillId="58" borderId="0" applyNumberFormat="0" applyBorder="0" applyAlignment="0" applyProtection="0"/>
    <xf numFmtId="0" fontId="28" fillId="58"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168" fontId="30" fillId="58" borderId="0" applyNumberFormat="0" applyBorder="0" applyAlignment="0" applyProtection="0"/>
    <xf numFmtId="169" fontId="30" fillId="58" borderId="0" applyNumberFormat="0" applyBorder="0" applyAlignment="0" applyProtection="0"/>
    <xf numFmtId="168" fontId="30" fillId="58" borderId="0" applyNumberFormat="0" applyBorder="0" applyAlignment="0" applyProtection="0"/>
    <xf numFmtId="168" fontId="30" fillId="58" borderId="0" applyNumberFormat="0" applyBorder="0" applyAlignment="0" applyProtection="0"/>
    <xf numFmtId="169" fontId="30" fillId="58" borderId="0" applyNumberFormat="0" applyBorder="0" applyAlignment="0" applyProtection="0"/>
    <xf numFmtId="168" fontId="30" fillId="58" borderId="0" applyNumberFormat="0" applyBorder="0" applyAlignment="0" applyProtection="0"/>
    <xf numFmtId="168" fontId="30" fillId="58" borderId="0" applyNumberFormat="0" applyBorder="0" applyAlignment="0" applyProtection="0"/>
    <xf numFmtId="169" fontId="30" fillId="58" borderId="0" applyNumberFormat="0" applyBorder="0" applyAlignment="0" applyProtection="0"/>
    <xf numFmtId="168" fontId="30" fillId="58" borderId="0" applyNumberFormat="0" applyBorder="0" applyAlignment="0" applyProtection="0"/>
    <xf numFmtId="168" fontId="30" fillId="58" borderId="0" applyNumberFormat="0" applyBorder="0" applyAlignment="0" applyProtection="0"/>
    <xf numFmtId="169" fontId="30" fillId="58" borderId="0" applyNumberFormat="0" applyBorder="0" applyAlignment="0" applyProtection="0"/>
    <xf numFmtId="168" fontId="30" fillId="58" borderId="0" applyNumberFormat="0" applyBorder="0" applyAlignment="0" applyProtection="0"/>
    <xf numFmtId="0" fontId="28" fillId="58" borderId="0" applyNumberFormat="0" applyBorder="0" applyAlignment="0" applyProtection="0"/>
    <xf numFmtId="0" fontId="28" fillId="58" borderId="0" applyNumberFormat="0" applyBorder="0" applyAlignment="0" applyProtection="0"/>
    <xf numFmtId="0" fontId="28" fillId="58" borderId="0" applyNumberFormat="0" applyBorder="0" applyAlignment="0" applyProtection="0"/>
    <xf numFmtId="0" fontId="26" fillId="55" borderId="0" applyNumberFormat="0" applyBorder="0" applyAlignment="0" applyProtection="0"/>
    <xf numFmtId="0" fontId="26" fillId="59" borderId="0" applyNumberFormat="0" applyBorder="0" applyAlignment="0" applyProtection="0"/>
    <xf numFmtId="0" fontId="28" fillId="56" borderId="0" applyNumberFormat="0" applyBorder="0" applyAlignment="0" applyProtection="0"/>
    <xf numFmtId="0" fontId="28" fillId="60" borderId="0" applyNumberFormat="0" applyBorder="0" applyAlignment="0" applyProtection="0"/>
    <xf numFmtId="0" fontId="29" fillId="20" borderId="0" applyNumberFormat="0" applyBorder="0" applyAlignment="0" applyProtection="0"/>
    <xf numFmtId="168" fontId="30" fillId="60" borderId="0" applyNumberFormat="0" applyBorder="0" applyAlignment="0" applyProtection="0"/>
    <xf numFmtId="168" fontId="30" fillId="60" borderId="0" applyNumberFormat="0" applyBorder="0" applyAlignment="0" applyProtection="0"/>
    <xf numFmtId="169" fontId="30" fillId="60" borderId="0" applyNumberFormat="0" applyBorder="0" applyAlignment="0" applyProtection="0"/>
    <xf numFmtId="0" fontId="28" fillId="6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168" fontId="30" fillId="60" borderId="0" applyNumberFormat="0" applyBorder="0" applyAlignment="0" applyProtection="0"/>
    <xf numFmtId="169" fontId="30" fillId="60" borderId="0" applyNumberFormat="0" applyBorder="0" applyAlignment="0" applyProtection="0"/>
    <xf numFmtId="168" fontId="30" fillId="60" borderId="0" applyNumberFormat="0" applyBorder="0" applyAlignment="0" applyProtection="0"/>
    <xf numFmtId="168" fontId="30" fillId="60" borderId="0" applyNumberFormat="0" applyBorder="0" applyAlignment="0" applyProtection="0"/>
    <xf numFmtId="169" fontId="30" fillId="60" borderId="0" applyNumberFormat="0" applyBorder="0" applyAlignment="0" applyProtection="0"/>
    <xf numFmtId="168" fontId="30" fillId="60" borderId="0" applyNumberFormat="0" applyBorder="0" applyAlignment="0" applyProtection="0"/>
    <xf numFmtId="168" fontId="30" fillId="60" borderId="0" applyNumberFormat="0" applyBorder="0" applyAlignment="0" applyProtection="0"/>
    <xf numFmtId="169" fontId="30" fillId="60" borderId="0" applyNumberFormat="0" applyBorder="0" applyAlignment="0" applyProtection="0"/>
    <xf numFmtId="168" fontId="30" fillId="60" borderId="0" applyNumberFormat="0" applyBorder="0" applyAlignment="0" applyProtection="0"/>
    <xf numFmtId="168" fontId="30" fillId="60" borderId="0" applyNumberFormat="0" applyBorder="0" applyAlignment="0" applyProtection="0"/>
    <xf numFmtId="169" fontId="30" fillId="60" borderId="0" applyNumberFormat="0" applyBorder="0" applyAlignment="0" applyProtection="0"/>
    <xf numFmtId="168" fontId="30" fillId="60" borderId="0" applyNumberFormat="0" applyBorder="0" applyAlignment="0" applyProtection="0"/>
    <xf numFmtId="0" fontId="28" fillId="60" borderId="0" applyNumberFormat="0" applyBorder="0" applyAlignment="0" applyProtection="0"/>
    <xf numFmtId="0" fontId="28" fillId="60" borderId="0" applyNumberFormat="0" applyBorder="0" applyAlignment="0" applyProtection="0"/>
    <xf numFmtId="0" fontId="28" fillId="60" borderId="0" applyNumberFormat="0" applyBorder="0" applyAlignment="0" applyProtection="0"/>
    <xf numFmtId="0" fontId="26" fillId="52" borderId="0" applyNumberFormat="0" applyBorder="0" applyAlignment="0" applyProtection="0"/>
    <xf numFmtId="0" fontId="26" fillId="56" borderId="0" applyNumberFormat="0" applyBorder="0" applyAlignment="0" applyProtection="0"/>
    <xf numFmtId="0" fontId="28" fillId="56" borderId="0" applyNumberFormat="0" applyBorder="0" applyAlignment="0" applyProtection="0"/>
    <xf numFmtId="0" fontId="28" fillId="49" borderId="0" applyNumberFormat="0" applyBorder="0" applyAlignment="0" applyProtection="0"/>
    <xf numFmtId="0" fontId="29" fillId="24" borderId="0" applyNumberFormat="0" applyBorder="0" applyAlignment="0" applyProtection="0"/>
    <xf numFmtId="168" fontId="30" fillId="49" borderId="0" applyNumberFormat="0" applyBorder="0" applyAlignment="0" applyProtection="0"/>
    <xf numFmtId="168" fontId="30" fillId="49" borderId="0" applyNumberFormat="0" applyBorder="0" applyAlignment="0" applyProtection="0"/>
    <xf numFmtId="169" fontId="30" fillId="49" borderId="0" applyNumberFormat="0" applyBorder="0" applyAlignment="0" applyProtection="0"/>
    <xf numFmtId="0" fontId="28" fillId="49"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168" fontId="30" fillId="49" borderId="0" applyNumberFormat="0" applyBorder="0" applyAlignment="0" applyProtection="0"/>
    <xf numFmtId="169" fontId="30" fillId="49" borderId="0" applyNumberFormat="0" applyBorder="0" applyAlignment="0" applyProtection="0"/>
    <xf numFmtId="168" fontId="30" fillId="49" borderId="0" applyNumberFormat="0" applyBorder="0" applyAlignment="0" applyProtection="0"/>
    <xf numFmtId="168" fontId="30" fillId="49" borderId="0" applyNumberFormat="0" applyBorder="0" applyAlignment="0" applyProtection="0"/>
    <xf numFmtId="169" fontId="30" fillId="49" borderId="0" applyNumberFormat="0" applyBorder="0" applyAlignment="0" applyProtection="0"/>
    <xf numFmtId="168" fontId="30" fillId="49" borderId="0" applyNumberFormat="0" applyBorder="0" applyAlignment="0" applyProtection="0"/>
    <xf numFmtId="168" fontId="30" fillId="49" borderId="0" applyNumberFormat="0" applyBorder="0" applyAlignment="0" applyProtection="0"/>
    <xf numFmtId="169" fontId="30" fillId="49" borderId="0" applyNumberFormat="0" applyBorder="0" applyAlignment="0" applyProtection="0"/>
    <xf numFmtId="168" fontId="30" fillId="49" borderId="0" applyNumberFormat="0" applyBorder="0" applyAlignment="0" applyProtection="0"/>
    <xf numFmtId="168" fontId="30" fillId="49" borderId="0" applyNumberFormat="0" applyBorder="0" applyAlignment="0" applyProtection="0"/>
    <xf numFmtId="169" fontId="30" fillId="49" borderId="0" applyNumberFormat="0" applyBorder="0" applyAlignment="0" applyProtection="0"/>
    <xf numFmtId="168" fontId="30" fillId="4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6" fillId="61" borderId="0" applyNumberFormat="0" applyBorder="0" applyAlignment="0" applyProtection="0"/>
    <xf numFmtId="0" fontId="26" fillId="52" borderId="0" applyNumberFormat="0" applyBorder="0" applyAlignment="0" applyProtection="0"/>
    <xf numFmtId="0" fontId="28" fillId="53" borderId="0" applyNumberFormat="0" applyBorder="0" applyAlignment="0" applyProtection="0"/>
    <xf numFmtId="0" fontId="28" fillId="50" borderId="0" applyNumberFormat="0" applyBorder="0" applyAlignment="0" applyProtection="0"/>
    <xf numFmtId="0" fontId="29" fillId="28" borderId="0" applyNumberFormat="0" applyBorder="0" applyAlignment="0" applyProtection="0"/>
    <xf numFmtId="168" fontId="30" fillId="50" borderId="0" applyNumberFormat="0" applyBorder="0" applyAlignment="0" applyProtection="0"/>
    <xf numFmtId="168" fontId="30" fillId="50" borderId="0" applyNumberFormat="0" applyBorder="0" applyAlignment="0" applyProtection="0"/>
    <xf numFmtId="169" fontId="30" fillId="50" borderId="0" applyNumberFormat="0" applyBorder="0" applyAlignment="0" applyProtection="0"/>
    <xf numFmtId="0" fontId="28" fillId="50"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168" fontId="30" fillId="50" borderId="0" applyNumberFormat="0" applyBorder="0" applyAlignment="0" applyProtection="0"/>
    <xf numFmtId="169" fontId="30" fillId="50" borderId="0" applyNumberFormat="0" applyBorder="0" applyAlignment="0" applyProtection="0"/>
    <xf numFmtId="168" fontId="30" fillId="50" borderId="0" applyNumberFormat="0" applyBorder="0" applyAlignment="0" applyProtection="0"/>
    <xf numFmtId="168" fontId="30" fillId="50" borderId="0" applyNumberFormat="0" applyBorder="0" applyAlignment="0" applyProtection="0"/>
    <xf numFmtId="169" fontId="30" fillId="50" borderId="0" applyNumberFormat="0" applyBorder="0" applyAlignment="0" applyProtection="0"/>
    <xf numFmtId="168" fontId="30" fillId="50" borderId="0" applyNumberFormat="0" applyBorder="0" applyAlignment="0" applyProtection="0"/>
    <xf numFmtId="168" fontId="30" fillId="50" borderId="0" applyNumberFormat="0" applyBorder="0" applyAlignment="0" applyProtection="0"/>
    <xf numFmtId="169" fontId="30" fillId="50" borderId="0" applyNumberFormat="0" applyBorder="0" applyAlignment="0" applyProtection="0"/>
    <xf numFmtId="168" fontId="30" fillId="50" borderId="0" applyNumberFormat="0" applyBorder="0" applyAlignment="0" applyProtection="0"/>
    <xf numFmtId="168" fontId="30" fillId="50" borderId="0" applyNumberFormat="0" applyBorder="0" applyAlignment="0" applyProtection="0"/>
    <xf numFmtId="169" fontId="30" fillId="50" borderId="0" applyNumberFormat="0" applyBorder="0" applyAlignment="0" applyProtection="0"/>
    <xf numFmtId="168" fontId="30"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6" fillId="55" borderId="0" applyNumberFormat="0" applyBorder="0" applyAlignment="0" applyProtection="0"/>
    <xf numFmtId="0" fontId="26" fillId="62" borderId="0" applyNumberFormat="0" applyBorder="0" applyAlignment="0" applyProtection="0"/>
    <xf numFmtId="0" fontId="28" fillId="62" borderId="0" applyNumberFormat="0" applyBorder="0" applyAlignment="0" applyProtection="0"/>
    <xf numFmtId="0" fontId="28" fillId="63" borderId="0" applyNumberFormat="0" applyBorder="0" applyAlignment="0" applyProtection="0"/>
    <xf numFmtId="0" fontId="29" fillId="32" borderId="0" applyNumberFormat="0" applyBorder="0" applyAlignment="0" applyProtection="0"/>
    <xf numFmtId="168" fontId="30" fillId="63" borderId="0" applyNumberFormat="0" applyBorder="0" applyAlignment="0" applyProtection="0"/>
    <xf numFmtId="168" fontId="30" fillId="63" borderId="0" applyNumberFormat="0" applyBorder="0" applyAlignment="0" applyProtection="0"/>
    <xf numFmtId="169" fontId="30" fillId="63" borderId="0" applyNumberFormat="0" applyBorder="0" applyAlignment="0" applyProtection="0"/>
    <xf numFmtId="0" fontId="28" fillId="63"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168" fontId="30" fillId="63" borderId="0" applyNumberFormat="0" applyBorder="0" applyAlignment="0" applyProtection="0"/>
    <xf numFmtId="169" fontId="30" fillId="63" borderId="0" applyNumberFormat="0" applyBorder="0" applyAlignment="0" applyProtection="0"/>
    <xf numFmtId="168" fontId="30" fillId="63" borderId="0" applyNumberFormat="0" applyBorder="0" applyAlignment="0" applyProtection="0"/>
    <xf numFmtId="168" fontId="30" fillId="63" borderId="0" applyNumberFormat="0" applyBorder="0" applyAlignment="0" applyProtection="0"/>
    <xf numFmtId="169" fontId="30" fillId="63" borderId="0" applyNumberFormat="0" applyBorder="0" applyAlignment="0" applyProtection="0"/>
    <xf numFmtId="168" fontId="30" fillId="63" borderId="0" applyNumberFormat="0" applyBorder="0" applyAlignment="0" applyProtection="0"/>
    <xf numFmtId="168" fontId="30" fillId="63" borderId="0" applyNumberFormat="0" applyBorder="0" applyAlignment="0" applyProtection="0"/>
    <xf numFmtId="169" fontId="30" fillId="63" borderId="0" applyNumberFormat="0" applyBorder="0" applyAlignment="0" applyProtection="0"/>
    <xf numFmtId="168" fontId="30" fillId="63" borderId="0" applyNumberFormat="0" applyBorder="0" applyAlignment="0" applyProtection="0"/>
    <xf numFmtId="168" fontId="30" fillId="63" borderId="0" applyNumberFormat="0" applyBorder="0" applyAlignment="0" applyProtection="0"/>
    <xf numFmtId="169" fontId="30" fillId="63" borderId="0" applyNumberFormat="0" applyBorder="0" applyAlignment="0" applyProtection="0"/>
    <xf numFmtId="168" fontId="30" fillId="63" borderId="0" applyNumberFormat="0" applyBorder="0" applyAlignment="0" applyProtection="0"/>
    <xf numFmtId="0" fontId="28" fillId="63" borderId="0" applyNumberFormat="0" applyBorder="0" applyAlignment="0" applyProtection="0"/>
    <xf numFmtId="0" fontId="28" fillId="63" borderId="0" applyNumberFormat="0" applyBorder="0" applyAlignment="0" applyProtection="0"/>
    <xf numFmtId="0" fontId="28" fillId="63" borderId="0" applyNumberFormat="0" applyBorder="0" applyAlignment="0" applyProtection="0"/>
    <xf numFmtId="0" fontId="31" fillId="39" borderId="0" applyNumberFormat="0" applyBorder="0" applyAlignment="0" applyProtection="0"/>
    <xf numFmtId="0" fontId="32" fillId="6" borderId="0" applyNumberFormat="0" applyBorder="0" applyAlignment="0" applyProtection="0"/>
    <xf numFmtId="168" fontId="33" fillId="39" borderId="0" applyNumberFormat="0" applyBorder="0" applyAlignment="0" applyProtection="0"/>
    <xf numFmtId="168" fontId="33" fillId="39" borderId="0" applyNumberFormat="0" applyBorder="0" applyAlignment="0" applyProtection="0"/>
    <xf numFmtId="169" fontId="33" fillId="39" borderId="0" applyNumberFormat="0" applyBorder="0" applyAlignment="0" applyProtection="0"/>
    <xf numFmtId="0" fontId="31" fillId="39"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168" fontId="33" fillId="39" borderId="0" applyNumberFormat="0" applyBorder="0" applyAlignment="0" applyProtection="0"/>
    <xf numFmtId="169" fontId="33" fillId="39" borderId="0" applyNumberFormat="0" applyBorder="0" applyAlignment="0" applyProtection="0"/>
    <xf numFmtId="168" fontId="33" fillId="39" borderId="0" applyNumberFormat="0" applyBorder="0" applyAlignment="0" applyProtection="0"/>
    <xf numFmtId="168" fontId="33" fillId="39" borderId="0" applyNumberFormat="0" applyBorder="0" applyAlignment="0" applyProtection="0"/>
    <xf numFmtId="169" fontId="33" fillId="39" borderId="0" applyNumberFormat="0" applyBorder="0" applyAlignment="0" applyProtection="0"/>
    <xf numFmtId="168" fontId="33" fillId="39" borderId="0" applyNumberFormat="0" applyBorder="0" applyAlignment="0" applyProtection="0"/>
    <xf numFmtId="168" fontId="33" fillId="39" borderId="0" applyNumberFormat="0" applyBorder="0" applyAlignment="0" applyProtection="0"/>
    <xf numFmtId="169" fontId="33" fillId="39" borderId="0" applyNumberFormat="0" applyBorder="0" applyAlignment="0" applyProtection="0"/>
    <xf numFmtId="168" fontId="33" fillId="39" borderId="0" applyNumberFormat="0" applyBorder="0" applyAlignment="0" applyProtection="0"/>
    <xf numFmtId="168" fontId="33" fillId="39" borderId="0" applyNumberFormat="0" applyBorder="0" applyAlignment="0" applyProtection="0"/>
    <xf numFmtId="169" fontId="33" fillId="39" borderId="0" applyNumberFormat="0" applyBorder="0" applyAlignment="0" applyProtection="0"/>
    <xf numFmtId="168" fontId="33" fillId="39" borderId="0" applyNumberFormat="0" applyBorder="0" applyAlignment="0" applyProtection="0"/>
    <xf numFmtId="0" fontId="31" fillId="39" borderId="0" applyNumberFormat="0" applyBorder="0" applyAlignment="0" applyProtection="0"/>
    <xf numFmtId="170" fontId="34" fillId="0" borderId="0" applyFill="0" applyBorder="0" applyAlignment="0"/>
    <xf numFmtId="170" fontId="35" fillId="0" borderId="0" applyFill="0" applyBorder="0" applyAlignment="0"/>
    <xf numFmtId="170" fontId="35" fillId="0" borderId="0" applyFill="0" applyBorder="0" applyAlignment="0"/>
    <xf numFmtId="170" fontId="35" fillId="0" borderId="0" applyFill="0" applyBorder="0" applyAlignment="0"/>
    <xf numFmtId="171" fontId="36" fillId="0" borderId="0" applyFill="0" applyBorder="0" applyAlignment="0"/>
    <xf numFmtId="171" fontId="36" fillId="0" borderId="0" applyFill="0" applyBorder="0" applyAlignment="0"/>
    <xf numFmtId="170" fontId="35" fillId="0" borderId="0" applyFill="0" applyBorder="0" applyAlignment="0"/>
    <xf numFmtId="170" fontId="35" fillId="0" borderId="0" applyFill="0" applyBorder="0" applyAlignment="0"/>
    <xf numFmtId="170" fontId="35" fillId="0" borderId="0" applyFill="0" applyBorder="0" applyAlignment="0"/>
    <xf numFmtId="170" fontId="35" fillId="0" borderId="0" applyFill="0" applyBorder="0" applyAlignment="0"/>
    <xf numFmtId="170" fontId="35" fillId="0" borderId="0" applyFill="0" applyBorder="0" applyAlignment="0"/>
    <xf numFmtId="170" fontId="35" fillId="0" borderId="0" applyFill="0" applyBorder="0" applyAlignment="0"/>
    <xf numFmtId="172" fontId="36" fillId="0" borderId="0" applyFill="0" applyBorder="0" applyAlignment="0"/>
    <xf numFmtId="173" fontId="36" fillId="0" borderId="0" applyFill="0" applyBorder="0" applyAlignment="0"/>
    <xf numFmtId="174" fontId="36" fillId="0" borderId="0" applyFill="0" applyBorder="0" applyAlignment="0"/>
    <xf numFmtId="175" fontId="36" fillId="0" borderId="0" applyFill="0" applyBorder="0" applyAlignment="0"/>
    <xf numFmtId="171" fontId="36" fillId="0" borderId="0" applyFill="0" applyBorder="0" applyAlignment="0"/>
    <xf numFmtId="176" fontId="36" fillId="0" borderId="0" applyFill="0" applyBorder="0" applyAlignment="0"/>
    <xf numFmtId="172" fontId="36" fillId="0" borderId="0" applyFill="0" applyBorder="0" applyAlignment="0"/>
    <xf numFmtId="0" fontId="37" fillId="64" borderId="42" applyNumberFormat="0" applyAlignment="0" applyProtection="0"/>
    <xf numFmtId="0" fontId="38" fillId="9" borderId="36" applyNumberFormat="0" applyAlignment="0" applyProtection="0"/>
    <xf numFmtId="0" fontId="37" fillId="64" borderId="42" applyNumberFormat="0" applyAlignment="0" applyProtection="0"/>
    <xf numFmtId="0" fontId="37" fillId="64" borderId="42" applyNumberFormat="0" applyAlignment="0" applyProtection="0"/>
    <xf numFmtId="0" fontId="37" fillId="64" borderId="42" applyNumberFormat="0" applyAlignment="0" applyProtection="0"/>
    <xf numFmtId="0" fontId="37" fillId="64" borderId="42" applyNumberFormat="0" applyAlignment="0" applyProtection="0"/>
    <xf numFmtId="168" fontId="39" fillId="64" borderId="42" applyNumberFormat="0" applyAlignment="0" applyProtection="0"/>
    <xf numFmtId="0" fontId="37" fillId="64" borderId="42" applyNumberFormat="0" applyAlignment="0" applyProtection="0"/>
    <xf numFmtId="0" fontId="37" fillId="64" borderId="42" applyNumberFormat="0" applyAlignment="0" applyProtection="0"/>
    <xf numFmtId="0" fontId="37" fillId="64" borderId="42" applyNumberFormat="0" applyAlignment="0" applyProtection="0"/>
    <xf numFmtId="0" fontId="37" fillId="64" borderId="42" applyNumberFormat="0" applyAlignment="0" applyProtection="0"/>
    <xf numFmtId="168" fontId="39" fillId="64" borderId="42" applyNumberFormat="0" applyAlignment="0" applyProtection="0"/>
    <xf numFmtId="0" fontId="37" fillId="64" borderId="42" applyNumberFormat="0" applyAlignment="0" applyProtection="0"/>
    <xf numFmtId="0" fontId="37" fillId="64" borderId="42" applyNumberFormat="0" applyAlignment="0" applyProtection="0"/>
    <xf numFmtId="0" fontId="37" fillId="64" borderId="42" applyNumberFormat="0" applyAlignment="0" applyProtection="0"/>
    <xf numFmtId="0" fontId="37" fillId="64" borderId="42" applyNumberFormat="0" applyAlignment="0" applyProtection="0"/>
    <xf numFmtId="0" fontId="37" fillId="64" borderId="42" applyNumberFormat="0" applyAlignment="0" applyProtection="0"/>
    <xf numFmtId="0" fontId="37" fillId="64" borderId="42" applyNumberFormat="0" applyAlignment="0" applyProtection="0"/>
    <xf numFmtId="0" fontId="37" fillId="64" borderId="42" applyNumberFormat="0" applyAlignment="0" applyProtection="0"/>
    <xf numFmtId="0" fontId="37" fillId="64" borderId="42" applyNumberFormat="0" applyAlignment="0" applyProtection="0"/>
    <xf numFmtId="0" fontId="37" fillId="64" borderId="42" applyNumberFormat="0" applyAlignment="0" applyProtection="0"/>
    <xf numFmtId="0" fontId="37" fillId="64" borderId="42" applyNumberFormat="0" applyAlignment="0" applyProtection="0"/>
    <xf numFmtId="0" fontId="37" fillId="64" borderId="42" applyNumberFormat="0" applyAlignment="0" applyProtection="0"/>
    <xf numFmtId="169" fontId="39" fillId="64" borderId="42" applyNumberFormat="0" applyAlignment="0" applyProtection="0"/>
    <xf numFmtId="0" fontId="37" fillId="64" borderId="42" applyNumberFormat="0" applyAlignment="0" applyProtection="0"/>
    <xf numFmtId="0" fontId="37" fillId="64" borderId="42" applyNumberFormat="0" applyAlignment="0" applyProtection="0"/>
    <xf numFmtId="0" fontId="37" fillId="64" borderId="42" applyNumberFormat="0" applyAlignment="0" applyProtection="0"/>
    <xf numFmtId="0" fontId="37" fillId="64" borderId="42" applyNumberFormat="0" applyAlignment="0" applyProtection="0"/>
    <xf numFmtId="0" fontId="37" fillId="64" borderId="42" applyNumberFormat="0" applyAlignment="0" applyProtection="0"/>
    <xf numFmtId="0" fontId="37" fillId="64" borderId="42" applyNumberFormat="0" applyAlignment="0" applyProtection="0"/>
    <xf numFmtId="0" fontId="37" fillId="64" borderId="42" applyNumberFormat="0" applyAlignment="0" applyProtection="0"/>
    <xf numFmtId="0" fontId="37" fillId="64" borderId="42" applyNumberFormat="0" applyAlignment="0" applyProtection="0"/>
    <xf numFmtId="0" fontId="37" fillId="64" borderId="42" applyNumberFormat="0" applyAlignment="0" applyProtection="0"/>
    <xf numFmtId="0" fontId="37" fillId="64" borderId="42" applyNumberFormat="0" applyAlignment="0" applyProtection="0"/>
    <xf numFmtId="0" fontId="37" fillId="64" borderId="42" applyNumberFormat="0" applyAlignment="0" applyProtection="0"/>
    <xf numFmtId="0" fontId="37" fillId="64" borderId="42" applyNumberFormat="0" applyAlignment="0" applyProtection="0"/>
    <xf numFmtId="0" fontId="37" fillId="64" borderId="42" applyNumberFormat="0" applyAlignment="0" applyProtection="0"/>
    <xf numFmtId="0" fontId="37" fillId="64" borderId="42" applyNumberFormat="0" applyAlignment="0" applyProtection="0"/>
    <xf numFmtId="0" fontId="37" fillId="64" borderId="42" applyNumberFormat="0" applyAlignment="0" applyProtection="0"/>
    <xf numFmtId="0" fontId="37" fillId="64" borderId="42" applyNumberFormat="0" applyAlignment="0" applyProtection="0"/>
    <xf numFmtId="0" fontId="37" fillId="64" borderId="42" applyNumberFormat="0" applyAlignment="0" applyProtection="0"/>
    <xf numFmtId="0" fontId="37" fillId="64" borderId="42" applyNumberFormat="0" applyAlignment="0" applyProtection="0"/>
    <xf numFmtId="0" fontId="37" fillId="64" borderId="42" applyNumberFormat="0" applyAlignment="0" applyProtection="0"/>
    <xf numFmtId="0" fontId="37" fillId="64" borderId="42" applyNumberFormat="0" applyAlignment="0" applyProtection="0"/>
    <xf numFmtId="0" fontId="38" fillId="9" borderId="36" applyNumberFormat="0" applyAlignment="0" applyProtection="0"/>
    <xf numFmtId="0" fontId="37" fillId="64" borderId="42" applyNumberFormat="0" applyAlignment="0" applyProtection="0"/>
    <xf numFmtId="0" fontId="37" fillId="64" borderId="42" applyNumberFormat="0" applyAlignment="0" applyProtection="0"/>
    <xf numFmtId="0" fontId="37" fillId="64" borderId="42" applyNumberFormat="0" applyAlignment="0" applyProtection="0"/>
    <xf numFmtId="0" fontId="37" fillId="64" borderId="42" applyNumberFormat="0" applyAlignment="0" applyProtection="0"/>
    <xf numFmtId="0" fontId="38" fillId="9" borderId="36" applyNumberFormat="0" applyAlignment="0" applyProtection="0"/>
    <xf numFmtId="0" fontId="37" fillId="64" borderId="42" applyNumberFormat="0" applyAlignment="0" applyProtection="0"/>
    <xf numFmtId="0" fontId="37" fillId="64" borderId="42" applyNumberFormat="0" applyAlignment="0" applyProtection="0"/>
    <xf numFmtId="0" fontId="37" fillId="64" borderId="42" applyNumberFormat="0" applyAlignment="0" applyProtection="0"/>
    <xf numFmtId="0" fontId="37" fillId="64" borderId="42" applyNumberFormat="0" applyAlignment="0" applyProtection="0"/>
    <xf numFmtId="0" fontId="38" fillId="9" borderId="36" applyNumberFormat="0" applyAlignment="0" applyProtection="0"/>
    <xf numFmtId="0" fontId="37" fillId="64" borderId="42" applyNumberFormat="0" applyAlignment="0" applyProtection="0"/>
    <xf numFmtId="0" fontId="37" fillId="64" borderId="42" applyNumberFormat="0" applyAlignment="0" applyProtection="0"/>
    <xf numFmtId="0" fontId="37" fillId="64" borderId="42" applyNumberFormat="0" applyAlignment="0" applyProtection="0"/>
    <xf numFmtId="0" fontId="37" fillId="64" borderId="42" applyNumberFormat="0" applyAlignment="0" applyProtection="0"/>
    <xf numFmtId="0" fontId="38" fillId="9" borderId="36" applyNumberFormat="0" applyAlignment="0" applyProtection="0"/>
    <xf numFmtId="0" fontId="37" fillId="64" borderId="42" applyNumberFormat="0" applyAlignment="0" applyProtection="0"/>
    <xf numFmtId="0" fontId="37" fillId="64" borderId="42" applyNumberFormat="0" applyAlignment="0" applyProtection="0"/>
    <xf numFmtId="0" fontId="37" fillId="64" borderId="42" applyNumberFormat="0" applyAlignment="0" applyProtection="0"/>
    <xf numFmtId="0" fontId="37" fillId="64" borderId="42" applyNumberFormat="0" applyAlignment="0" applyProtection="0"/>
    <xf numFmtId="0" fontId="38" fillId="9" borderId="36" applyNumberFormat="0" applyAlignment="0" applyProtection="0"/>
    <xf numFmtId="0" fontId="37" fillId="64" borderId="42" applyNumberFormat="0" applyAlignment="0" applyProtection="0"/>
    <xf numFmtId="0" fontId="37" fillId="64" borderId="42" applyNumberFormat="0" applyAlignment="0" applyProtection="0"/>
    <xf numFmtId="0" fontId="37" fillId="64" borderId="42" applyNumberFormat="0" applyAlignment="0" applyProtection="0"/>
    <xf numFmtId="0" fontId="37" fillId="64" borderId="42" applyNumberFormat="0" applyAlignment="0" applyProtection="0"/>
    <xf numFmtId="0" fontId="38" fillId="9" borderId="36" applyNumberFormat="0" applyAlignment="0" applyProtection="0"/>
    <xf numFmtId="0" fontId="37" fillId="64" borderId="42" applyNumberFormat="0" applyAlignment="0" applyProtection="0"/>
    <xf numFmtId="0" fontId="37" fillId="64" borderId="42" applyNumberFormat="0" applyAlignment="0" applyProtection="0"/>
    <xf numFmtId="0" fontId="37" fillId="64" borderId="42" applyNumberFormat="0" applyAlignment="0" applyProtection="0"/>
    <xf numFmtId="0" fontId="37" fillId="64" borderId="42" applyNumberFormat="0" applyAlignment="0" applyProtection="0"/>
    <xf numFmtId="0" fontId="38" fillId="9" borderId="36" applyNumberFormat="0" applyAlignment="0" applyProtection="0"/>
    <xf numFmtId="0" fontId="37" fillId="64" borderId="42" applyNumberFormat="0" applyAlignment="0" applyProtection="0"/>
    <xf numFmtId="0" fontId="37" fillId="64" borderId="42" applyNumberFormat="0" applyAlignment="0" applyProtection="0"/>
    <xf numFmtId="0" fontId="37" fillId="64" borderId="42" applyNumberFormat="0" applyAlignment="0" applyProtection="0"/>
    <xf numFmtId="0" fontId="37" fillId="64" borderId="42" applyNumberFormat="0" applyAlignment="0" applyProtection="0"/>
    <xf numFmtId="168" fontId="39" fillId="64" borderId="42" applyNumberFormat="0" applyAlignment="0" applyProtection="0"/>
    <xf numFmtId="169" fontId="39" fillId="64" borderId="42" applyNumberFormat="0" applyAlignment="0" applyProtection="0"/>
    <xf numFmtId="168" fontId="39" fillId="64" borderId="42" applyNumberFormat="0" applyAlignment="0" applyProtection="0"/>
    <xf numFmtId="168" fontId="39" fillId="64" borderId="42" applyNumberFormat="0" applyAlignment="0" applyProtection="0"/>
    <xf numFmtId="169" fontId="39" fillId="64" borderId="42" applyNumberFormat="0" applyAlignment="0" applyProtection="0"/>
    <xf numFmtId="168" fontId="39" fillId="64" borderId="42" applyNumberFormat="0" applyAlignment="0" applyProtection="0"/>
    <xf numFmtId="168" fontId="39" fillId="64" borderId="42" applyNumberFormat="0" applyAlignment="0" applyProtection="0"/>
    <xf numFmtId="169" fontId="39" fillId="64" borderId="42" applyNumberFormat="0" applyAlignment="0" applyProtection="0"/>
    <xf numFmtId="168" fontId="39" fillId="64" borderId="42" applyNumberFormat="0" applyAlignment="0" applyProtection="0"/>
    <xf numFmtId="168" fontId="39" fillId="64" borderId="42" applyNumberFormat="0" applyAlignment="0" applyProtection="0"/>
    <xf numFmtId="169" fontId="39" fillId="64" borderId="42" applyNumberFormat="0" applyAlignment="0" applyProtection="0"/>
    <xf numFmtId="168" fontId="39" fillId="64" borderId="42" applyNumberFormat="0" applyAlignment="0" applyProtection="0"/>
    <xf numFmtId="0" fontId="37" fillId="64" borderId="42" applyNumberFormat="0" applyAlignment="0" applyProtection="0"/>
    <xf numFmtId="0" fontId="40" fillId="65" borderId="43" applyNumberFormat="0" applyAlignment="0" applyProtection="0"/>
    <xf numFmtId="0" fontId="41" fillId="10" borderId="39" applyNumberFormat="0" applyAlignment="0" applyProtection="0"/>
    <xf numFmtId="168" fontId="42" fillId="65" borderId="43" applyNumberFormat="0" applyAlignment="0" applyProtection="0"/>
    <xf numFmtId="168" fontId="42" fillId="65" borderId="43" applyNumberFormat="0" applyAlignment="0" applyProtection="0"/>
    <xf numFmtId="168" fontId="42" fillId="65" borderId="43" applyNumberFormat="0" applyAlignment="0" applyProtection="0"/>
    <xf numFmtId="169" fontId="42" fillId="65" borderId="43" applyNumberFormat="0" applyAlignment="0" applyProtection="0"/>
    <xf numFmtId="168" fontId="42" fillId="65" borderId="43" applyNumberFormat="0" applyAlignment="0" applyProtection="0"/>
    <xf numFmtId="0" fontId="40" fillId="65" borderId="43" applyNumberFormat="0" applyAlignment="0" applyProtection="0"/>
    <xf numFmtId="168" fontId="42" fillId="65" borderId="43" applyNumberFormat="0" applyAlignment="0" applyProtection="0"/>
    <xf numFmtId="169" fontId="42" fillId="65" borderId="43" applyNumberFormat="0" applyAlignment="0" applyProtection="0"/>
    <xf numFmtId="168" fontId="42" fillId="65" borderId="43" applyNumberFormat="0" applyAlignment="0" applyProtection="0"/>
    <xf numFmtId="168" fontId="42" fillId="65" borderId="43" applyNumberFormat="0" applyAlignment="0" applyProtection="0"/>
    <xf numFmtId="169" fontId="42" fillId="65" borderId="43" applyNumberFormat="0" applyAlignment="0" applyProtection="0"/>
    <xf numFmtId="168" fontId="42" fillId="65" borderId="43" applyNumberFormat="0" applyAlignment="0" applyProtection="0"/>
    <xf numFmtId="168" fontId="42" fillId="65" borderId="43" applyNumberFormat="0" applyAlignment="0" applyProtection="0"/>
    <xf numFmtId="169" fontId="42" fillId="65" borderId="43" applyNumberFormat="0" applyAlignment="0" applyProtection="0"/>
    <xf numFmtId="168" fontId="42" fillId="65" borderId="43" applyNumberFormat="0" applyAlignment="0" applyProtection="0"/>
    <xf numFmtId="168" fontId="42" fillId="65" borderId="43" applyNumberFormat="0" applyAlignment="0" applyProtection="0"/>
    <xf numFmtId="169" fontId="42" fillId="65" borderId="43" applyNumberFormat="0" applyAlignment="0" applyProtection="0"/>
    <xf numFmtId="168" fontId="42" fillId="65" borderId="43" applyNumberFormat="0" applyAlignment="0" applyProtection="0"/>
    <xf numFmtId="168" fontId="42" fillId="65" borderId="43" applyNumberFormat="0" applyAlignment="0" applyProtection="0"/>
    <xf numFmtId="169" fontId="42" fillId="65" borderId="43" applyNumberFormat="0" applyAlignment="0" applyProtection="0"/>
    <xf numFmtId="168" fontId="42" fillId="65" borderId="43" applyNumberFormat="0" applyAlignment="0" applyProtection="0"/>
    <xf numFmtId="169" fontId="42" fillId="65" borderId="43" applyNumberFormat="0" applyAlignment="0" applyProtection="0"/>
    <xf numFmtId="0" fontId="41" fillId="10" borderId="39" applyNumberFormat="0" applyAlignment="0" applyProtection="0"/>
    <xf numFmtId="168" fontId="42" fillId="65" borderId="43" applyNumberFormat="0" applyAlignment="0" applyProtection="0"/>
    <xf numFmtId="168" fontId="42" fillId="65" borderId="43" applyNumberFormat="0" applyAlignment="0" applyProtection="0"/>
    <xf numFmtId="169" fontId="42" fillId="65" borderId="43" applyNumberFormat="0" applyAlignment="0" applyProtection="0"/>
    <xf numFmtId="168" fontId="42" fillId="65" borderId="43" applyNumberFormat="0" applyAlignment="0" applyProtection="0"/>
    <xf numFmtId="168" fontId="42" fillId="65" borderId="43" applyNumberFormat="0" applyAlignment="0" applyProtection="0"/>
    <xf numFmtId="169" fontId="42" fillId="65" borderId="43" applyNumberFormat="0" applyAlignment="0" applyProtection="0"/>
    <xf numFmtId="168" fontId="42" fillId="65" borderId="43" applyNumberFormat="0" applyAlignment="0" applyProtection="0"/>
    <xf numFmtId="168" fontId="42" fillId="65" borderId="43" applyNumberFormat="0" applyAlignment="0" applyProtection="0"/>
    <xf numFmtId="169" fontId="42" fillId="65" borderId="43" applyNumberFormat="0" applyAlignment="0" applyProtection="0"/>
    <xf numFmtId="168" fontId="42" fillId="65" borderId="43" applyNumberFormat="0" applyAlignment="0" applyProtection="0"/>
    <xf numFmtId="168" fontId="42" fillId="65" borderId="43" applyNumberFormat="0" applyAlignment="0" applyProtection="0"/>
    <xf numFmtId="169" fontId="42" fillId="65" borderId="43" applyNumberFormat="0" applyAlignment="0" applyProtection="0"/>
    <xf numFmtId="168" fontId="42" fillId="65" borderId="43" applyNumberFormat="0" applyAlignment="0" applyProtection="0"/>
    <xf numFmtId="168" fontId="42" fillId="65" borderId="43" applyNumberFormat="0" applyAlignment="0" applyProtection="0"/>
    <xf numFmtId="169" fontId="42" fillId="65" borderId="43" applyNumberFormat="0" applyAlignment="0" applyProtection="0"/>
    <xf numFmtId="168" fontId="42" fillId="65" borderId="43" applyNumberFormat="0" applyAlignment="0" applyProtection="0"/>
    <xf numFmtId="168" fontId="42" fillId="65" borderId="43" applyNumberFormat="0" applyAlignment="0" applyProtection="0"/>
    <xf numFmtId="169" fontId="42" fillId="65" borderId="43" applyNumberFormat="0" applyAlignment="0" applyProtection="0"/>
    <xf numFmtId="168" fontId="42" fillId="65" borderId="43" applyNumberFormat="0" applyAlignment="0" applyProtection="0"/>
    <xf numFmtId="169" fontId="42" fillId="65" borderId="43" applyNumberFormat="0" applyAlignment="0" applyProtection="0"/>
    <xf numFmtId="168" fontId="42" fillId="65" borderId="43" applyNumberFormat="0" applyAlignment="0" applyProtection="0"/>
    <xf numFmtId="168" fontId="42" fillId="65" borderId="43" applyNumberFormat="0" applyAlignment="0" applyProtection="0"/>
    <xf numFmtId="168" fontId="42" fillId="65" borderId="43" applyNumberFormat="0" applyAlignment="0" applyProtection="0"/>
    <xf numFmtId="169" fontId="42" fillId="65" borderId="43" applyNumberFormat="0" applyAlignment="0" applyProtection="0"/>
    <xf numFmtId="168" fontId="42" fillId="65" borderId="43" applyNumberFormat="0" applyAlignment="0" applyProtection="0"/>
    <xf numFmtId="168" fontId="42" fillId="65" borderId="43" applyNumberFormat="0" applyAlignment="0" applyProtection="0"/>
    <xf numFmtId="169" fontId="42" fillId="65" borderId="43" applyNumberFormat="0" applyAlignment="0" applyProtection="0"/>
    <xf numFmtId="168" fontId="42" fillId="65" borderId="43" applyNumberFormat="0" applyAlignment="0" applyProtection="0"/>
    <xf numFmtId="168" fontId="42" fillId="65" borderId="43" applyNumberFormat="0" applyAlignment="0" applyProtection="0"/>
    <xf numFmtId="169" fontId="42" fillId="65" borderId="43" applyNumberFormat="0" applyAlignment="0" applyProtection="0"/>
    <xf numFmtId="168" fontId="42" fillId="65" borderId="43" applyNumberFormat="0" applyAlignment="0" applyProtection="0"/>
    <xf numFmtId="168" fontId="42" fillId="65" borderId="43" applyNumberFormat="0" applyAlignment="0" applyProtection="0"/>
    <xf numFmtId="169" fontId="42" fillId="65" borderId="43" applyNumberFormat="0" applyAlignment="0" applyProtection="0"/>
    <xf numFmtId="168" fontId="42" fillId="65" borderId="43" applyNumberFormat="0" applyAlignment="0" applyProtection="0"/>
    <xf numFmtId="168" fontId="42" fillId="65" borderId="43" applyNumberFormat="0" applyAlignment="0" applyProtection="0"/>
    <xf numFmtId="169" fontId="42" fillId="65" borderId="43" applyNumberFormat="0" applyAlignment="0" applyProtection="0"/>
    <xf numFmtId="168" fontId="42" fillId="65" borderId="43" applyNumberFormat="0" applyAlignment="0" applyProtection="0"/>
    <xf numFmtId="168" fontId="42" fillId="65" borderId="43" applyNumberFormat="0" applyAlignment="0" applyProtection="0"/>
    <xf numFmtId="169" fontId="42" fillId="65" borderId="43" applyNumberFormat="0" applyAlignment="0" applyProtection="0"/>
    <xf numFmtId="168" fontId="42" fillId="65" borderId="43" applyNumberFormat="0" applyAlignment="0" applyProtection="0"/>
    <xf numFmtId="169" fontId="42" fillId="65" borderId="43" applyNumberFormat="0" applyAlignment="0" applyProtection="0"/>
    <xf numFmtId="168" fontId="42" fillId="65" borderId="43" applyNumberFormat="0" applyAlignment="0" applyProtection="0"/>
    <xf numFmtId="168" fontId="42" fillId="65" borderId="43" applyNumberFormat="0" applyAlignment="0" applyProtection="0"/>
    <xf numFmtId="168" fontId="42" fillId="65" borderId="43" applyNumberFormat="0" applyAlignment="0" applyProtection="0"/>
    <xf numFmtId="169" fontId="42" fillId="65" borderId="43" applyNumberFormat="0" applyAlignment="0" applyProtection="0"/>
    <xf numFmtId="168" fontId="42" fillId="65" borderId="43" applyNumberFormat="0" applyAlignment="0" applyProtection="0"/>
    <xf numFmtId="168" fontId="42" fillId="65" borderId="43" applyNumberFormat="0" applyAlignment="0" applyProtection="0"/>
    <xf numFmtId="169" fontId="42" fillId="65" borderId="43" applyNumberFormat="0" applyAlignment="0" applyProtection="0"/>
    <xf numFmtId="168" fontId="42" fillId="65" borderId="43" applyNumberFormat="0" applyAlignment="0" applyProtection="0"/>
    <xf numFmtId="168" fontId="42" fillId="65" borderId="43" applyNumberFormat="0" applyAlignment="0" applyProtection="0"/>
    <xf numFmtId="169" fontId="42" fillId="65" borderId="43" applyNumberFormat="0" applyAlignment="0" applyProtection="0"/>
    <xf numFmtId="168" fontId="42" fillId="65" borderId="43" applyNumberFormat="0" applyAlignment="0" applyProtection="0"/>
    <xf numFmtId="168" fontId="42" fillId="65" borderId="43" applyNumberFormat="0" applyAlignment="0" applyProtection="0"/>
    <xf numFmtId="169" fontId="42" fillId="65" borderId="43" applyNumberFormat="0" applyAlignment="0" applyProtection="0"/>
    <xf numFmtId="168" fontId="42" fillId="65" borderId="43" applyNumberFormat="0" applyAlignment="0" applyProtection="0"/>
    <xf numFmtId="168" fontId="42" fillId="65" borderId="43" applyNumberFormat="0" applyAlignment="0" applyProtection="0"/>
    <xf numFmtId="169" fontId="42" fillId="65" borderId="43" applyNumberFormat="0" applyAlignment="0" applyProtection="0"/>
    <xf numFmtId="168" fontId="42" fillId="65" borderId="43" applyNumberFormat="0" applyAlignment="0" applyProtection="0"/>
    <xf numFmtId="168" fontId="42" fillId="65" borderId="43" applyNumberFormat="0" applyAlignment="0" applyProtection="0"/>
    <xf numFmtId="169" fontId="42" fillId="65" borderId="43" applyNumberFormat="0" applyAlignment="0" applyProtection="0"/>
    <xf numFmtId="168" fontId="42" fillId="65" borderId="43" applyNumberFormat="0" applyAlignment="0" applyProtection="0"/>
    <xf numFmtId="169" fontId="42" fillId="65" borderId="43" applyNumberFormat="0" applyAlignment="0" applyProtection="0"/>
    <xf numFmtId="168" fontId="42" fillId="65" borderId="43" applyNumberFormat="0" applyAlignment="0" applyProtection="0"/>
    <xf numFmtId="168" fontId="42" fillId="65" borderId="43" applyNumberFormat="0" applyAlignment="0" applyProtection="0"/>
    <xf numFmtId="168" fontId="42" fillId="65" borderId="43" applyNumberFormat="0" applyAlignment="0" applyProtection="0"/>
    <xf numFmtId="169" fontId="42" fillId="65" borderId="43" applyNumberFormat="0" applyAlignment="0" applyProtection="0"/>
    <xf numFmtId="168" fontId="42" fillId="65" borderId="43" applyNumberFormat="0" applyAlignment="0" applyProtection="0"/>
    <xf numFmtId="168" fontId="42" fillId="65" borderId="43" applyNumberFormat="0" applyAlignment="0" applyProtection="0"/>
    <xf numFmtId="169" fontId="42" fillId="65" borderId="43" applyNumberFormat="0" applyAlignment="0" applyProtection="0"/>
    <xf numFmtId="168" fontId="42" fillId="65" borderId="43" applyNumberFormat="0" applyAlignment="0" applyProtection="0"/>
    <xf numFmtId="168" fontId="42" fillId="65" borderId="43" applyNumberFormat="0" applyAlignment="0" applyProtection="0"/>
    <xf numFmtId="169" fontId="42" fillId="65" borderId="43" applyNumberFormat="0" applyAlignment="0" applyProtection="0"/>
    <xf numFmtId="168" fontId="42" fillId="65" borderId="43" applyNumberFormat="0" applyAlignment="0" applyProtection="0"/>
    <xf numFmtId="168" fontId="42" fillId="65" borderId="43" applyNumberFormat="0" applyAlignment="0" applyProtection="0"/>
    <xf numFmtId="169" fontId="42" fillId="65" borderId="43" applyNumberFormat="0" applyAlignment="0" applyProtection="0"/>
    <xf numFmtId="168" fontId="42" fillId="65" borderId="43" applyNumberFormat="0" applyAlignment="0" applyProtection="0"/>
    <xf numFmtId="168" fontId="42" fillId="65" borderId="43" applyNumberFormat="0" applyAlignment="0" applyProtection="0"/>
    <xf numFmtId="169" fontId="42" fillId="65" borderId="43" applyNumberFormat="0" applyAlignment="0" applyProtection="0"/>
    <xf numFmtId="168" fontId="42" fillId="65" borderId="43" applyNumberFormat="0" applyAlignment="0" applyProtection="0"/>
    <xf numFmtId="168" fontId="42" fillId="65" borderId="43" applyNumberFormat="0" applyAlignment="0" applyProtection="0"/>
    <xf numFmtId="169" fontId="42" fillId="65" borderId="43" applyNumberFormat="0" applyAlignment="0" applyProtection="0"/>
    <xf numFmtId="168" fontId="42" fillId="65" borderId="43" applyNumberFormat="0" applyAlignment="0" applyProtection="0"/>
    <xf numFmtId="169" fontId="42" fillId="65" borderId="43" applyNumberFormat="0" applyAlignment="0" applyProtection="0"/>
    <xf numFmtId="168" fontId="42" fillId="65" borderId="43" applyNumberFormat="0" applyAlignment="0" applyProtection="0"/>
    <xf numFmtId="0" fontId="40" fillId="65" borderId="43"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6"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6"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3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quotePrefix="1">
      <protection locked="0"/>
    </xf>
    <xf numFmtId="43" fontId="26" fillId="0" borderId="0" applyFont="0" applyFill="0" applyBorder="0" applyAlignment="0" applyProtection="0"/>
    <xf numFmtId="43" fontId="2" fillId="0" borderId="0" quotePrefix="1">
      <protection locked="0"/>
    </xf>
    <xf numFmtId="43" fontId="26"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78" fontId="26" fillId="0" borderId="0" applyFont="0" applyFill="0" applyBorder="0" applyAlignment="0" applyProtection="0"/>
    <xf numFmtId="44" fontId="6" fillId="0" borderId="0" applyFont="0" applyFill="0" applyBorder="0" applyAlignment="0" applyProtection="0"/>
    <xf numFmtId="43" fontId="26" fillId="0" borderId="0" applyFont="0" applyFill="0" applyBorder="0" applyAlignment="0" applyProtection="0"/>
    <xf numFmtId="44" fontId="6" fillId="0" borderId="0" applyFont="0" applyFill="0" applyBorder="0" applyAlignment="0" applyProtection="0"/>
    <xf numFmtId="178" fontId="26"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78" fontId="26" fillId="0" borderId="0" applyFont="0" applyFill="0" applyBorder="0" applyAlignment="0" applyProtection="0"/>
    <xf numFmtId="44" fontId="6" fillId="0" borderId="0" applyFont="0" applyFill="0" applyBorder="0" applyAlignment="0" applyProtection="0"/>
    <xf numFmtId="178" fontId="26"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3"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4" fillId="0" borderId="0"/>
    <xf numFmtId="172" fontId="36" fillId="0" borderId="0" applyFont="0" applyFill="0" applyBorder="0" applyAlignment="0" applyProtection="0"/>
    <xf numFmtId="44" fontId="2" fillId="0" borderId="0" applyFont="0" applyFill="0" applyBorder="0" applyAlignment="0" applyProtection="0"/>
    <xf numFmtId="44" fontId="6" fillId="0" borderId="0" applyFont="0" applyFill="0" applyBorder="0" applyAlignment="0" applyProtection="0"/>
    <xf numFmtId="44" fontId="2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44" fillId="0" borderId="0"/>
    <xf numFmtId="14" fontId="45" fillId="0" borderId="0" applyFill="0" applyBorder="0" applyAlignment="0"/>
    <xf numFmtId="38" fontId="25" fillId="0" borderId="44">
      <alignment vertical="center"/>
    </xf>
    <xf numFmtId="38" fontId="25" fillId="0" borderId="44">
      <alignment vertical="center"/>
    </xf>
    <xf numFmtId="38" fontId="25" fillId="0" borderId="44">
      <alignment vertical="center"/>
    </xf>
    <xf numFmtId="38" fontId="25" fillId="0" borderId="44">
      <alignment vertical="center"/>
    </xf>
    <xf numFmtId="38" fontId="25" fillId="0" borderId="44">
      <alignment vertical="center"/>
    </xf>
    <xf numFmtId="38" fontId="25" fillId="0" borderId="44">
      <alignment vertical="center"/>
    </xf>
    <xf numFmtId="38" fontId="25" fillId="0" borderId="44">
      <alignment vertical="center"/>
    </xf>
    <xf numFmtId="38" fontId="25" fillId="0" borderId="0" applyFont="0" applyFill="0" applyBorder="0" applyAlignment="0" applyProtection="0"/>
    <xf numFmtId="180" fontId="2" fillId="0" borderId="0" applyFont="0" applyFill="0" applyBorder="0" applyAlignment="0" applyProtection="0"/>
    <xf numFmtId="0" fontId="46" fillId="66" borderId="0" applyNumberFormat="0" applyBorder="0" applyAlignment="0" applyProtection="0"/>
    <xf numFmtId="0" fontId="46" fillId="67" borderId="0" applyNumberFormat="0" applyBorder="0" applyAlignment="0" applyProtection="0"/>
    <xf numFmtId="0" fontId="46" fillId="68" borderId="0" applyNumberFormat="0" applyBorder="0" applyAlignment="0" applyProtection="0"/>
    <xf numFmtId="171" fontId="36" fillId="0" borderId="0" applyFill="0" applyBorder="0" applyAlignment="0"/>
    <xf numFmtId="172" fontId="36" fillId="0" borderId="0" applyFill="0" applyBorder="0" applyAlignment="0"/>
    <xf numFmtId="171" fontId="36" fillId="0" borderId="0" applyFill="0" applyBorder="0" applyAlignment="0"/>
    <xf numFmtId="176" fontId="36" fillId="0" borderId="0" applyFill="0" applyBorder="0" applyAlignment="0"/>
    <xf numFmtId="172" fontId="36"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168" fontId="49" fillId="0" borderId="0" applyNumberFormat="0" applyFill="0" applyBorder="0" applyAlignment="0" applyProtection="0"/>
    <xf numFmtId="168" fontId="49" fillId="0" borderId="0" applyNumberFormat="0" applyFill="0" applyBorder="0" applyAlignment="0" applyProtection="0"/>
    <xf numFmtId="169" fontId="49"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168" fontId="49" fillId="0" borderId="0" applyNumberFormat="0" applyFill="0" applyBorder="0" applyAlignment="0" applyProtection="0"/>
    <xf numFmtId="169" fontId="49" fillId="0" borderId="0" applyNumberFormat="0" applyFill="0" applyBorder="0" applyAlignment="0" applyProtection="0"/>
    <xf numFmtId="168" fontId="49" fillId="0" borderId="0" applyNumberFormat="0" applyFill="0" applyBorder="0" applyAlignment="0" applyProtection="0"/>
    <xf numFmtId="168" fontId="49" fillId="0" borderId="0" applyNumberFormat="0" applyFill="0" applyBorder="0" applyAlignment="0" applyProtection="0"/>
    <xf numFmtId="169" fontId="49" fillId="0" borderId="0" applyNumberFormat="0" applyFill="0" applyBorder="0" applyAlignment="0" applyProtection="0"/>
    <xf numFmtId="168" fontId="49" fillId="0" borderId="0" applyNumberFormat="0" applyFill="0" applyBorder="0" applyAlignment="0" applyProtection="0"/>
    <xf numFmtId="168" fontId="49" fillId="0" borderId="0" applyNumberFormat="0" applyFill="0" applyBorder="0" applyAlignment="0" applyProtection="0"/>
    <xf numFmtId="169" fontId="49" fillId="0" borderId="0" applyNumberFormat="0" applyFill="0" applyBorder="0" applyAlignment="0" applyProtection="0"/>
    <xf numFmtId="168" fontId="49" fillId="0" borderId="0" applyNumberFormat="0" applyFill="0" applyBorder="0" applyAlignment="0" applyProtection="0"/>
    <xf numFmtId="168" fontId="49" fillId="0" borderId="0" applyNumberFormat="0" applyFill="0" applyBorder="0" applyAlignment="0" applyProtection="0"/>
    <xf numFmtId="169" fontId="49" fillId="0" borderId="0" applyNumberFormat="0" applyFill="0" applyBorder="0" applyAlignment="0" applyProtection="0"/>
    <xf numFmtId="168" fontId="49" fillId="0" borderId="0" applyNumberFormat="0" applyFill="0" applyBorder="0" applyAlignment="0" applyProtection="0"/>
    <xf numFmtId="0" fontId="47" fillId="0" borderId="0" applyNumberFormat="0" applyFill="0" applyBorder="0" applyAlignment="0" applyProtection="0"/>
    <xf numFmtId="168" fontId="2" fillId="0" borderId="0"/>
    <xf numFmtId="0" fontId="2" fillId="0" borderId="0"/>
    <xf numFmtId="168" fontId="2" fillId="0" borderId="0"/>
    <xf numFmtId="0" fontId="35" fillId="0" borderId="3" applyNumberFormat="0" applyAlignment="0">
      <alignment horizontal="right"/>
      <protection locked="0"/>
    </xf>
    <xf numFmtId="0" fontId="35" fillId="0" borderId="3" applyNumberFormat="0" applyAlignment="0">
      <alignment horizontal="right"/>
      <protection locked="0"/>
    </xf>
    <xf numFmtId="0" fontId="35" fillId="0" borderId="3" applyNumberFormat="0" applyAlignment="0">
      <alignment horizontal="right"/>
      <protection locked="0"/>
    </xf>
    <xf numFmtId="0" fontId="35" fillId="0" borderId="3" applyNumberFormat="0" applyAlignment="0">
      <alignment horizontal="right"/>
      <protection locked="0"/>
    </xf>
    <xf numFmtId="0" fontId="35" fillId="0" borderId="3" applyNumberFormat="0" applyAlignment="0">
      <alignment horizontal="right"/>
      <protection locked="0"/>
    </xf>
    <xf numFmtId="0" fontId="35" fillId="0" borderId="3" applyNumberFormat="0" applyAlignment="0">
      <alignment horizontal="right"/>
      <protection locked="0"/>
    </xf>
    <xf numFmtId="0" fontId="35" fillId="0" borderId="3" applyNumberFormat="0" applyAlignment="0">
      <alignment horizontal="right"/>
      <protection locked="0"/>
    </xf>
    <xf numFmtId="0" fontId="35" fillId="0" borderId="3" applyNumberFormat="0" applyAlignment="0">
      <alignment horizontal="right"/>
      <protection locked="0"/>
    </xf>
    <xf numFmtId="0" fontId="35" fillId="0" borderId="3" applyNumberFormat="0" applyAlignment="0">
      <alignment horizontal="right"/>
      <protection locked="0"/>
    </xf>
    <xf numFmtId="0" fontId="35" fillId="0" borderId="3" applyNumberFormat="0" applyAlignment="0">
      <alignment horizontal="right"/>
      <protection locked="0"/>
    </xf>
    <xf numFmtId="0" fontId="50" fillId="40" borderId="0" applyNumberFormat="0" applyBorder="0" applyAlignment="0" applyProtection="0"/>
    <xf numFmtId="0" fontId="51" fillId="5" borderId="0" applyNumberFormat="0" applyBorder="0" applyAlignment="0" applyProtection="0"/>
    <xf numFmtId="168" fontId="52" fillId="40" borderId="0" applyNumberFormat="0" applyBorder="0" applyAlignment="0" applyProtection="0"/>
    <xf numFmtId="168" fontId="52" fillId="40" borderId="0" applyNumberFormat="0" applyBorder="0" applyAlignment="0" applyProtection="0"/>
    <xf numFmtId="169" fontId="52" fillId="40" borderId="0" applyNumberFormat="0" applyBorder="0" applyAlignment="0" applyProtection="0"/>
    <xf numFmtId="0" fontId="50" fillId="40"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168" fontId="52" fillId="40" borderId="0" applyNumberFormat="0" applyBorder="0" applyAlignment="0" applyProtection="0"/>
    <xf numFmtId="169" fontId="52" fillId="40" borderId="0" applyNumberFormat="0" applyBorder="0" applyAlignment="0" applyProtection="0"/>
    <xf numFmtId="168" fontId="52" fillId="40" borderId="0" applyNumberFormat="0" applyBorder="0" applyAlignment="0" applyProtection="0"/>
    <xf numFmtId="168" fontId="52" fillId="40" borderId="0" applyNumberFormat="0" applyBorder="0" applyAlignment="0" applyProtection="0"/>
    <xf numFmtId="169" fontId="52" fillId="40" borderId="0" applyNumberFormat="0" applyBorder="0" applyAlignment="0" applyProtection="0"/>
    <xf numFmtId="168" fontId="52" fillId="40" borderId="0" applyNumberFormat="0" applyBorder="0" applyAlignment="0" applyProtection="0"/>
    <xf numFmtId="168" fontId="52" fillId="40" borderId="0" applyNumberFormat="0" applyBorder="0" applyAlignment="0" applyProtection="0"/>
    <xf numFmtId="169" fontId="52" fillId="40" borderId="0" applyNumberFormat="0" applyBorder="0" applyAlignment="0" applyProtection="0"/>
    <xf numFmtId="168" fontId="52" fillId="40" borderId="0" applyNumberFormat="0" applyBorder="0" applyAlignment="0" applyProtection="0"/>
    <xf numFmtId="168" fontId="52" fillId="40" borderId="0" applyNumberFormat="0" applyBorder="0" applyAlignment="0" applyProtection="0"/>
    <xf numFmtId="169" fontId="52" fillId="40" borderId="0" applyNumberFormat="0" applyBorder="0" applyAlignment="0" applyProtection="0"/>
    <xf numFmtId="168" fontId="52" fillId="40" borderId="0" applyNumberFormat="0" applyBorder="0" applyAlignment="0" applyProtection="0"/>
    <xf numFmtId="0" fontId="50" fillId="40" borderId="0" applyNumberFormat="0" applyBorder="0" applyAlignment="0" applyProtection="0"/>
    <xf numFmtId="0" fontId="2" fillId="69" borderId="3" applyNumberFormat="0" applyFont="0" applyBorder="0" applyProtection="0">
      <alignment horizontal="center" vertical="center"/>
    </xf>
    <xf numFmtId="0" fontId="53" fillId="0" borderId="34" applyNumberFormat="0" applyAlignment="0" applyProtection="0">
      <alignment horizontal="left" vertical="center"/>
    </xf>
    <xf numFmtId="0" fontId="53" fillId="0" borderId="34" applyNumberFormat="0" applyAlignment="0" applyProtection="0">
      <alignment horizontal="left" vertical="center"/>
    </xf>
    <xf numFmtId="168" fontId="53" fillId="0" borderId="34" applyNumberFormat="0" applyAlignment="0" applyProtection="0">
      <alignment horizontal="left" vertical="center"/>
    </xf>
    <xf numFmtId="0" fontId="53" fillId="0" borderId="9">
      <alignment horizontal="left" vertical="center"/>
    </xf>
    <xf numFmtId="0" fontId="53" fillId="0" borderId="9">
      <alignment horizontal="left" vertical="center"/>
    </xf>
    <xf numFmtId="168" fontId="53" fillId="0" borderId="9">
      <alignment horizontal="left" vertical="center"/>
    </xf>
    <xf numFmtId="0" fontId="54" fillId="0" borderId="45" applyNumberFormat="0" applyFill="0" applyAlignment="0" applyProtection="0"/>
    <xf numFmtId="169" fontId="54" fillId="0" borderId="45" applyNumberFormat="0" applyFill="0" applyAlignment="0" applyProtection="0"/>
    <xf numFmtId="0" fontId="54" fillId="0" borderId="45" applyNumberFormat="0" applyFill="0" applyAlignment="0" applyProtection="0"/>
    <xf numFmtId="168" fontId="54" fillId="0" borderId="45" applyNumberFormat="0" applyFill="0" applyAlignment="0" applyProtection="0"/>
    <xf numFmtId="168" fontId="54" fillId="0" borderId="45" applyNumberFormat="0" applyFill="0" applyAlignment="0" applyProtection="0"/>
    <xf numFmtId="168" fontId="54" fillId="0" borderId="45" applyNumberFormat="0" applyFill="0" applyAlignment="0" applyProtection="0"/>
    <xf numFmtId="169" fontId="54" fillId="0" borderId="45" applyNumberFormat="0" applyFill="0" applyAlignment="0" applyProtection="0"/>
    <xf numFmtId="168" fontId="54" fillId="0" borderId="45" applyNumberFormat="0" applyFill="0" applyAlignment="0" applyProtection="0"/>
    <xf numFmtId="168" fontId="54" fillId="0" borderId="45" applyNumberFormat="0" applyFill="0" applyAlignment="0" applyProtection="0"/>
    <xf numFmtId="169" fontId="54" fillId="0" borderId="45" applyNumberFormat="0" applyFill="0" applyAlignment="0" applyProtection="0"/>
    <xf numFmtId="168" fontId="54" fillId="0" borderId="45" applyNumberFormat="0" applyFill="0" applyAlignment="0" applyProtection="0"/>
    <xf numFmtId="168" fontId="54" fillId="0" borderId="45" applyNumberFormat="0" applyFill="0" applyAlignment="0" applyProtection="0"/>
    <xf numFmtId="169" fontId="54" fillId="0" borderId="45" applyNumberFormat="0" applyFill="0" applyAlignment="0" applyProtection="0"/>
    <xf numFmtId="168" fontId="54" fillId="0" borderId="45" applyNumberFormat="0" applyFill="0" applyAlignment="0" applyProtection="0"/>
    <xf numFmtId="168" fontId="54" fillId="0" borderId="45" applyNumberFormat="0" applyFill="0" applyAlignment="0" applyProtection="0"/>
    <xf numFmtId="169" fontId="54" fillId="0" borderId="45" applyNumberFormat="0" applyFill="0" applyAlignment="0" applyProtection="0"/>
    <xf numFmtId="168" fontId="54" fillId="0" borderId="45" applyNumberFormat="0" applyFill="0" applyAlignment="0" applyProtection="0"/>
    <xf numFmtId="0" fontId="54" fillId="0" borderId="45" applyNumberFormat="0" applyFill="0" applyAlignment="0" applyProtection="0"/>
    <xf numFmtId="0" fontId="55" fillId="0" borderId="46" applyNumberFormat="0" applyFill="0" applyAlignment="0" applyProtection="0"/>
    <xf numFmtId="169" fontId="55" fillId="0" borderId="46" applyNumberFormat="0" applyFill="0" applyAlignment="0" applyProtection="0"/>
    <xf numFmtId="0" fontId="55" fillId="0" borderId="46" applyNumberFormat="0" applyFill="0" applyAlignment="0" applyProtection="0"/>
    <xf numFmtId="168" fontId="55" fillId="0" borderId="46" applyNumberFormat="0" applyFill="0" applyAlignment="0" applyProtection="0"/>
    <xf numFmtId="168" fontId="55" fillId="0" borderId="46" applyNumberFormat="0" applyFill="0" applyAlignment="0" applyProtection="0"/>
    <xf numFmtId="168" fontId="55" fillId="0" borderId="46" applyNumberFormat="0" applyFill="0" applyAlignment="0" applyProtection="0"/>
    <xf numFmtId="169" fontId="55" fillId="0" borderId="46" applyNumberFormat="0" applyFill="0" applyAlignment="0" applyProtection="0"/>
    <xf numFmtId="168" fontId="55" fillId="0" borderId="46" applyNumberFormat="0" applyFill="0" applyAlignment="0" applyProtection="0"/>
    <xf numFmtId="168" fontId="55" fillId="0" borderId="46" applyNumberFormat="0" applyFill="0" applyAlignment="0" applyProtection="0"/>
    <xf numFmtId="169" fontId="55" fillId="0" borderId="46" applyNumberFormat="0" applyFill="0" applyAlignment="0" applyProtection="0"/>
    <xf numFmtId="168" fontId="55" fillId="0" borderId="46" applyNumberFormat="0" applyFill="0" applyAlignment="0" applyProtection="0"/>
    <xf numFmtId="168" fontId="55" fillId="0" borderId="46" applyNumberFormat="0" applyFill="0" applyAlignment="0" applyProtection="0"/>
    <xf numFmtId="169" fontId="55" fillId="0" borderId="46" applyNumberFormat="0" applyFill="0" applyAlignment="0" applyProtection="0"/>
    <xf numFmtId="168" fontId="55" fillId="0" borderId="46" applyNumberFormat="0" applyFill="0" applyAlignment="0" applyProtection="0"/>
    <xf numFmtId="168" fontId="55" fillId="0" borderId="46" applyNumberFormat="0" applyFill="0" applyAlignment="0" applyProtection="0"/>
    <xf numFmtId="169" fontId="55" fillId="0" borderId="46" applyNumberFormat="0" applyFill="0" applyAlignment="0" applyProtection="0"/>
    <xf numFmtId="168" fontId="55" fillId="0" borderId="46" applyNumberFormat="0" applyFill="0" applyAlignment="0" applyProtection="0"/>
    <xf numFmtId="0" fontId="55" fillId="0" borderId="46" applyNumberFormat="0" applyFill="0" applyAlignment="0" applyProtection="0"/>
    <xf numFmtId="0" fontId="56" fillId="0" borderId="47" applyNumberFormat="0" applyFill="0" applyAlignment="0" applyProtection="0"/>
    <xf numFmtId="169" fontId="56" fillId="0" borderId="47" applyNumberFormat="0" applyFill="0" applyAlignment="0" applyProtection="0"/>
    <xf numFmtId="0" fontId="56" fillId="0" borderId="47" applyNumberFormat="0" applyFill="0" applyAlignment="0" applyProtection="0"/>
    <xf numFmtId="168" fontId="56" fillId="0" borderId="47" applyNumberFormat="0" applyFill="0" applyAlignment="0" applyProtection="0"/>
    <xf numFmtId="0" fontId="56" fillId="0" borderId="47" applyNumberFormat="0" applyFill="0" applyAlignment="0" applyProtection="0"/>
    <xf numFmtId="168" fontId="56" fillId="0" borderId="47" applyNumberFormat="0" applyFill="0" applyAlignment="0" applyProtection="0"/>
    <xf numFmtId="0" fontId="56" fillId="0" borderId="47" applyNumberFormat="0" applyFill="0" applyAlignment="0" applyProtection="0"/>
    <xf numFmtId="0" fontId="56" fillId="0" borderId="47" applyNumberFormat="0" applyFill="0" applyAlignment="0" applyProtection="0"/>
    <xf numFmtId="168" fontId="56" fillId="0" borderId="47" applyNumberFormat="0" applyFill="0" applyAlignment="0" applyProtection="0"/>
    <xf numFmtId="169" fontId="56" fillId="0" borderId="47" applyNumberFormat="0" applyFill="0" applyAlignment="0" applyProtection="0"/>
    <xf numFmtId="168" fontId="56" fillId="0" borderId="47" applyNumberFormat="0" applyFill="0" applyAlignment="0" applyProtection="0"/>
    <xf numFmtId="168" fontId="56" fillId="0" borderId="47" applyNumberFormat="0" applyFill="0" applyAlignment="0" applyProtection="0"/>
    <xf numFmtId="169" fontId="56" fillId="0" borderId="47" applyNumberFormat="0" applyFill="0" applyAlignment="0" applyProtection="0"/>
    <xf numFmtId="168" fontId="56" fillId="0" borderId="47" applyNumberFormat="0" applyFill="0" applyAlignment="0" applyProtection="0"/>
    <xf numFmtId="168" fontId="56" fillId="0" borderId="47" applyNumberFormat="0" applyFill="0" applyAlignment="0" applyProtection="0"/>
    <xf numFmtId="169" fontId="56" fillId="0" borderId="47" applyNumberFormat="0" applyFill="0" applyAlignment="0" applyProtection="0"/>
    <xf numFmtId="168" fontId="56" fillId="0" borderId="47" applyNumberFormat="0" applyFill="0" applyAlignment="0" applyProtection="0"/>
    <xf numFmtId="168" fontId="56" fillId="0" borderId="47" applyNumberFormat="0" applyFill="0" applyAlignment="0" applyProtection="0"/>
    <xf numFmtId="169" fontId="56" fillId="0" borderId="47" applyNumberFormat="0" applyFill="0" applyAlignment="0" applyProtection="0"/>
    <xf numFmtId="168" fontId="56" fillId="0" borderId="47" applyNumberFormat="0" applyFill="0" applyAlignment="0" applyProtection="0"/>
    <xf numFmtId="0" fontId="56" fillId="0" borderId="47" applyNumberFormat="0" applyFill="0" applyAlignment="0" applyProtection="0"/>
    <xf numFmtId="0" fontId="56" fillId="0" borderId="0" applyNumberFormat="0" applyFill="0" applyBorder="0" applyAlignment="0" applyProtection="0"/>
    <xf numFmtId="169" fontId="56" fillId="0" borderId="0" applyNumberFormat="0" applyFill="0" applyBorder="0" applyAlignment="0" applyProtection="0"/>
    <xf numFmtId="0" fontId="56" fillId="0" borderId="0" applyNumberFormat="0" applyFill="0" applyBorder="0" applyAlignment="0" applyProtection="0"/>
    <xf numFmtId="168" fontId="56" fillId="0" borderId="0" applyNumberFormat="0" applyFill="0" applyBorder="0" applyAlignment="0" applyProtection="0"/>
    <xf numFmtId="168" fontId="56" fillId="0" borderId="0" applyNumberFormat="0" applyFill="0" applyBorder="0" applyAlignment="0" applyProtection="0"/>
    <xf numFmtId="168" fontId="56" fillId="0" borderId="0" applyNumberFormat="0" applyFill="0" applyBorder="0" applyAlignment="0" applyProtection="0"/>
    <xf numFmtId="169" fontId="56" fillId="0" borderId="0" applyNumberFormat="0" applyFill="0" applyBorder="0" applyAlignment="0" applyProtection="0"/>
    <xf numFmtId="168" fontId="56" fillId="0" borderId="0" applyNumberFormat="0" applyFill="0" applyBorder="0" applyAlignment="0" applyProtection="0"/>
    <xf numFmtId="168" fontId="56" fillId="0" borderId="0" applyNumberFormat="0" applyFill="0" applyBorder="0" applyAlignment="0" applyProtection="0"/>
    <xf numFmtId="169" fontId="56" fillId="0" borderId="0" applyNumberFormat="0" applyFill="0" applyBorder="0" applyAlignment="0" applyProtection="0"/>
    <xf numFmtId="168" fontId="56" fillId="0" borderId="0" applyNumberFormat="0" applyFill="0" applyBorder="0" applyAlignment="0" applyProtection="0"/>
    <xf numFmtId="168" fontId="56" fillId="0" borderId="0" applyNumberFormat="0" applyFill="0" applyBorder="0" applyAlignment="0" applyProtection="0"/>
    <xf numFmtId="169" fontId="56" fillId="0" borderId="0" applyNumberFormat="0" applyFill="0" applyBorder="0" applyAlignment="0" applyProtection="0"/>
    <xf numFmtId="168" fontId="56" fillId="0" borderId="0" applyNumberFormat="0" applyFill="0" applyBorder="0" applyAlignment="0" applyProtection="0"/>
    <xf numFmtId="168" fontId="56" fillId="0" borderId="0" applyNumberFormat="0" applyFill="0" applyBorder="0" applyAlignment="0" applyProtection="0"/>
    <xf numFmtId="169" fontId="56" fillId="0" borderId="0" applyNumberFormat="0" applyFill="0" applyBorder="0" applyAlignment="0" applyProtection="0"/>
    <xf numFmtId="168" fontId="56" fillId="0" borderId="0" applyNumberFormat="0" applyFill="0" applyBorder="0" applyAlignment="0" applyProtection="0"/>
    <xf numFmtId="0" fontId="56" fillId="0" borderId="0" applyNumberFormat="0" applyFill="0" applyBorder="0" applyAlignment="0" applyProtection="0"/>
    <xf numFmtId="37" fontId="57" fillId="0" borderId="0"/>
    <xf numFmtId="168" fontId="58" fillId="0" borderId="0"/>
    <xf numFmtId="0" fontId="58" fillId="0" borderId="0"/>
    <xf numFmtId="168" fontId="58" fillId="0" borderId="0"/>
    <xf numFmtId="168" fontId="53" fillId="0" borderId="0"/>
    <xf numFmtId="0" fontId="53" fillId="0" borderId="0"/>
    <xf numFmtId="168" fontId="53" fillId="0" borderId="0"/>
    <xf numFmtId="168" fontId="59" fillId="0" borderId="0"/>
    <xf numFmtId="0" fontId="59" fillId="0" borderId="0"/>
    <xf numFmtId="168" fontId="59" fillId="0" borderId="0"/>
    <xf numFmtId="168" fontId="60" fillId="0" borderId="0"/>
    <xf numFmtId="0" fontId="60" fillId="0" borderId="0"/>
    <xf numFmtId="168" fontId="60" fillId="0" borderId="0"/>
    <xf numFmtId="168" fontId="61" fillId="0" borderId="0"/>
    <xf numFmtId="0" fontId="61" fillId="0" borderId="0"/>
    <xf numFmtId="168" fontId="61" fillId="0" borderId="0"/>
    <xf numFmtId="168" fontId="62" fillId="0" borderId="0"/>
    <xf numFmtId="0" fontId="62" fillId="0" borderId="0"/>
    <xf numFmtId="168" fontId="62" fillId="0" borderId="0"/>
    <xf numFmtId="0" fontId="61"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63" fillId="0" borderId="0" applyNumberFormat="0" applyFill="0" applyBorder="0" applyAlignment="0" applyProtection="0">
      <alignment vertical="top"/>
      <protection locked="0"/>
    </xf>
    <xf numFmtId="169" fontId="63" fillId="0" borderId="0" applyNumberFormat="0" applyFill="0" applyBorder="0" applyAlignment="0" applyProtection="0">
      <alignment vertical="top"/>
      <protection locked="0"/>
    </xf>
    <xf numFmtId="168" fontId="63" fillId="0" borderId="0" applyNumberFormat="0" applyFill="0" applyBorder="0" applyAlignment="0" applyProtection="0">
      <alignment vertical="top"/>
      <protection locked="0"/>
    </xf>
    <xf numFmtId="168" fontId="64" fillId="0" borderId="0"/>
    <xf numFmtId="0" fontId="65" fillId="43" borderId="42" applyNumberFormat="0" applyAlignment="0" applyProtection="0"/>
    <xf numFmtId="0" fontId="66" fillId="8" borderId="36" applyNumberFormat="0" applyAlignment="0" applyProtection="0"/>
    <xf numFmtId="0" fontId="65" fillId="43" borderId="42" applyNumberFormat="0" applyAlignment="0" applyProtection="0"/>
    <xf numFmtId="0" fontId="65" fillId="43" borderId="42" applyNumberFormat="0" applyAlignment="0" applyProtection="0"/>
    <xf numFmtId="0" fontId="65" fillId="43" borderId="42" applyNumberFormat="0" applyAlignment="0" applyProtection="0"/>
    <xf numFmtId="0" fontId="65" fillId="43" borderId="42" applyNumberFormat="0" applyAlignment="0" applyProtection="0"/>
    <xf numFmtId="168" fontId="67" fillId="43" borderId="42" applyNumberFormat="0" applyAlignment="0" applyProtection="0"/>
    <xf numFmtId="0" fontId="65" fillId="43" borderId="42" applyNumberFormat="0" applyAlignment="0" applyProtection="0"/>
    <xf numFmtId="0" fontId="65" fillId="43" borderId="42" applyNumberFormat="0" applyAlignment="0" applyProtection="0"/>
    <xf numFmtId="0" fontId="65" fillId="43" borderId="42" applyNumberFormat="0" applyAlignment="0" applyProtection="0"/>
    <xf numFmtId="0" fontId="65" fillId="43" borderId="42" applyNumberFormat="0" applyAlignment="0" applyProtection="0"/>
    <xf numFmtId="168" fontId="67" fillId="43" borderId="42" applyNumberFormat="0" applyAlignment="0" applyProtection="0"/>
    <xf numFmtId="0" fontId="65" fillId="43" borderId="42" applyNumberFormat="0" applyAlignment="0" applyProtection="0"/>
    <xf numFmtId="0" fontId="65" fillId="43" borderId="42" applyNumberFormat="0" applyAlignment="0" applyProtection="0"/>
    <xf numFmtId="0" fontId="65" fillId="43" borderId="42" applyNumberFormat="0" applyAlignment="0" applyProtection="0"/>
    <xf numFmtId="0" fontId="65" fillId="43" borderId="42" applyNumberFormat="0" applyAlignment="0" applyProtection="0"/>
    <xf numFmtId="0" fontId="65" fillId="43" borderId="42" applyNumberFormat="0" applyAlignment="0" applyProtection="0"/>
    <xf numFmtId="0" fontId="65" fillId="43" borderId="42" applyNumberFormat="0" applyAlignment="0" applyProtection="0"/>
    <xf numFmtId="0" fontId="65" fillId="43" borderId="42" applyNumberFormat="0" applyAlignment="0" applyProtection="0"/>
    <xf numFmtId="0" fontId="65" fillId="43" borderId="42" applyNumberFormat="0" applyAlignment="0" applyProtection="0"/>
    <xf numFmtId="0" fontId="65" fillId="43" borderId="42" applyNumberFormat="0" applyAlignment="0" applyProtection="0"/>
    <xf numFmtId="0" fontId="65" fillId="43" borderId="42" applyNumberFormat="0" applyAlignment="0" applyProtection="0"/>
    <xf numFmtId="0" fontId="65" fillId="43" borderId="42" applyNumberFormat="0" applyAlignment="0" applyProtection="0"/>
    <xf numFmtId="169" fontId="67" fillId="43" borderId="42" applyNumberFormat="0" applyAlignment="0" applyProtection="0"/>
    <xf numFmtId="0" fontId="65" fillId="43" borderId="42" applyNumberFormat="0" applyAlignment="0" applyProtection="0"/>
    <xf numFmtId="0" fontId="65" fillId="43" borderId="42" applyNumberFormat="0" applyAlignment="0" applyProtection="0"/>
    <xf numFmtId="0" fontId="65" fillId="43" borderId="42" applyNumberFormat="0" applyAlignment="0" applyProtection="0"/>
    <xf numFmtId="0" fontId="65" fillId="43" borderId="42" applyNumberFormat="0" applyAlignment="0" applyProtection="0"/>
    <xf numFmtId="0" fontId="65" fillId="43" borderId="42" applyNumberFormat="0" applyAlignment="0" applyProtection="0"/>
    <xf numFmtId="0" fontId="65" fillId="43" borderId="42" applyNumberFormat="0" applyAlignment="0" applyProtection="0"/>
    <xf numFmtId="0" fontId="65" fillId="43" borderId="42" applyNumberFormat="0" applyAlignment="0" applyProtection="0"/>
    <xf numFmtId="0" fontId="65" fillId="43" borderId="42" applyNumberFormat="0" applyAlignment="0" applyProtection="0"/>
    <xf numFmtId="0" fontId="65" fillId="43" borderId="42" applyNumberFormat="0" applyAlignment="0" applyProtection="0"/>
    <xf numFmtId="0" fontId="65" fillId="43" borderId="42" applyNumberFormat="0" applyAlignment="0" applyProtection="0"/>
    <xf numFmtId="0" fontId="65" fillId="43" borderId="42" applyNumberFormat="0" applyAlignment="0" applyProtection="0"/>
    <xf numFmtId="0" fontId="65" fillId="43" borderId="42" applyNumberFormat="0" applyAlignment="0" applyProtection="0"/>
    <xf numFmtId="0" fontId="65" fillId="43" borderId="42" applyNumberFormat="0" applyAlignment="0" applyProtection="0"/>
    <xf numFmtId="0" fontId="65" fillId="43" borderId="42" applyNumberFormat="0" applyAlignment="0" applyProtection="0"/>
    <xf numFmtId="0" fontId="65" fillId="43" borderId="42" applyNumberFormat="0" applyAlignment="0" applyProtection="0"/>
    <xf numFmtId="0" fontId="65" fillId="43" borderId="42" applyNumberFormat="0" applyAlignment="0" applyProtection="0"/>
    <xf numFmtId="0" fontId="65" fillId="43" borderId="42" applyNumberFormat="0" applyAlignment="0" applyProtection="0"/>
    <xf numFmtId="0" fontId="65" fillId="43" borderId="42" applyNumberFormat="0" applyAlignment="0" applyProtection="0"/>
    <xf numFmtId="0" fontId="65" fillId="43" borderId="42" applyNumberFormat="0" applyAlignment="0" applyProtection="0"/>
    <xf numFmtId="0" fontId="65" fillId="43" borderId="42" applyNumberFormat="0" applyAlignment="0" applyProtection="0"/>
    <xf numFmtId="0" fontId="66" fillId="8" borderId="36" applyNumberFormat="0" applyAlignment="0" applyProtection="0"/>
    <xf numFmtId="0" fontId="65" fillId="43" borderId="42" applyNumberFormat="0" applyAlignment="0" applyProtection="0"/>
    <xf numFmtId="0" fontId="65" fillId="43" borderId="42" applyNumberFormat="0" applyAlignment="0" applyProtection="0"/>
    <xf numFmtId="0" fontId="65" fillId="43" borderId="42" applyNumberFormat="0" applyAlignment="0" applyProtection="0"/>
    <xf numFmtId="0" fontId="65" fillId="43" borderId="42" applyNumberFormat="0" applyAlignment="0" applyProtection="0"/>
    <xf numFmtId="0" fontId="66" fillId="8" borderId="36" applyNumberFormat="0" applyAlignment="0" applyProtection="0"/>
    <xf numFmtId="0" fontId="65" fillId="43" borderId="42" applyNumberFormat="0" applyAlignment="0" applyProtection="0"/>
    <xf numFmtId="0" fontId="65" fillId="43" borderId="42" applyNumberFormat="0" applyAlignment="0" applyProtection="0"/>
    <xf numFmtId="0" fontId="65" fillId="43" borderId="42" applyNumberFormat="0" applyAlignment="0" applyProtection="0"/>
    <xf numFmtId="0" fontId="65" fillId="43" borderId="42" applyNumberFormat="0" applyAlignment="0" applyProtection="0"/>
    <xf numFmtId="0" fontId="66" fillId="8" borderId="36" applyNumberFormat="0" applyAlignment="0" applyProtection="0"/>
    <xf numFmtId="0" fontId="65" fillId="43" borderId="42" applyNumberFormat="0" applyAlignment="0" applyProtection="0"/>
    <xf numFmtId="0" fontId="65" fillId="43" borderId="42" applyNumberFormat="0" applyAlignment="0" applyProtection="0"/>
    <xf numFmtId="0" fontId="65" fillId="43" borderId="42" applyNumberFormat="0" applyAlignment="0" applyProtection="0"/>
    <xf numFmtId="0" fontId="65" fillId="43" borderId="42" applyNumberFormat="0" applyAlignment="0" applyProtection="0"/>
    <xf numFmtId="0" fontId="66" fillId="8" borderId="36" applyNumberFormat="0" applyAlignment="0" applyProtection="0"/>
    <xf numFmtId="0" fontId="65" fillId="43" borderId="42" applyNumberFormat="0" applyAlignment="0" applyProtection="0"/>
    <xf numFmtId="0" fontId="65" fillId="43" borderId="42" applyNumberFormat="0" applyAlignment="0" applyProtection="0"/>
    <xf numFmtId="0" fontId="65" fillId="43" borderId="42" applyNumberFormat="0" applyAlignment="0" applyProtection="0"/>
    <xf numFmtId="0" fontId="65" fillId="43" borderId="42" applyNumberFormat="0" applyAlignment="0" applyProtection="0"/>
    <xf numFmtId="0" fontId="66" fillId="8" borderId="36" applyNumberFormat="0" applyAlignment="0" applyProtection="0"/>
    <xf numFmtId="0" fontId="65" fillId="43" borderId="42" applyNumberFormat="0" applyAlignment="0" applyProtection="0"/>
    <xf numFmtId="0" fontId="65" fillId="43" borderId="42" applyNumberFormat="0" applyAlignment="0" applyProtection="0"/>
    <xf numFmtId="0" fontId="65" fillId="43" borderId="42" applyNumberFormat="0" applyAlignment="0" applyProtection="0"/>
    <xf numFmtId="0" fontId="65" fillId="43" borderId="42" applyNumberFormat="0" applyAlignment="0" applyProtection="0"/>
    <xf numFmtId="0" fontId="66" fillId="8" borderId="36" applyNumberFormat="0" applyAlignment="0" applyProtection="0"/>
    <xf numFmtId="0" fontId="65" fillId="43" borderId="42" applyNumberFormat="0" applyAlignment="0" applyProtection="0"/>
    <xf numFmtId="0" fontId="65" fillId="43" borderId="42" applyNumberFormat="0" applyAlignment="0" applyProtection="0"/>
    <xf numFmtId="0" fontId="65" fillId="43" borderId="42" applyNumberFormat="0" applyAlignment="0" applyProtection="0"/>
    <xf numFmtId="0" fontId="65" fillId="43" borderId="42" applyNumberFormat="0" applyAlignment="0" applyProtection="0"/>
    <xf numFmtId="0" fontId="66" fillId="8" borderId="36" applyNumberFormat="0" applyAlignment="0" applyProtection="0"/>
    <xf numFmtId="0" fontId="65" fillId="43" borderId="42" applyNumberFormat="0" applyAlignment="0" applyProtection="0"/>
    <xf numFmtId="0" fontId="65" fillId="43" borderId="42" applyNumberFormat="0" applyAlignment="0" applyProtection="0"/>
    <xf numFmtId="0" fontId="65" fillId="43" borderId="42" applyNumberFormat="0" applyAlignment="0" applyProtection="0"/>
    <xf numFmtId="0" fontId="65" fillId="43" borderId="42" applyNumberFormat="0" applyAlignment="0" applyProtection="0"/>
    <xf numFmtId="168" fontId="67" fillId="43" borderId="42" applyNumberFormat="0" applyAlignment="0" applyProtection="0"/>
    <xf numFmtId="169" fontId="67" fillId="43" borderId="42" applyNumberFormat="0" applyAlignment="0" applyProtection="0"/>
    <xf numFmtId="168" fontId="67" fillId="43" borderId="42" applyNumberFormat="0" applyAlignment="0" applyProtection="0"/>
    <xf numFmtId="168" fontId="67" fillId="43" borderId="42" applyNumberFormat="0" applyAlignment="0" applyProtection="0"/>
    <xf numFmtId="169" fontId="67" fillId="43" borderId="42" applyNumberFormat="0" applyAlignment="0" applyProtection="0"/>
    <xf numFmtId="168" fontId="67" fillId="43" borderId="42" applyNumberFormat="0" applyAlignment="0" applyProtection="0"/>
    <xf numFmtId="168" fontId="67" fillId="43" borderId="42" applyNumberFormat="0" applyAlignment="0" applyProtection="0"/>
    <xf numFmtId="169" fontId="67" fillId="43" borderId="42" applyNumberFormat="0" applyAlignment="0" applyProtection="0"/>
    <xf numFmtId="168" fontId="67" fillId="43" borderId="42" applyNumberFormat="0" applyAlignment="0" applyProtection="0"/>
    <xf numFmtId="168" fontId="67" fillId="43" borderId="42" applyNumberFormat="0" applyAlignment="0" applyProtection="0"/>
    <xf numFmtId="169" fontId="67" fillId="43" borderId="42" applyNumberFormat="0" applyAlignment="0" applyProtection="0"/>
    <xf numFmtId="168" fontId="67" fillId="43" borderId="42" applyNumberFormat="0" applyAlignment="0" applyProtection="0"/>
    <xf numFmtId="0" fontId="65" fillId="43" borderId="42" applyNumberFormat="0" applyAlignment="0" applyProtection="0"/>
    <xf numFmtId="3" fontId="2" fillId="72" borderId="3" applyFont="0">
      <alignment horizontal="right" vertical="center"/>
      <protection locked="0"/>
    </xf>
    <xf numFmtId="171" fontId="36" fillId="0" borderId="0" applyFill="0" applyBorder="0" applyAlignment="0"/>
    <xf numFmtId="172" fontId="36" fillId="0" borderId="0" applyFill="0" applyBorder="0" applyAlignment="0"/>
    <xf numFmtId="171" fontId="36" fillId="0" borderId="0" applyFill="0" applyBorder="0" applyAlignment="0"/>
    <xf numFmtId="176" fontId="36" fillId="0" borderId="0" applyFill="0" applyBorder="0" applyAlignment="0"/>
    <xf numFmtId="172" fontId="36" fillId="0" borderId="0" applyFill="0" applyBorder="0" applyAlignment="0"/>
    <xf numFmtId="0" fontId="68" fillId="0" borderId="48" applyNumberFormat="0" applyFill="0" applyAlignment="0" applyProtection="0"/>
    <xf numFmtId="0" fontId="69" fillId="0" borderId="38" applyNumberFormat="0" applyFill="0" applyAlignment="0" applyProtection="0"/>
    <xf numFmtId="168" fontId="70" fillId="0" borderId="48" applyNumberFormat="0" applyFill="0" applyAlignment="0" applyProtection="0"/>
    <xf numFmtId="168" fontId="70" fillId="0" borderId="48" applyNumberFormat="0" applyFill="0" applyAlignment="0" applyProtection="0"/>
    <xf numFmtId="169" fontId="70" fillId="0" borderId="48" applyNumberFormat="0" applyFill="0" applyAlignment="0" applyProtection="0"/>
    <xf numFmtId="0" fontId="68" fillId="0" borderId="48" applyNumberFormat="0" applyFill="0" applyAlignment="0" applyProtection="0"/>
    <xf numFmtId="0" fontId="69" fillId="0" borderId="38" applyNumberFormat="0" applyFill="0" applyAlignment="0" applyProtection="0"/>
    <xf numFmtId="0" fontId="69" fillId="0" borderId="38" applyNumberFormat="0" applyFill="0" applyAlignment="0" applyProtection="0"/>
    <xf numFmtId="0" fontId="69" fillId="0" borderId="38" applyNumberFormat="0" applyFill="0" applyAlignment="0" applyProtection="0"/>
    <xf numFmtId="0" fontId="69" fillId="0" borderId="38" applyNumberFormat="0" applyFill="0" applyAlignment="0" applyProtection="0"/>
    <xf numFmtId="0" fontId="69" fillId="0" borderId="38" applyNumberFormat="0" applyFill="0" applyAlignment="0" applyProtection="0"/>
    <xf numFmtId="0" fontId="69" fillId="0" borderId="38" applyNumberFormat="0" applyFill="0" applyAlignment="0" applyProtection="0"/>
    <xf numFmtId="0" fontId="69" fillId="0" borderId="38" applyNumberFormat="0" applyFill="0" applyAlignment="0" applyProtection="0"/>
    <xf numFmtId="168" fontId="70" fillId="0" borderId="48" applyNumberFormat="0" applyFill="0" applyAlignment="0" applyProtection="0"/>
    <xf numFmtId="169" fontId="70" fillId="0" borderId="48" applyNumberFormat="0" applyFill="0" applyAlignment="0" applyProtection="0"/>
    <xf numFmtId="168" fontId="70" fillId="0" borderId="48" applyNumberFormat="0" applyFill="0" applyAlignment="0" applyProtection="0"/>
    <xf numFmtId="168" fontId="70" fillId="0" borderId="48" applyNumberFormat="0" applyFill="0" applyAlignment="0" applyProtection="0"/>
    <xf numFmtId="169" fontId="70" fillId="0" borderId="48" applyNumberFormat="0" applyFill="0" applyAlignment="0" applyProtection="0"/>
    <xf numFmtId="168" fontId="70" fillId="0" borderId="48" applyNumberFormat="0" applyFill="0" applyAlignment="0" applyProtection="0"/>
    <xf numFmtId="168" fontId="70" fillId="0" borderId="48" applyNumberFormat="0" applyFill="0" applyAlignment="0" applyProtection="0"/>
    <xf numFmtId="169" fontId="70" fillId="0" borderId="48" applyNumberFormat="0" applyFill="0" applyAlignment="0" applyProtection="0"/>
    <xf numFmtId="168" fontId="70" fillId="0" borderId="48" applyNumberFormat="0" applyFill="0" applyAlignment="0" applyProtection="0"/>
    <xf numFmtId="168" fontId="70" fillId="0" borderId="48" applyNumberFormat="0" applyFill="0" applyAlignment="0" applyProtection="0"/>
    <xf numFmtId="169" fontId="70" fillId="0" borderId="48" applyNumberFormat="0" applyFill="0" applyAlignment="0" applyProtection="0"/>
    <xf numFmtId="168" fontId="70" fillId="0" borderId="48" applyNumberFormat="0" applyFill="0" applyAlignment="0" applyProtection="0"/>
    <xf numFmtId="0" fontId="68" fillId="0" borderId="48"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71" fillId="73" borderId="0" applyNumberFormat="0" applyBorder="0" applyAlignment="0" applyProtection="0"/>
    <xf numFmtId="0" fontId="72" fillId="7" borderId="0" applyNumberFormat="0" applyBorder="0" applyAlignment="0" applyProtection="0"/>
    <xf numFmtId="168" fontId="73" fillId="73" borderId="0" applyNumberFormat="0" applyBorder="0" applyAlignment="0" applyProtection="0"/>
    <xf numFmtId="168" fontId="73" fillId="73" borderId="0" applyNumberFormat="0" applyBorder="0" applyAlignment="0" applyProtection="0"/>
    <xf numFmtId="169" fontId="73" fillId="73" borderId="0" applyNumberFormat="0" applyBorder="0" applyAlignment="0" applyProtection="0"/>
    <xf numFmtId="0" fontId="71" fillId="73"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168" fontId="73" fillId="73" borderId="0" applyNumberFormat="0" applyBorder="0" applyAlignment="0" applyProtection="0"/>
    <xf numFmtId="169" fontId="73" fillId="73" borderId="0" applyNumberFormat="0" applyBorder="0" applyAlignment="0" applyProtection="0"/>
    <xf numFmtId="168" fontId="73" fillId="73" borderId="0" applyNumberFormat="0" applyBorder="0" applyAlignment="0" applyProtection="0"/>
    <xf numFmtId="168" fontId="73" fillId="73" borderId="0" applyNumberFormat="0" applyBorder="0" applyAlignment="0" applyProtection="0"/>
    <xf numFmtId="169" fontId="73" fillId="73" borderId="0" applyNumberFormat="0" applyBorder="0" applyAlignment="0" applyProtection="0"/>
    <xf numFmtId="168" fontId="73" fillId="73" borderId="0" applyNumberFormat="0" applyBorder="0" applyAlignment="0" applyProtection="0"/>
    <xf numFmtId="168" fontId="73" fillId="73" borderId="0" applyNumberFormat="0" applyBorder="0" applyAlignment="0" applyProtection="0"/>
    <xf numFmtId="169" fontId="73" fillId="73" borderId="0" applyNumberFormat="0" applyBorder="0" applyAlignment="0" applyProtection="0"/>
    <xf numFmtId="168" fontId="73" fillId="73" borderId="0" applyNumberFormat="0" applyBorder="0" applyAlignment="0" applyProtection="0"/>
    <xf numFmtId="168" fontId="73" fillId="73" borderId="0" applyNumberFormat="0" applyBorder="0" applyAlignment="0" applyProtection="0"/>
    <xf numFmtId="169" fontId="73" fillId="73" borderId="0" applyNumberFormat="0" applyBorder="0" applyAlignment="0" applyProtection="0"/>
    <xf numFmtId="168" fontId="73" fillId="73" borderId="0" applyNumberFormat="0" applyBorder="0" applyAlignment="0" applyProtection="0"/>
    <xf numFmtId="0" fontId="71" fillId="73" borderId="0" applyNumberFormat="0" applyBorder="0" applyAlignment="0" applyProtection="0"/>
    <xf numFmtId="1" fontId="74" fillId="0" borderId="0" applyProtection="0"/>
    <xf numFmtId="168" fontId="25" fillId="0" borderId="49"/>
    <xf numFmtId="169" fontId="25" fillId="0" borderId="49"/>
    <xf numFmtId="168" fontId="25" fillId="0" borderId="49"/>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75" fillId="0" borderId="0"/>
    <xf numFmtId="181" fontId="2" fillId="0" borderId="0"/>
    <xf numFmtId="179" fontId="27" fillId="0" borderId="0"/>
    <xf numFmtId="0" fontId="7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6" fillId="0" borderId="0"/>
    <xf numFmtId="0" fontId="76" fillId="0" borderId="0"/>
    <xf numFmtId="0" fontId="75" fillId="0" borderId="0"/>
    <xf numFmtId="179" fontId="27" fillId="0" borderId="0"/>
    <xf numFmtId="179" fontId="2" fillId="0" borderId="0"/>
    <xf numFmtId="179" fontId="2" fillId="0" borderId="0"/>
    <xf numFmtId="0" fontId="2" fillId="0" borderId="0"/>
    <xf numFmtId="0" fontId="2"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 fillId="0" borderId="0"/>
    <xf numFmtId="0" fontId="27" fillId="0" borderId="0"/>
    <xf numFmtId="0" fontId="2" fillId="0" borderId="0"/>
    <xf numFmtId="0" fontId="27" fillId="0" borderId="0"/>
    <xf numFmtId="0" fontId="2" fillId="0" borderId="0"/>
    <xf numFmtId="0" fontId="27" fillId="0" borderId="0"/>
    <xf numFmtId="0" fontId="2" fillId="0" borderId="0"/>
    <xf numFmtId="0" fontId="27" fillId="0" borderId="0"/>
    <xf numFmtId="0" fontId="2" fillId="0" borderId="0"/>
    <xf numFmtId="0" fontId="27"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7"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27"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7"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6"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79" fontId="27" fillId="0" borderId="0"/>
    <xf numFmtId="0"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27" fillId="0" borderId="0"/>
    <xf numFmtId="0" fontId="27" fillId="0" borderId="0"/>
    <xf numFmtId="168" fontId="27" fillId="0" borderId="0"/>
    <xf numFmtId="0" fontId="27"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179" fontId="27" fillId="0" borderId="0"/>
    <xf numFmtId="0"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7" fillId="0" borderId="0"/>
    <xf numFmtId="168" fontId="27" fillId="0" borderId="0"/>
    <xf numFmtId="0" fontId="27" fillId="0" borderId="0"/>
    <xf numFmtId="0" fontId="27" fillId="0" borderId="0"/>
    <xf numFmtId="0" fontId="2" fillId="0" borderId="0"/>
    <xf numFmtId="179"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79" fontId="27" fillId="0" borderId="0"/>
    <xf numFmtId="0"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6"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7"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6" fillId="0" borderId="0"/>
    <xf numFmtId="179" fontId="27" fillId="0" borderId="0"/>
    <xf numFmtId="179" fontId="27"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7"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7"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7"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7" fillId="0" borderId="0"/>
    <xf numFmtId="179" fontId="27" fillId="0" borderId="0"/>
    <xf numFmtId="179" fontId="27" fillId="0" borderId="0"/>
    <xf numFmtId="179" fontId="27" fillId="0" borderId="0"/>
    <xf numFmtId="179"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7" fillId="0" borderId="0"/>
    <xf numFmtId="179" fontId="2"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7"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4" fillId="0" borderId="0"/>
    <xf numFmtId="0" fontId="27" fillId="0" borderId="0"/>
    <xf numFmtId="0" fontId="2" fillId="0" borderId="0"/>
    <xf numFmtId="0" fontId="26" fillId="0" borderId="0"/>
    <xf numFmtId="168" fontId="24" fillId="0" borderId="0"/>
    <xf numFmtId="0" fontId="2"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179" fontId="27" fillId="0" borderId="0"/>
    <xf numFmtId="0"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179" fontId="2" fillId="0" borderId="0"/>
    <xf numFmtId="0" fontId="27" fillId="0" borderId="0"/>
    <xf numFmtId="0" fontId="27" fillId="0" borderId="0"/>
    <xf numFmtId="168" fontId="24" fillId="0" borderId="0"/>
    <xf numFmtId="0" fontId="64" fillId="0" borderId="0"/>
    <xf numFmtId="0" fontId="2" fillId="0" borderId="0"/>
    <xf numFmtId="168" fontId="24" fillId="0" borderId="0"/>
    <xf numFmtId="0" fontId="1" fillId="0" borderId="0"/>
    <xf numFmtId="179"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79" fontId="27" fillId="0" borderId="0"/>
    <xf numFmtId="0"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168" fontId="24" fillId="0" borderId="0"/>
    <xf numFmtId="168" fontId="24" fillId="0" borderId="0"/>
    <xf numFmtId="0" fontId="1" fillId="0" borderId="0"/>
    <xf numFmtId="179" fontId="27" fillId="0" borderId="0"/>
    <xf numFmtId="179" fontId="27" fillId="0" borderId="0"/>
    <xf numFmtId="179" fontId="2" fillId="0" borderId="0"/>
    <xf numFmtId="0" fontId="2" fillId="0" borderId="0"/>
    <xf numFmtId="179" fontId="2" fillId="0" borderId="0"/>
    <xf numFmtId="0" fontId="2" fillId="0" borderId="0"/>
    <xf numFmtId="179" fontId="2" fillId="0" borderId="0"/>
    <xf numFmtId="0" fontId="2" fillId="0" borderId="0"/>
    <xf numFmtId="0" fontId="6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6" fillId="0" borderId="0"/>
    <xf numFmtId="0" fontId="2" fillId="0" borderId="0"/>
    <xf numFmtId="0" fontId="2" fillId="0" borderId="0"/>
    <xf numFmtId="0" fontId="27" fillId="0" borderId="0"/>
    <xf numFmtId="168" fontId="24" fillId="0" borderId="0"/>
    <xf numFmtId="168" fontId="24" fillId="0" borderId="0"/>
    <xf numFmtId="0" fontId="1" fillId="0" borderId="0"/>
    <xf numFmtId="179" fontId="27" fillId="0" borderId="0"/>
    <xf numFmtId="179" fontId="27" fillId="0" borderId="0"/>
    <xf numFmtId="0" fontId="6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179" fontId="27" fillId="0" borderId="0"/>
    <xf numFmtId="0" fontId="7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5" fillId="0" borderId="0"/>
    <xf numFmtId="179" fontId="27" fillId="0" borderId="0"/>
    <xf numFmtId="0" fontId="7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5" fillId="0" borderId="0"/>
    <xf numFmtId="179" fontId="2" fillId="0" borderId="0"/>
    <xf numFmtId="179" fontId="27" fillId="0" borderId="0"/>
    <xf numFmtId="179" fontId="27" fillId="0" borderId="0"/>
    <xf numFmtId="179" fontId="27" fillId="0" borderId="0"/>
    <xf numFmtId="179" fontId="27" fillId="0" borderId="0"/>
    <xf numFmtId="179" fontId="27" fillId="0" borderId="0"/>
    <xf numFmtId="179" fontId="27" fillId="0" borderId="0"/>
    <xf numFmtId="179" fontId="27" fillId="0" borderId="0"/>
    <xf numFmtId="179" fontId="27"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75"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35"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5"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2" fillId="0" borderId="0"/>
    <xf numFmtId="0" fontId="6" fillId="0" borderId="0"/>
    <xf numFmtId="0" fontId="2" fillId="0" borderId="0"/>
    <xf numFmtId="0" fontId="6" fillId="0" borderId="0"/>
    <xf numFmtId="0" fontId="2" fillId="0" borderId="0"/>
    <xf numFmtId="0" fontId="6" fillId="0" borderId="0"/>
    <xf numFmtId="0" fontId="2" fillId="0" borderId="0"/>
    <xf numFmtId="0" fontId="6" fillId="0" borderId="0"/>
    <xf numFmtId="0" fontId="2" fillId="0" borderId="0"/>
    <xf numFmtId="179" fontId="25" fillId="0" borderId="0"/>
    <xf numFmtId="0" fontId="6"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5" fillId="0" borderId="0"/>
    <xf numFmtId="0" fontId="25" fillId="0" borderId="0"/>
    <xf numFmtId="0" fontId="25" fillId="0" borderId="0"/>
    <xf numFmtId="0" fontId="25" fillId="0" borderId="0"/>
    <xf numFmtId="179" fontId="6" fillId="0" borderId="0"/>
    <xf numFmtId="0" fontId="25" fillId="0" borderId="0"/>
    <xf numFmtId="179" fontId="25" fillId="0" borderId="0"/>
    <xf numFmtId="0" fontId="25" fillId="0" borderId="0"/>
    <xf numFmtId="0" fontId="2" fillId="0" borderId="0"/>
    <xf numFmtId="0" fontId="25"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5" fillId="0" borderId="0"/>
    <xf numFmtId="179" fontId="6" fillId="0" borderId="0"/>
    <xf numFmtId="179" fontId="25" fillId="0" borderId="0"/>
    <xf numFmtId="179" fontId="25" fillId="0" borderId="0"/>
    <xf numFmtId="179" fontId="25" fillId="0" borderId="0"/>
    <xf numFmtId="179" fontId="25" fillId="0" borderId="0"/>
    <xf numFmtId="179" fontId="25" fillId="0" borderId="0"/>
    <xf numFmtId="179" fontId="25" fillId="0" borderId="0"/>
    <xf numFmtId="179" fontId="25" fillId="0" borderId="0"/>
    <xf numFmtId="179" fontId="25" fillId="0" borderId="0"/>
    <xf numFmtId="179" fontId="6" fillId="0" borderId="0"/>
    <xf numFmtId="179" fontId="6" fillId="0" borderId="0"/>
    <xf numFmtId="179" fontId="6" fillId="0" borderId="0"/>
    <xf numFmtId="179" fontId="6" fillId="0" borderId="0"/>
    <xf numFmtId="179" fontId="6" fillId="0" borderId="0"/>
    <xf numFmtId="179" fontId="6"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5" fillId="0" borderId="0"/>
    <xf numFmtId="0" fontId="25" fillId="0" borderId="0"/>
    <xf numFmtId="168" fontId="25" fillId="0" borderId="0"/>
    <xf numFmtId="0" fontId="75" fillId="0" borderId="0"/>
    <xf numFmtId="168"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75" fillId="0" borderId="0"/>
    <xf numFmtId="0" fontId="6" fillId="0" borderId="0"/>
    <xf numFmtId="0" fontId="75" fillId="0" borderId="0"/>
    <xf numFmtId="168" fontId="6" fillId="0" borderId="0"/>
    <xf numFmtId="0" fontId="75" fillId="0" borderId="0"/>
    <xf numFmtId="168" fontId="6" fillId="0" borderId="0"/>
    <xf numFmtId="0" fontId="75"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179" fontId="6"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2"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75" fillId="0" borderId="0"/>
    <xf numFmtId="179" fontId="2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75" fillId="0" borderId="0"/>
    <xf numFmtId="0" fontId="75" fillId="0" borderId="0"/>
    <xf numFmtId="0" fontId="75" fillId="0" borderId="0"/>
    <xf numFmtId="0" fontId="75" fillId="0" borderId="0"/>
    <xf numFmtId="0" fontId="7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179" fontId="6" fillId="0" borderId="0"/>
    <xf numFmtId="179" fontId="6" fillId="0" borderId="0"/>
    <xf numFmtId="179" fontId="6" fillId="0" borderId="0"/>
    <xf numFmtId="179" fontId="6" fillId="0" borderId="0"/>
    <xf numFmtId="179" fontId="6" fillId="0" borderId="0"/>
    <xf numFmtId="0" fontId="1" fillId="0" borderId="0"/>
    <xf numFmtId="179" fontId="25"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179" fontId="25" fillId="0" borderId="0"/>
    <xf numFmtId="179" fontId="25"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2"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43" fillId="0" borderId="0"/>
    <xf numFmtId="0" fontId="2" fillId="0" borderId="0"/>
    <xf numFmtId="0" fontId="75" fillId="0" borderId="0"/>
    <xf numFmtId="168" fontId="43"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5"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5" fillId="0" borderId="0"/>
    <xf numFmtId="0" fontId="2" fillId="0" borderId="0"/>
    <xf numFmtId="0" fontId="7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179" fontId="2" fillId="0" borderId="0"/>
    <xf numFmtId="0" fontId="75"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2" fillId="0" borderId="0"/>
    <xf numFmtId="169" fontId="2"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168" fontId="2" fillId="0" borderId="0"/>
    <xf numFmtId="0" fontId="75" fillId="0" borderId="0"/>
    <xf numFmtId="0" fontId="75" fillId="0" borderId="0"/>
    <xf numFmtId="0" fontId="75" fillId="0" borderId="0"/>
    <xf numFmtId="0" fontId="75" fillId="0" borderId="0"/>
    <xf numFmtId="0" fontId="7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168" fontId="2" fillId="0" borderId="0"/>
    <xf numFmtId="0" fontId="75"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168" fontId="2" fillId="0" borderId="0"/>
    <xf numFmtId="0" fontId="75" fillId="0" borderId="0"/>
    <xf numFmtId="0" fontId="75" fillId="0" borderId="0"/>
    <xf numFmtId="0" fontId="75" fillId="0" borderId="0"/>
    <xf numFmtId="0" fontId="75" fillId="0" borderId="0"/>
    <xf numFmtId="0" fontId="7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79" fillId="0" borderId="0"/>
    <xf numFmtId="0" fontId="26" fillId="74" borderId="50" applyNumberFormat="0" applyFont="0" applyAlignment="0" applyProtection="0"/>
    <xf numFmtId="0" fontId="27" fillId="11" borderId="40" applyNumberFormat="0" applyFont="0" applyAlignment="0" applyProtection="0"/>
    <xf numFmtId="0" fontId="26" fillId="74" borderId="50" applyNumberFormat="0" applyFont="0" applyAlignment="0" applyProtection="0"/>
    <xf numFmtId="0" fontId="26" fillId="74" borderId="50" applyNumberFormat="0" applyFont="0" applyAlignment="0" applyProtection="0"/>
    <xf numFmtId="0" fontId="26" fillId="74" borderId="50" applyNumberFormat="0" applyFont="0" applyAlignment="0" applyProtection="0"/>
    <xf numFmtId="0" fontId="26" fillId="74" borderId="50" applyNumberFormat="0" applyFont="0" applyAlignment="0" applyProtection="0"/>
    <xf numFmtId="0" fontId="27" fillId="11" borderId="40" applyNumberFormat="0" applyFont="0" applyAlignment="0" applyProtection="0"/>
    <xf numFmtId="0" fontId="26" fillId="74" borderId="50" applyNumberFormat="0" applyFont="0" applyAlignment="0" applyProtection="0"/>
    <xf numFmtId="0" fontId="26" fillId="74" borderId="50" applyNumberFormat="0" applyFont="0" applyAlignment="0" applyProtection="0"/>
    <xf numFmtId="0" fontId="26" fillId="74" borderId="50" applyNumberFormat="0" applyFont="0" applyAlignment="0" applyProtection="0"/>
    <xf numFmtId="0" fontId="26" fillId="74" borderId="50" applyNumberFormat="0" applyFont="0" applyAlignment="0" applyProtection="0"/>
    <xf numFmtId="0" fontId="27" fillId="11" borderId="40" applyNumberFormat="0" applyFont="0" applyAlignment="0" applyProtection="0"/>
    <xf numFmtId="0" fontId="26" fillId="74" borderId="50" applyNumberFormat="0" applyFont="0" applyAlignment="0" applyProtection="0"/>
    <xf numFmtId="0" fontId="26" fillId="74" borderId="50" applyNumberFormat="0" applyFont="0" applyAlignment="0" applyProtection="0"/>
    <xf numFmtId="0" fontId="26" fillId="74" borderId="50" applyNumberFormat="0" applyFont="0" applyAlignment="0" applyProtection="0"/>
    <xf numFmtId="0" fontId="26" fillId="74" borderId="50" applyNumberFormat="0" applyFont="0" applyAlignment="0" applyProtection="0"/>
    <xf numFmtId="168" fontId="2" fillId="0" borderId="0"/>
    <xf numFmtId="0" fontId="26" fillId="74" borderId="50" applyNumberFormat="0" applyFont="0" applyAlignment="0" applyProtection="0"/>
    <xf numFmtId="0" fontId="26" fillId="74" borderId="50" applyNumberFormat="0" applyFont="0" applyAlignment="0" applyProtection="0"/>
    <xf numFmtId="0" fontId="26" fillId="74" borderId="50" applyNumberFormat="0" applyFont="0" applyAlignment="0" applyProtection="0"/>
    <xf numFmtId="0" fontId="26" fillId="74" borderId="50" applyNumberFormat="0" applyFont="0" applyAlignment="0" applyProtection="0"/>
    <xf numFmtId="0" fontId="2" fillId="74" borderId="50" applyNumberFormat="0" applyFont="0" applyAlignment="0" applyProtection="0"/>
    <xf numFmtId="0" fontId="26" fillId="74" borderId="50" applyNumberFormat="0" applyFont="0" applyAlignment="0" applyProtection="0"/>
    <xf numFmtId="168" fontId="2" fillId="0" borderId="0"/>
    <xf numFmtId="0" fontId="26" fillId="74" borderId="50" applyNumberFormat="0" applyFont="0" applyAlignment="0" applyProtection="0"/>
    <xf numFmtId="0" fontId="26" fillId="74" borderId="50" applyNumberFormat="0" applyFont="0" applyAlignment="0" applyProtection="0"/>
    <xf numFmtId="0" fontId="2" fillId="74" borderId="50" applyNumberFormat="0" applyFont="0" applyAlignment="0" applyProtection="0"/>
    <xf numFmtId="0" fontId="2" fillId="74" borderId="50" applyNumberFormat="0" applyFont="0" applyAlignment="0" applyProtection="0"/>
    <xf numFmtId="0" fontId="26" fillId="74" borderId="50" applyNumberFormat="0" applyFont="0" applyAlignment="0" applyProtection="0"/>
    <xf numFmtId="0" fontId="2" fillId="74" borderId="50" applyNumberFormat="0" applyFont="0" applyAlignment="0" applyProtection="0"/>
    <xf numFmtId="0" fontId="26" fillId="74" borderId="50" applyNumberFormat="0" applyFont="0" applyAlignment="0" applyProtection="0"/>
    <xf numFmtId="0" fontId="26" fillId="74" borderId="50" applyNumberFormat="0" applyFont="0" applyAlignment="0" applyProtection="0"/>
    <xf numFmtId="0" fontId="26" fillId="74" borderId="50" applyNumberFormat="0" applyFont="0" applyAlignment="0" applyProtection="0"/>
    <xf numFmtId="0" fontId="26" fillId="74" borderId="50" applyNumberFormat="0" applyFont="0" applyAlignment="0" applyProtection="0"/>
    <xf numFmtId="169" fontId="2" fillId="0" borderId="0"/>
    <xf numFmtId="0" fontId="26" fillId="74" borderId="50" applyNumberFormat="0" applyFont="0" applyAlignment="0" applyProtection="0"/>
    <xf numFmtId="0" fontId="26" fillId="74" borderId="50" applyNumberFormat="0" applyFont="0" applyAlignment="0" applyProtection="0"/>
    <xf numFmtId="0" fontId="26" fillId="74" borderId="50" applyNumberFormat="0" applyFont="0" applyAlignment="0" applyProtection="0"/>
    <xf numFmtId="0" fontId="26" fillId="74" borderId="50" applyNumberFormat="0" applyFont="0" applyAlignment="0" applyProtection="0"/>
    <xf numFmtId="0" fontId="26" fillId="74" borderId="50" applyNumberFormat="0" applyFont="0" applyAlignment="0" applyProtection="0"/>
    <xf numFmtId="0" fontId="26" fillId="74" borderId="50" applyNumberFormat="0" applyFont="0" applyAlignment="0" applyProtection="0"/>
    <xf numFmtId="0" fontId="26" fillId="74" borderId="50" applyNumberFormat="0" applyFont="0" applyAlignment="0" applyProtection="0"/>
    <xf numFmtId="0" fontId="26" fillId="74" borderId="50" applyNumberFormat="0" applyFont="0" applyAlignment="0" applyProtection="0"/>
    <xf numFmtId="0" fontId="26" fillId="74" borderId="50" applyNumberFormat="0" applyFont="0" applyAlignment="0" applyProtection="0"/>
    <xf numFmtId="0" fontId="26" fillId="74" borderId="50" applyNumberFormat="0" applyFont="0" applyAlignment="0" applyProtection="0"/>
    <xf numFmtId="0" fontId="26" fillId="74" borderId="50" applyNumberFormat="0" applyFont="0" applyAlignment="0" applyProtection="0"/>
    <xf numFmtId="0" fontId="26" fillId="74" borderId="50" applyNumberFormat="0" applyFont="0" applyAlignment="0" applyProtection="0"/>
    <xf numFmtId="0" fontId="26" fillId="74" borderId="50" applyNumberFormat="0" applyFont="0" applyAlignment="0" applyProtection="0"/>
    <xf numFmtId="0" fontId="26" fillId="74" borderId="50" applyNumberFormat="0" applyFont="0" applyAlignment="0" applyProtection="0"/>
    <xf numFmtId="0" fontId="26" fillId="74" borderId="50" applyNumberFormat="0" applyFont="0" applyAlignment="0" applyProtection="0"/>
    <xf numFmtId="0" fontId="2" fillId="74" borderId="50" applyNumberFormat="0" applyFont="0" applyAlignment="0" applyProtection="0"/>
    <xf numFmtId="0" fontId="2" fillId="0" borderId="0"/>
    <xf numFmtId="0" fontId="26" fillId="74" borderId="50" applyNumberFormat="0" applyFont="0" applyAlignment="0" applyProtection="0"/>
    <xf numFmtId="0" fontId="26" fillId="74" borderId="50" applyNumberFormat="0" applyFont="0" applyAlignment="0" applyProtection="0"/>
    <xf numFmtId="0" fontId="26" fillId="74" borderId="50" applyNumberFormat="0" applyFont="0" applyAlignment="0" applyProtection="0"/>
    <xf numFmtId="0" fontId="26" fillId="74" borderId="50" applyNumberFormat="0" applyFont="0" applyAlignment="0" applyProtection="0"/>
    <xf numFmtId="0" fontId="27" fillId="11" borderId="40" applyNumberFormat="0" applyFont="0" applyAlignment="0" applyProtection="0"/>
    <xf numFmtId="0" fontId="27" fillId="11" borderId="40" applyNumberFormat="0" applyFont="0" applyAlignment="0" applyProtection="0"/>
    <xf numFmtId="0" fontId="26" fillId="74" borderId="50" applyNumberFormat="0" applyFont="0" applyAlignment="0" applyProtection="0"/>
    <xf numFmtId="0" fontId="27" fillId="11" borderId="40" applyNumberFormat="0" applyFont="0" applyAlignment="0" applyProtection="0"/>
    <xf numFmtId="0" fontId="26" fillId="74" borderId="50" applyNumberFormat="0" applyFont="0" applyAlignment="0" applyProtection="0"/>
    <xf numFmtId="0" fontId="27" fillId="11" borderId="40" applyNumberFormat="0" applyFont="0" applyAlignment="0" applyProtection="0"/>
    <xf numFmtId="0" fontId="26" fillId="74" borderId="50" applyNumberFormat="0" applyFont="0" applyAlignment="0" applyProtection="0"/>
    <xf numFmtId="0" fontId="27" fillId="11" borderId="40" applyNumberFormat="0" applyFont="0" applyAlignment="0" applyProtection="0"/>
    <xf numFmtId="0" fontId="27" fillId="11" borderId="40" applyNumberFormat="0" applyFont="0" applyAlignment="0" applyProtection="0"/>
    <xf numFmtId="0" fontId="26" fillId="74" borderId="50" applyNumberFormat="0" applyFont="0" applyAlignment="0" applyProtection="0"/>
    <xf numFmtId="0" fontId="27" fillId="11" borderId="40" applyNumberFormat="0" applyFont="0" applyAlignment="0" applyProtection="0"/>
    <xf numFmtId="0" fontId="27" fillId="11" borderId="40" applyNumberFormat="0" applyFont="0" applyAlignment="0" applyProtection="0"/>
    <xf numFmtId="0" fontId="26" fillId="74" borderId="50" applyNumberFormat="0" applyFont="0" applyAlignment="0" applyProtection="0"/>
    <xf numFmtId="0" fontId="27" fillId="11" borderId="40" applyNumberFormat="0" applyFont="0" applyAlignment="0" applyProtection="0"/>
    <xf numFmtId="0" fontId="26" fillId="74" borderId="50" applyNumberFormat="0" applyFont="0" applyAlignment="0" applyProtection="0"/>
    <xf numFmtId="0" fontId="27" fillId="11" borderId="40" applyNumberFormat="0" applyFont="0" applyAlignment="0" applyProtection="0"/>
    <xf numFmtId="0" fontId="26" fillId="74" borderId="50" applyNumberFormat="0" applyFont="0" applyAlignment="0" applyProtection="0"/>
    <xf numFmtId="0" fontId="27" fillId="11" borderId="40" applyNumberFormat="0" applyFont="0" applyAlignment="0" applyProtection="0"/>
    <xf numFmtId="0" fontId="27" fillId="11" borderId="40" applyNumberFormat="0" applyFont="0" applyAlignment="0" applyProtection="0"/>
    <xf numFmtId="0" fontId="26" fillId="74" borderId="50" applyNumberFormat="0" applyFont="0" applyAlignment="0" applyProtection="0"/>
    <xf numFmtId="0" fontId="27" fillId="11" borderId="40" applyNumberFormat="0" applyFont="0" applyAlignment="0" applyProtection="0"/>
    <xf numFmtId="0" fontId="27" fillId="11" borderId="40" applyNumberFormat="0" applyFont="0" applyAlignment="0" applyProtection="0"/>
    <xf numFmtId="0" fontId="26" fillId="74" borderId="50" applyNumberFormat="0" applyFont="0" applyAlignment="0" applyProtection="0"/>
    <xf numFmtId="0" fontId="27" fillId="11" borderId="40" applyNumberFormat="0" applyFont="0" applyAlignment="0" applyProtection="0"/>
    <xf numFmtId="0" fontId="26" fillId="74" borderId="50" applyNumberFormat="0" applyFont="0" applyAlignment="0" applyProtection="0"/>
    <xf numFmtId="0" fontId="27" fillId="11" borderId="40" applyNumberFormat="0" applyFont="0" applyAlignment="0" applyProtection="0"/>
    <xf numFmtId="0" fontId="26" fillId="74" borderId="50" applyNumberFormat="0" applyFont="0" applyAlignment="0" applyProtection="0"/>
    <xf numFmtId="0" fontId="27" fillId="11" borderId="40" applyNumberFormat="0" applyFont="0" applyAlignment="0" applyProtection="0"/>
    <xf numFmtId="0" fontId="27" fillId="11" borderId="40" applyNumberFormat="0" applyFont="0" applyAlignment="0" applyProtection="0"/>
    <xf numFmtId="0" fontId="26" fillId="74" borderId="50" applyNumberFormat="0" applyFont="0" applyAlignment="0" applyProtection="0"/>
    <xf numFmtId="0" fontId="27" fillId="11" borderId="40" applyNumberFormat="0" applyFont="0" applyAlignment="0" applyProtection="0"/>
    <xf numFmtId="0" fontId="27" fillId="11" borderId="40" applyNumberFormat="0" applyFont="0" applyAlignment="0" applyProtection="0"/>
    <xf numFmtId="0" fontId="26" fillId="74" borderId="50" applyNumberFormat="0" applyFont="0" applyAlignment="0" applyProtection="0"/>
    <xf numFmtId="0" fontId="27" fillId="11" borderId="40" applyNumberFormat="0" applyFont="0" applyAlignment="0" applyProtection="0"/>
    <xf numFmtId="0" fontId="26" fillId="74" borderId="50" applyNumberFormat="0" applyFont="0" applyAlignment="0" applyProtection="0"/>
    <xf numFmtId="0" fontId="27" fillId="11" borderId="40" applyNumberFormat="0" applyFont="0" applyAlignment="0" applyProtection="0"/>
    <xf numFmtId="0" fontId="26" fillId="74" borderId="50" applyNumberFormat="0" applyFont="0" applyAlignment="0" applyProtection="0"/>
    <xf numFmtId="0" fontId="27" fillId="11" borderId="40" applyNumberFormat="0" applyFont="0" applyAlignment="0" applyProtection="0"/>
    <xf numFmtId="0" fontId="27" fillId="11" borderId="40" applyNumberFormat="0" applyFont="0" applyAlignment="0" applyProtection="0"/>
    <xf numFmtId="0" fontId="26" fillId="74" borderId="50" applyNumberFormat="0" applyFont="0" applyAlignment="0" applyProtection="0"/>
    <xf numFmtId="0" fontId="27" fillId="11" borderId="40" applyNumberFormat="0" applyFont="0" applyAlignment="0" applyProtection="0"/>
    <xf numFmtId="0" fontId="26" fillId="74" borderId="50" applyNumberFormat="0" applyFont="0" applyAlignment="0" applyProtection="0"/>
    <xf numFmtId="0" fontId="26" fillId="74" borderId="50" applyNumberFormat="0" applyFont="0" applyAlignment="0" applyProtection="0"/>
    <xf numFmtId="0" fontId="26" fillId="74" borderId="50" applyNumberFormat="0" applyFont="0" applyAlignment="0" applyProtection="0"/>
    <xf numFmtId="0" fontId="26" fillId="74" borderId="50" applyNumberFormat="0" applyFont="0" applyAlignment="0" applyProtection="0"/>
    <xf numFmtId="0" fontId="27" fillId="11" borderId="40" applyNumberFormat="0" applyFont="0" applyAlignment="0" applyProtection="0"/>
    <xf numFmtId="0" fontId="26" fillId="74" borderId="50" applyNumberFormat="0" applyFont="0" applyAlignment="0" applyProtection="0"/>
    <xf numFmtId="0" fontId="26" fillId="74" borderId="50" applyNumberFormat="0" applyFont="0" applyAlignment="0" applyProtection="0"/>
    <xf numFmtId="0" fontId="26" fillId="74" borderId="50" applyNumberFormat="0" applyFont="0" applyAlignment="0" applyProtection="0"/>
    <xf numFmtId="0" fontId="26" fillId="74" borderId="50" applyNumberFormat="0" applyFont="0" applyAlignment="0" applyProtection="0"/>
    <xf numFmtId="0" fontId="2" fillId="74" borderId="50" applyNumberFormat="0" applyFont="0" applyAlignment="0" applyProtection="0"/>
    <xf numFmtId="0" fontId="2" fillId="74" borderId="50" applyNumberFormat="0" applyFont="0" applyAlignment="0" applyProtection="0"/>
    <xf numFmtId="169" fontId="2" fillId="0" borderId="0"/>
    <xf numFmtId="0" fontId="2" fillId="74" borderId="50" applyNumberFormat="0" applyFont="0" applyAlignment="0" applyProtection="0"/>
    <xf numFmtId="168" fontId="2" fillId="0" borderId="0"/>
    <xf numFmtId="0" fontId="2" fillId="74" borderId="50" applyNumberFormat="0" applyFont="0" applyAlignment="0" applyProtection="0"/>
    <xf numFmtId="168" fontId="2" fillId="0" borderId="0"/>
    <xf numFmtId="0" fontId="2" fillId="74" borderId="50" applyNumberFormat="0" applyFont="0" applyAlignment="0" applyProtection="0"/>
    <xf numFmtId="0" fontId="2" fillId="74" borderId="50" applyNumberFormat="0" applyFont="0" applyAlignment="0" applyProtection="0"/>
    <xf numFmtId="169" fontId="2" fillId="0" borderId="0"/>
    <xf numFmtId="168" fontId="2" fillId="0" borderId="0"/>
    <xf numFmtId="0" fontId="2" fillId="74" borderId="50" applyNumberFormat="0" applyFont="0" applyAlignment="0" applyProtection="0"/>
    <xf numFmtId="168" fontId="2" fillId="0" borderId="0"/>
    <xf numFmtId="0" fontId="2" fillId="74" borderId="50" applyNumberFormat="0" applyFont="0" applyAlignment="0" applyProtection="0"/>
    <xf numFmtId="0" fontId="2" fillId="74" borderId="50" applyNumberFormat="0" applyFont="0" applyAlignment="0" applyProtection="0"/>
    <xf numFmtId="169" fontId="2" fillId="0" borderId="0"/>
    <xf numFmtId="0" fontId="2" fillId="74" borderId="50" applyNumberFormat="0" applyFont="0" applyAlignment="0" applyProtection="0"/>
    <xf numFmtId="168" fontId="2" fillId="0" borderId="0"/>
    <xf numFmtId="0" fontId="2" fillId="74" borderId="50" applyNumberFormat="0" applyFont="0" applyAlignment="0" applyProtection="0"/>
    <xf numFmtId="168" fontId="2" fillId="0" borderId="0"/>
    <xf numFmtId="0" fontId="2" fillId="74" borderId="50" applyNumberFormat="0" applyFont="0" applyAlignment="0" applyProtection="0"/>
    <xf numFmtId="0" fontId="2" fillId="74" borderId="50" applyNumberFormat="0" applyFont="0" applyAlignment="0" applyProtection="0"/>
    <xf numFmtId="169" fontId="2" fillId="0" borderId="0"/>
    <xf numFmtId="168" fontId="2" fillId="0" borderId="0"/>
    <xf numFmtId="168" fontId="2" fillId="0" borderId="0"/>
    <xf numFmtId="0" fontId="2" fillId="74" borderId="50" applyNumberFormat="0" applyFont="0" applyAlignment="0" applyProtection="0"/>
    <xf numFmtId="0" fontId="2" fillId="74" borderId="50" applyNumberFormat="0" applyFont="0" applyAlignment="0" applyProtection="0"/>
    <xf numFmtId="0" fontId="2" fillId="74" borderId="50" applyNumberFormat="0" applyFont="0" applyAlignment="0" applyProtection="0"/>
    <xf numFmtId="0" fontId="2" fillId="74" borderId="50"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80"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81" fillId="0" borderId="0"/>
    <xf numFmtId="0" fontId="81" fillId="0" borderId="0"/>
    <xf numFmtId="168" fontId="81" fillId="0" borderId="0"/>
    <xf numFmtId="0" fontId="82" fillId="64" borderId="51" applyNumberFormat="0" applyAlignment="0" applyProtection="0"/>
    <xf numFmtId="0" fontId="83" fillId="9" borderId="37" applyNumberFormat="0" applyAlignment="0" applyProtection="0"/>
    <xf numFmtId="0" fontId="82" fillId="64" borderId="51" applyNumberFormat="0" applyAlignment="0" applyProtection="0"/>
    <xf numFmtId="0" fontId="82" fillId="64" borderId="51" applyNumberFormat="0" applyAlignment="0" applyProtection="0"/>
    <xf numFmtId="0" fontId="82" fillId="64" borderId="51" applyNumberFormat="0" applyAlignment="0" applyProtection="0"/>
    <xf numFmtId="0" fontId="82" fillId="64" borderId="51" applyNumberFormat="0" applyAlignment="0" applyProtection="0"/>
    <xf numFmtId="168" fontId="84" fillId="64" borderId="51" applyNumberFormat="0" applyAlignment="0" applyProtection="0"/>
    <xf numFmtId="0" fontId="82" fillId="64" borderId="51" applyNumberFormat="0" applyAlignment="0" applyProtection="0"/>
    <xf numFmtId="0" fontId="82" fillId="64" borderId="51" applyNumberFormat="0" applyAlignment="0" applyProtection="0"/>
    <xf numFmtId="0" fontId="82" fillId="64" borderId="51" applyNumberFormat="0" applyAlignment="0" applyProtection="0"/>
    <xf numFmtId="0" fontId="82" fillId="64" borderId="51" applyNumberFormat="0" applyAlignment="0" applyProtection="0"/>
    <xf numFmtId="168" fontId="84" fillId="64" borderId="51" applyNumberFormat="0" applyAlignment="0" applyProtection="0"/>
    <xf numFmtId="0" fontId="82" fillId="64" borderId="51" applyNumberFormat="0" applyAlignment="0" applyProtection="0"/>
    <xf numFmtId="0" fontId="82" fillId="64" borderId="51" applyNumberFormat="0" applyAlignment="0" applyProtection="0"/>
    <xf numFmtId="0" fontId="82" fillId="64" borderId="51" applyNumberFormat="0" applyAlignment="0" applyProtection="0"/>
    <xf numFmtId="0" fontId="82" fillId="64" borderId="51" applyNumberFormat="0" applyAlignment="0" applyProtection="0"/>
    <xf numFmtId="0" fontId="82" fillId="64" borderId="51" applyNumberFormat="0" applyAlignment="0" applyProtection="0"/>
    <xf numFmtId="0" fontId="82" fillId="64" borderId="51" applyNumberFormat="0" applyAlignment="0" applyProtection="0"/>
    <xf numFmtId="0" fontId="82" fillId="64" borderId="51" applyNumberFormat="0" applyAlignment="0" applyProtection="0"/>
    <xf numFmtId="0" fontId="82" fillId="64" borderId="51" applyNumberFormat="0" applyAlignment="0" applyProtection="0"/>
    <xf numFmtId="0" fontId="82" fillId="64" borderId="51" applyNumberFormat="0" applyAlignment="0" applyProtection="0"/>
    <xf numFmtId="0" fontId="82" fillId="64" borderId="51" applyNumberFormat="0" applyAlignment="0" applyProtection="0"/>
    <xf numFmtId="0" fontId="82" fillId="64" borderId="51" applyNumberFormat="0" applyAlignment="0" applyProtection="0"/>
    <xf numFmtId="169" fontId="84" fillId="64" borderId="51" applyNumberFormat="0" applyAlignment="0" applyProtection="0"/>
    <xf numFmtId="0" fontId="82" fillId="64" borderId="51" applyNumberFormat="0" applyAlignment="0" applyProtection="0"/>
    <xf numFmtId="0" fontId="82" fillId="64" borderId="51" applyNumberFormat="0" applyAlignment="0" applyProtection="0"/>
    <xf numFmtId="0" fontId="82" fillId="64" borderId="51" applyNumberFormat="0" applyAlignment="0" applyProtection="0"/>
    <xf numFmtId="0" fontId="82" fillId="64" borderId="51" applyNumberFormat="0" applyAlignment="0" applyProtection="0"/>
    <xf numFmtId="0" fontId="82" fillId="64" borderId="51" applyNumberFormat="0" applyAlignment="0" applyProtection="0"/>
    <xf numFmtId="0" fontId="82" fillId="64" borderId="51" applyNumberFormat="0" applyAlignment="0" applyProtection="0"/>
    <xf numFmtId="0" fontId="82" fillId="64" borderId="51" applyNumberFormat="0" applyAlignment="0" applyProtection="0"/>
    <xf numFmtId="0" fontId="82" fillId="64" borderId="51" applyNumberFormat="0" applyAlignment="0" applyProtection="0"/>
    <xf numFmtId="0" fontId="82" fillId="64" borderId="51" applyNumberFormat="0" applyAlignment="0" applyProtection="0"/>
    <xf numFmtId="0" fontId="82" fillId="64" borderId="51" applyNumberFormat="0" applyAlignment="0" applyProtection="0"/>
    <xf numFmtId="0" fontId="82" fillId="64" borderId="51" applyNumberFormat="0" applyAlignment="0" applyProtection="0"/>
    <xf numFmtId="0" fontId="82" fillId="64" borderId="51" applyNumberFormat="0" applyAlignment="0" applyProtection="0"/>
    <xf numFmtId="0" fontId="82" fillId="64" borderId="51" applyNumberFormat="0" applyAlignment="0" applyProtection="0"/>
    <xf numFmtId="0" fontId="82" fillId="64" borderId="51" applyNumberFormat="0" applyAlignment="0" applyProtection="0"/>
    <xf numFmtId="0" fontId="82" fillId="64" borderId="51" applyNumberFormat="0" applyAlignment="0" applyProtection="0"/>
    <xf numFmtId="0" fontId="82" fillId="64" borderId="51" applyNumberFormat="0" applyAlignment="0" applyProtection="0"/>
    <xf numFmtId="0" fontId="82" fillId="64" borderId="51" applyNumberFormat="0" applyAlignment="0" applyProtection="0"/>
    <xf numFmtId="0" fontId="82" fillId="64" borderId="51" applyNumberFormat="0" applyAlignment="0" applyProtection="0"/>
    <xf numFmtId="0" fontId="82" fillId="64" borderId="51" applyNumberFormat="0" applyAlignment="0" applyProtection="0"/>
    <xf numFmtId="0" fontId="82" fillId="64" borderId="51" applyNumberFormat="0" applyAlignment="0" applyProtection="0"/>
    <xf numFmtId="0" fontId="83" fillId="9" borderId="37" applyNumberFormat="0" applyAlignment="0" applyProtection="0"/>
    <xf numFmtId="0" fontId="82" fillId="64" borderId="51" applyNumberFormat="0" applyAlignment="0" applyProtection="0"/>
    <xf numFmtId="0" fontId="82" fillId="64" borderId="51" applyNumberFormat="0" applyAlignment="0" applyProtection="0"/>
    <xf numFmtId="0" fontId="82" fillId="64" borderId="51" applyNumberFormat="0" applyAlignment="0" applyProtection="0"/>
    <xf numFmtId="0" fontId="82" fillId="64" borderId="51" applyNumberFormat="0" applyAlignment="0" applyProtection="0"/>
    <xf numFmtId="0" fontId="83" fillId="9" borderId="37" applyNumberFormat="0" applyAlignment="0" applyProtection="0"/>
    <xf numFmtId="0" fontId="82" fillId="64" borderId="51" applyNumberFormat="0" applyAlignment="0" applyProtection="0"/>
    <xf numFmtId="0" fontId="82" fillId="64" borderId="51" applyNumberFormat="0" applyAlignment="0" applyProtection="0"/>
    <xf numFmtId="0" fontId="82" fillId="64" borderId="51" applyNumberFormat="0" applyAlignment="0" applyProtection="0"/>
    <xf numFmtId="0" fontId="82" fillId="64" borderId="51" applyNumberFormat="0" applyAlignment="0" applyProtection="0"/>
    <xf numFmtId="0" fontId="83" fillId="9" borderId="37" applyNumberFormat="0" applyAlignment="0" applyProtection="0"/>
    <xf numFmtId="0" fontId="82" fillId="64" borderId="51" applyNumberFormat="0" applyAlignment="0" applyProtection="0"/>
    <xf numFmtId="0" fontId="82" fillId="64" borderId="51" applyNumberFormat="0" applyAlignment="0" applyProtection="0"/>
    <xf numFmtId="0" fontId="82" fillId="64" borderId="51" applyNumberFormat="0" applyAlignment="0" applyProtection="0"/>
    <xf numFmtId="0" fontId="82" fillId="64" borderId="51" applyNumberFormat="0" applyAlignment="0" applyProtection="0"/>
    <xf numFmtId="0" fontId="83" fillId="9" borderId="37" applyNumberFormat="0" applyAlignment="0" applyProtection="0"/>
    <xf numFmtId="0" fontId="82" fillId="64" borderId="51" applyNumberFormat="0" applyAlignment="0" applyProtection="0"/>
    <xf numFmtId="0" fontId="82" fillId="64" borderId="51" applyNumberFormat="0" applyAlignment="0" applyProtection="0"/>
    <xf numFmtId="0" fontId="82" fillId="64" borderId="51" applyNumberFormat="0" applyAlignment="0" applyProtection="0"/>
    <xf numFmtId="0" fontId="82" fillId="64" borderId="51" applyNumberFormat="0" applyAlignment="0" applyProtection="0"/>
    <xf numFmtId="0" fontId="83" fillId="9" borderId="37" applyNumberFormat="0" applyAlignment="0" applyProtection="0"/>
    <xf numFmtId="0" fontId="82" fillId="64" borderId="51" applyNumberFormat="0" applyAlignment="0" applyProtection="0"/>
    <xf numFmtId="0" fontId="82" fillId="64" borderId="51" applyNumberFormat="0" applyAlignment="0" applyProtection="0"/>
    <xf numFmtId="0" fontId="82" fillId="64" borderId="51" applyNumberFormat="0" applyAlignment="0" applyProtection="0"/>
    <xf numFmtId="0" fontId="82" fillId="64" borderId="51" applyNumberFormat="0" applyAlignment="0" applyProtection="0"/>
    <xf numFmtId="0" fontId="83" fillId="9" borderId="37" applyNumberFormat="0" applyAlignment="0" applyProtection="0"/>
    <xf numFmtId="0" fontId="82" fillId="64" borderId="51" applyNumberFormat="0" applyAlignment="0" applyProtection="0"/>
    <xf numFmtId="0" fontId="82" fillId="64" borderId="51" applyNumberFormat="0" applyAlignment="0" applyProtection="0"/>
    <xf numFmtId="0" fontId="82" fillId="64" borderId="51" applyNumberFormat="0" applyAlignment="0" applyProtection="0"/>
    <xf numFmtId="0" fontId="82" fillId="64" borderId="51" applyNumberFormat="0" applyAlignment="0" applyProtection="0"/>
    <xf numFmtId="0" fontId="83" fillId="9" borderId="37" applyNumberFormat="0" applyAlignment="0" applyProtection="0"/>
    <xf numFmtId="0" fontId="82" fillId="64" borderId="51" applyNumberFormat="0" applyAlignment="0" applyProtection="0"/>
    <xf numFmtId="0" fontId="82" fillId="64" borderId="51" applyNumberFormat="0" applyAlignment="0" applyProtection="0"/>
    <xf numFmtId="0" fontId="82" fillId="64" borderId="51" applyNumberFormat="0" applyAlignment="0" applyProtection="0"/>
    <xf numFmtId="0" fontId="82" fillId="64" borderId="51" applyNumberFormat="0" applyAlignment="0" applyProtection="0"/>
    <xf numFmtId="168" fontId="84" fillId="64" borderId="51" applyNumberFormat="0" applyAlignment="0" applyProtection="0"/>
    <xf numFmtId="169" fontId="84" fillId="64" borderId="51" applyNumberFormat="0" applyAlignment="0" applyProtection="0"/>
    <xf numFmtId="168" fontId="84" fillId="64" borderId="51" applyNumberFormat="0" applyAlignment="0" applyProtection="0"/>
    <xf numFmtId="168" fontId="84" fillId="64" borderId="51" applyNumberFormat="0" applyAlignment="0" applyProtection="0"/>
    <xf numFmtId="169" fontId="84" fillId="64" borderId="51" applyNumberFormat="0" applyAlignment="0" applyProtection="0"/>
    <xf numFmtId="168" fontId="84" fillId="64" borderId="51" applyNumberFormat="0" applyAlignment="0" applyProtection="0"/>
    <xf numFmtId="168" fontId="84" fillId="64" borderId="51" applyNumberFormat="0" applyAlignment="0" applyProtection="0"/>
    <xf numFmtId="169" fontId="84" fillId="64" borderId="51" applyNumberFormat="0" applyAlignment="0" applyProtection="0"/>
    <xf numFmtId="168" fontId="84" fillId="64" borderId="51" applyNumberFormat="0" applyAlignment="0" applyProtection="0"/>
    <xf numFmtId="168" fontId="84" fillId="64" borderId="51" applyNumberFormat="0" applyAlignment="0" applyProtection="0"/>
    <xf numFmtId="169" fontId="84" fillId="64" borderId="51" applyNumberFormat="0" applyAlignment="0" applyProtection="0"/>
    <xf numFmtId="168" fontId="84" fillId="64" borderId="51" applyNumberFormat="0" applyAlignment="0" applyProtection="0"/>
    <xf numFmtId="0" fontId="82" fillId="64" borderId="51" applyNumberFormat="0" applyAlignment="0" applyProtection="0"/>
    <xf numFmtId="0" fontId="24" fillId="0" borderId="0"/>
    <xf numFmtId="175" fontId="36" fillId="0" borderId="0" applyFont="0" applyFill="0" applyBorder="0" applyAlignment="0" applyProtection="0"/>
    <xf numFmtId="186" fontId="3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6"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85"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36" fillId="0" borderId="0" applyFill="0" applyBorder="0" applyAlignment="0"/>
    <xf numFmtId="172" fontId="36" fillId="0" borderId="0" applyFill="0" applyBorder="0" applyAlignment="0"/>
    <xf numFmtId="171" fontId="36" fillId="0" borderId="0" applyFill="0" applyBorder="0" applyAlignment="0"/>
    <xf numFmtId="176" fontId="36" fillId="0" borderId="0" applyFill="0" applyBorder="0" applyAlignment="0"/>
    <xf numFmtId="172" fontId="36" fillId="0" borderId="0" applyFill="0" applyBorder="0" applyAlignment="0"/>
    <xf numFmtId="168" fontId="2" fillId="0" borderId="0"/>
    <xf numFmtId="0" fontId="2" fillId="0" borderId="0"/>
    <xf numFmtId="168" fontId="2" fillId="0" borderId="0"/>
    <xf numFmtId="187" fontId="64" fillId="0" borderId="3" applyNumberFormat="0">
      <alignment horizontal="center" vertical="top" wrapText="1"/>
    </xf>
    <xf numFmtId="0" fontId="86"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87" fillId="0" borderId="0"/>
    <xf numFmtId="0" fontId="24" fillId="0" borderId="0"/>
    <xf numFmtId="0" fontId="88" fillId="0" borderId="0"/>
    <xf numFmtId="0" fontId="88" fillId="0" borderId="0"/>
    <xf numFmtId="168" fontId="24" fillId="0" borderId="0"/>
    <xf numFmtId="168" fontId="24" fillId="0" borderId="0"/>
    <xf numFmtId="0" fontId="89" fillId="0" borderId="0"/>
    <xf numFmtId="0" fontId="90" fillId="0" borderId="0"/>
    <xf numFmtId="0" fontId="89" fillId="0" borderId="0"/>
    <xf numFmtId="0" fontId="89" fillId="0" borderId="0"/>
    <xf numFmtId="0" fontId="89" fillId="0" borderId="0"/>
    <xf numFmtId="0" fontId="89" fillId="0" borderId="0"/>
    <xf numFmtId="0" fontId="89" fillId="0" borderId="0"/>
    <xf numFmtId="49" fontId="45" fillId="0" borderId="0" applyFill="0" applyBorder="0" applyAlignment="0"/>
    <xf numFmtId="189" fontId="36" fillId="0" borderId="0" applyFill="0" applyBorder="0" applyAlignment="0"/>
    <xf numFmtId="190" fontId="36" fillId="0" borderId="0" applyFill="0" applyBorder="0" applyAlignment="0"/>
    <xf numFmtId="0" fontId="91" fillId="0" borderId="0">
      <alignment horizontal="center" vertical="top"/>
    </xf>
    <xf numFmtId="0" fontId="92" fillId="0" borderId="0" applyNumberFormat="0" applyFill="0" applyBorder="0" applyAlignment="0" applyProtection="0"/>
    <xf numFmtId="169" fontId="92" fillId="0" borderId="0" applyNumberFormat="0" applyFill="0" applyBorder="0" applyAlignment="0" applyProtection="0"/>
    <xf numFmtId="0" fontId="92" fillId="0" borderId="0" applyNumberFormat="0" applyFill="0" applyBorder="0" applyAlignment="0" applyProtection="0"/>
    <xf numFmtId="168" fontId="92" fillId="0" borderId="0" applyNumberFormat="0" applyFill="0" applyBorder="0" applyAlignment="0" applyProtection="0"/>
    <xf numFmtId="168" fontId="92" fillId="0" borderId="0" applyNumberFormat="0" applyFill="0" applyBorder="0" applyAlignment="0" applyProtection="0"/>
    <xf numFmtId="168" fontId="92" fillId="0" borderId="0" applyNumberFormat="0" applyFill="0" applyBorder="0" applyAlignment="0" applyProtection="0"/>
    <xf numFmtId="169" fontId="92" fillId="0" borderId="0" applyNumberFormat="0" applyFill="0" applyBorder="0" applyAlignment="0" applyProtection="0"/>
    <xf numFmtId="168" fontId="92" fillId="0" borderId="0" applyNumberFormat="0" applyFill="0" applyBorder="0" applyAlignment="0" applyProtection="0"/>
    <xf numFmtId="168" fontId="92" fillId="0" borderId="0" applyNumberFormat="0" applyFill="0" applyBorder="0" applyAlignment="0" applyProtection="0"/>
    <xf numFmtId="169" fontId="92" fillId="0" borderId="0" applyNumberFormat="0" applyFill="0" applyBorder="0" applyAlignment="0" applyProtection="0"/>
    <xf numFmtId="168" fontId="92" fillId="0" borderId="0" applyNumberFormat="0" applyFill="0" applyBorder="0" applyAlignment="0" applyProtection="0"/>
    <xf numFmtId="168" fontId="92" fillId="0" borderId="0" applyNumberFormat="0" applyFill="0" applyBorder="0" applyAlignment="0" applyProtection="0"/>
    <xf numFmtId="169" fontId="92" fillId="0" borderId="0" applyNumberFormat="0" applyFill="0" applyBorder="0" applyAlignment="0" applyProtection="0"/>
    <xf numFmtId="168" fontId="92" fillId="0" borderId="0" applyNumberFormat="0" applyFill="0" applyBorder="0" applyAlignment="0" applyProtection="0"/>
    <xf numFmtId="168" fontId="92" fillId="0" borderId="0" applyNumberFormat="0" applyFill="0" applyBorder="0" applyAlignment="0" applyProtection="0"/>
    <xf numFmtId="169" fontId="92" fillId="0" borderId="0" applyNumberFormat="0" applyFill="0" applyBorder="0" applyAlignment="0" applyProtection="0"/>
    <xf numFmtId="168" fontId="92" fillId="0" borderId="0" applyNumberFormat="0" applyFill="0" applyBorder="0" applyAlignment="0" applyProtection="0"/>
    <xf numFmtId="0" fontId="92" fillId="0" borderId="0" applyNumberFormat="0" applyFill="0" applyBorder="0" applyAlignment="0" applyProtection="0"/>
    <xf numFmtId="0" fontId="46" fillId="0" borderId="52" applyNumberFormat="0" applyFill="0" applyAlignment="0" applyProtection="0"/>
    <xf numFmtId="0" fontId="4" fillId="0" borderId="41" applyNumberFormat="0" applyFill="0" applyAlignment="0" applyProtection="0"/>
    <xf numFmtId="0" fontId="46" fillId="0" borderId="52" applyNumberFormat="0" applyFill="0" applyAlignment="0" applyProtection="0"/>
    <xf numFmtId="0" fontId="46" fillId="0" borderId="52" applyNumberFormat="0" applyFill="0" applyAlignment="0" applyProtection="0"/>
    <xf numFmtId="0" fontId="46" fillId="0" borderId="52" applyNumberFormat="0" applyFill="0" applyAlignment="0" applyProtection="0"/>
    <xf numFmtId="0" fontId="46" fillId="0" borderId="52" applyNumberFormat="0" applyFill="0" applyAlignment="0" applyProtection="0"/>
    <xf numFmtId="168" fontId="93" fillId="0" borderId="52" applyNumberFormat="0" applyFill="0" applyAlignment="0" applyProtection="0"/>
    <xf numFmtId="0" fontId="46" fillId="0" borderId="52" applyNumberFormat="0" applyFill="0" applyAlignment="0" applyProtection="0"/>
    <xf numFmtId="0" fontId="46" fillId="0" borderId="52" applyNumberFormat="0" applyFill="0" applyAlignment="0" applyProtection="0"/>
    <xf numFmtId="0" fontId="46" fillId="0" borderId="52" applyNumberFormat="0" applyFill="0" applyAlignment="0" applyProtection="0"/>
    <xf numFmtId="0" fontId="46" fillId="0" borderId="52" applyNumberFormat="0" applyFill="0" applyAlignment="0" applyProtection="0"/>
    <xf numFmtId="168" fontId="93" fillId="0" borderId="52" applyNumberFormat="0" applyFill="0" applyAlignment="0" applyProtection="0"/>
    <xf numFmtId="0" fontId="46" fillId="0" borderId="52" applyNumberFormat="0" applyFill="0" applyAlignment="0" applyProtection="0"/>
    <xf numFmtId="0" fontId="46" fillId="0" borderId="52" applyNumberFormat="0" applyFill="0" applyAlignment="0" applyProtection="0"/>
    <xf numFmtId="0" fontId="46" fillId="0" borderId="52" applyNumberFormat="0" applyFill="0" applyAlignment="0" applyProtection="0"/>
    <xf numFmtId="0" fontId="46" fillId="0" borderId="52" applyNumberFormat="0" applyFill="0" applyAlignment="0" applyProtection="0"/>
    <xf numFmtId="0" fontId="46" fillId="0" borderId="52" applyNumberFormat="0" applyFill="0" applyAlignment="0" applyProtection="0"/>
    <xf numFmtId="0" fontId="46" fillId="0" borderId="52" applyNumberFormat="0" applyFill="0" applyAlignment="0" applyProtection="0"/>
    <xf numFmtId="0" fontId="46" fillId="0" borderId="52" applyNumberFormat="0" applyFill="0" applyAlignment="0" applyProtection="0"/>
    <xf numFmtId="0" fontId="46" fillId="0" borderId="52" applyNumberFormat="0" applyFill="0" applyAlignment="0" applyProtection="0"/>
    <xf numFmtId="0" fontId="46" fillId="0" borderId="52" applyNumberFormat="0" applyFill="0" applyAlignment="0" applyProtection="0"/>
    <xf numFmtId="0" fontId="46" fillId="0" borderId="52" applyNumberFormat="0" applyFill="0" applyAlignment="0" applyProtection="0"/>
    <xf numFmtId="0" fontId="46" fillId="0" borderId="52" applyNumberFormat="0" applyFill="0" applyAlignment="0" applyProtection="0"/>
    <xf numFmtId="169" fontId="93" fillId="0" borderId="52" applyNumberFormat="0" applyFill="0" applyAlignment="0" applyProtection="0"/>
    <xf numFmtId="0" fontId="46" fillId="0" borderId="52" applyNumberFormat="0" applyFill="0" applyAlignment="0" applyProtection="0"/>
    <xf numFmtId="0" fontId="46" fillId="0" borderId="52" applyNumberFormat="0" applyFill="0" applyAlignment="0" applyProtection="0"/>
    <xf numFmtId="0" fontId="46" fillId="0" borderId="52" applyNumberFormat="0" applyFill="0" applyAlignment="0" applyProtection="0"/>
    <xf numFmtId="0" fontId="46" fillId="0" borderId="52" applyNumberFormat="0" applyFill="0" applyAlignment="0" applyProtection="0"/>
    <xf numFmtId="0" fontId="46" fillId="0" borderId="52" applyNumberFormat="0" applyFill="0" applyAlignment="0" applyProtection="0"/>
    <xf numFmtId="0" fontId="46" fillId="0" borderId="52" applyNumberFormat="0" applyFill="0" applyAlignment="0" applyProtection="0"/>
    <xf numFmtId="0" fontId="46" fillId="0" borderId="52" applyNumberFormat="0" applyFill="0" applyAlignment="0" applyProtection="0"/>
    <xf numFmtId="0" fontId="46" fillId="0" borderId="52" applyNumberFormat="0" applyFill="0" applyAlignment="0" applyProtection="0"/>
    <xf numFmtId="0" fontId="46" fillId="0" borderId="52" applyNumberFormat="0" applyFill="0" applyAlignment="0" applyProtection="0"/>
    <xf numFmtId="0" fontId="46" fillId="0" borderId="52" applyNumberFormat="0" applyFill="0" applyAlignment="0" applyProtection="0"/>
    <xf numFmtId="0" fontId="46" fillId="0" borderId="52" applyNumberFormat="0" applyFill="0" applyAlignment="0" applyProtection="0"/>
    <xf numFmtId="0" fontId="46" fillId="0" borderId="52" applyNumberFormat="0" applyFill="0" applyAlignment="0" applyProtection="0"/>
    <xf numFmtId="0" fontId="46" fillId="0" borderId="52" applyNumberFormat="0" applyFill="0" applyAlignment="0" applyProtection="0"/>
    <xf numFmtId="0" fontId="46" fillId="0" borderId="52" applyNumberFormat="0" applyFill="0" applyAlignment="0" applyProtection="0"/>
    <xf numFmtId="0" fontId="46" fillId="0" borderId="52" applyNumberFormat="0" applyFill="0" applyAlignment="0" applyProtection="0"/>
    <xf numFmtId="0" fontId="46" fillId="0" borderId="52" applyNumberFormat="0" applyFill="0" applyAlignment="0" applyProtection="0"/>
    <xf numFmtId="0" fontId="46" fillId="0" borderId="52" applyNumberFormat="0" applyFill="0" applyAlignment="0" applyProtection="0"/>
    <xf numFmtId="0" fontId="46" fillId="0" borderId="52" applyNumberFormat="0" applyFill="0" applyAlignment="0" applyProtection="0"/>
    <xf numFmtId="0" fontId="46" fillId="0" borderId="52" applyNumberFormat="0" applyFill="0" applyAlignment="0" applyProtection="0"/>
    <xf numFmtId="0" fontId="46" fillId="0" borderId="52" applyNumberFormat="0" applyFill="0" applyAlignment="0" applyProtection="0"/>
    <xf numFmtId="0" fontId="4" fillId="0" borderId="41" applyNumberFormat="0" applyFill="0" applyAlignment="0" applyProtection="0"/>
    <xf numFmtId="0" fontId="46" fillId="0" borderId="52" applyNumberFormat="0" applyFill="0" applyAlignment="0" applyProtection="0"/>
    <xf numFmtId="0" fontId="46" fillId="0" borderId="52" applyNumberFormat="0" applyFill="0" applyAlignment="0" applyProtection="0"/>
    <xf numFmtId="0" fontId="46" fillId="0" borderId="52" applyNumberFormat="0" applyFill="0" applyAlignment="0" applyProtection="0"/>
    <xf numFmtId="0" fontId="46" fillId="0" borderId="52" applyNumberFormat="0" applyFill="0" applyAlignment="0" applyProtection="0"/>
    <xf numFmtId="0" fontId="4" fillId="0" borderId="41" applyNumberFormat="0" applyFill="0" applyAlignment="0" applyProtection="0"/>
    <xf numFmtId="0" fontId="46" fillId="0" borderId="52" applyNumberFormat="0" applyFill="0" applyAlignment="0" applyProtection="0"/>
    <xf numFmtId="0" fontId="46" fillId="0" borderId="52" applyNumberFormat="0" applyFill="0" applyAlignment="0" applyProtection="0"/>
    <xf numFmtId="0" fontId="46" fillId="0" borderId="52" applyNumberFormat="0" applyFill="0" applyAlignment="0" applyProtection="0"/>
    <xf numFmtId="0" fontId="46" fillId="0" borderId="52" applyNumberFormat="0" applyFill="0" applyAlignment="0" applyProtection="0"/>
    <xf numFmtId="0" fontId="4" fillId="0" borderId="41" applyNumberFormat="0" applyFill="0" applyAlignment="0" applyProtection="0"/>
    <xf numFmtId="0" fontId="46" fillId="0" borderId="52" applyNumberFormat="0" applyFill="0" applyAlignment="0" applyProtection="0"/>
    <xf numFmtId="0" fontId="46" fillId="0" borderId="52" applyNumberFormat="0" applyFill="0" applyAlignment="0" applyProtection="0"/>
    <xf numFmtId="0" fontId="46" fillId="0" borderId="52" applyNumberFormat="0" applyFill="0" applyAlignment="0" applyProtection="0"/>
    <xf numFmtId="0" fontId="46" fillId="0" borderId="52" applyNumberFormat="0" applyFill="0" applyAlignment="0" applyProtection="0"/>
    <xf numFmtId="0" fontId="4" fillId="0" borderId="41" applyNumberFormat="0" applyFill="0" applyAlignment="0" applyProtection="0"/>
    <xf numFmtId="0" fontId="46" fillId="0" borderId="52" applyNumberFormat="0" applyFill="0" applyAlignment="0" applyProtection="0"/>
    <xf numFmtId="0" fontId="46" fillId="0" borderId="52" applyNumberFormat="0" applyFill="0" applyAlignment="0" applyProtection="0"/>
    <xf numFmtId="0" fontId="46" fillId="0" borderId="52" applyNumberFormat="0" applyFill="0" applyAlignment="0" applyProtection="0"/>
    <xf numFmtId="0" fontId="46" fillId="0" borderId="52" applyNumberFormat="0" applyFill="0" applyAlignment="0" applyProtection="0"/>
    <xf numFmtId="0" fontId="4" fillId="0" borderId="41" applyNumberFormat="0" applyFill="0" applyAlignment="0" applyProtection="0"/>
    <xf numFmtId="0" fontId="46" fillId="0" borderId="52" applyNumberFormat="0" applyFill="0" applyAlignment="0" applyProtection="0"/>
    <xf numFmtId="0" fontId="46" fillId="0" borderId="52" applyNumberFormat="0" applyFill="0" applyAlignment="0" applyProtection="0"/>
    <xf numFmtId="0" fontId="46" fillId="0" borderId="52" applyNumberFormat="0" applyFill="0" applyAlignment="0" applyProtection="0"/>
    <xf numFmtId="0" fontId="46" fillId="0" borderId="52" applyNumberFormat="0" applyFill="0" applyAlignment="0" applyProtection="0"/>
    <xf numFmtId="0" fontId="4" fillId="0" borderId="41" applyNumberFormat="0" applyFill="0" applyAlignment="0" applyProtection="0"/>
    <xf numFmtId="0" fontId="46" fillId="0" borderId="52" applyNumberFormat="0" applyFill="0" applyAlignment="0" applyProtection="0"/>
    <xf numFmtId="0" fontId="46" fillId="0" borderId="52" applyNumberFormat="0" applyFill="0" applyAlignment="0" applyProtection="0"/>
    <xf numFmtId="0" fontId="46" fillId="0" borderId="52" applyNumberFormat="0" applyFill="0" applyAlignment="0" applyProtection="0"/>
    <xf numFmtId="0" fontId="46" fillId="0" borderId="52" applyNumberFormat="0" applyFill="0" applyAlignment="0" applyProtection="0"/>
    <xf numFmtId="0" fontId="4" fillId="0" borderId="41" applyNumberFormat="0" applyFill="0" applyAlignment="0" applyProtection="0"/>
    <xf numFmtId="0" fontId="46" fillId="0" borderId="52" applyNumberFormat="0" applyFill="0" applyAlignment="0" applyProtection="0"/>
    <xf numFmtId="0" fontId="46" fillId="0" borderId="52" applyNumberFormat="0" applyFill="0" applyAlignment="0" applyProtection="0"/>
    <xf numFmtId="0" fontId="46" fillId="0" borderId="52" applyNumberFormat="0" applyFill="0" applyAlignment="0" applyProtection="0"/>
    <xf numFmtId="0" fontId="46" fillId="0" borderId="52" applyNumberFormat="0" applyFill="0" applyAlignment="0" applyProtection="0"/>
    <xf numFmtId="168" fontId="93" fillId="0" borderId="52" applyNumberFormat="0" applyFill="0" applyAlignment="0" applyProtection="0"/>
    <xf numFmtId="169" fontId="93" fillId="0" borderId="52" applyNumberFormat="0" applyFill="0" applyAlignment="0" applyProtection="0"/>
    <xf numFmtId="168" fontId="93" fillId="0" borderId="52" applyNumberFormat="0" applyFill="0" applyAlignment="0" applyProtection="0"/>
    <xf numFmtId="168" fontId="93" fillId="0" borderId="52" applyNumberFormat="0" applyFill="0" applyAlignment="0" applyProtection="0"/>
    <xf numFmtId="169" fontId="93" fillId="0" borderId="52" applyNumberFormat="0" applyFill="0" applyAlignment="0" applyProtection="0"/>
    <xf numFmtId="168" fontId="93" fillId="0" borderId="52" applyNumberFormat="0" applyFill="0" applyAlignment="0" applyProtection="0"/>
    <xf numFmtId="168" fontId="93" fillId="0" borderId="52" applyNumberFormat="0" applyFill="0" applyAlignment="0" applyProtection="0"/>
    <xf numFmtId="169" fontId="93" fillId="0" borderId="52" applyNumberFormat="0" applyFill="0" applyAlignment="0" applyProtection="0"/>
    <xf numFmtId="168" fontId="93" fillId="0" borderId="52" applyNumberFormat="0" applyFill="0" applyAlignment="0" applyProtection="0"/>
    <xf numFmtId="168" fontId="93" fillId="0" borderId="52" applyNumberFormat="0" applyFill="0" applyAlignment="0" applyProtection="0"/>
    <xf numFmtId="169" fontId="93" fillId="0" borderId="52" applyNumberFormat="0" applyFill="0" applyAlignment="0" applyProtection="0"/>
    <xf numFmtId="168" fontId="93" fillId="0" borderId="52" applyNumberFormat="0" applyFill="0" applyAlignment="0" applyProtection="0"/>
    <xf numFmtId="0" fontId="46" fillId="0" borderId="52" applyNumberFormat="0" applyFill="0" applyAlignment="0" applyProtection="0"/>
    <xf numFmtId="0" fontId="24" fillId="0" borderId="53"/>
    <xf numFmtId="185" fontId="80"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25" fillId="0" borderId="0" applyFont="0" applyFill="0" applyBorder="0" applyAlignment="0" applyProtection="0"/>
    <xf numFmtId="192" fontId="2" fillId="0" borderId="0" applyFont="0" applyFill="0" applyBorder="0" applyAlignment="0" applyProtection="0"/>
    <xf numFmtId="0" fontId="94" fillId="0" borderId="0" applyNumberFormat="0" applyFill="0" applyBorder="0" applyAlignment="0" applyProtection="0"/>
    <xf numFmtId="0" fontId="23"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0" fontId="94"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0" fontId="94" fillId="0" borderId="0" applyNumberFormat="0" applyFill="0" applyBorder="0" applyAlignment="0" applyProtection="0"/>
    <xf numFmtId="1" fontId="96" fillId="0" borderId="0" applyFill="0" applyProtection="0">
      <alignment horizontal="right"/>
    </xf>
    <xf numFmtId="42" fontId="97" fillId="0" borderId="0" applyFont="0" applyFill="0" applyBorder="0" applyAlignment="0" applyProtection="0"/>
    <xf numFmtId="44" fontId="97" fillId="0" borderId="0" applyFont="0" applyFill="0" applyBorder="0" applyAlignment="0" applyProtection="0"/>
    <xf numFmtId="0" fontId="98" fillId="0" borderId="0"/>
    <xf numFmtId="0" fontId="99" fillId="0" borderId="0"/>
    <xf numFmtId="38" fontId="25" fillId="0" borderId="0" applyFont="0" applyFill="0" applyBorder="0" applyAlignment="0" applyProtection="0"/>
    <xf numFmtId="40" fontId="25" fillId="0" borderId="0" applyFont="0" applyFill="0" applyBorder="0" applyAlignment="0" applyProtection="0"/>
    <xf numFmtId="41" fontId="97" fillId="0" borderId="0" applyFont="0" applyFill="0" applyBorder="0" applyAlignment="0" applyProtection="0"/>
    <xf numFmtId="43" fontId="97" fillId="0" borderId="0" applyFont="0" applyFill="0" applyBorder="0" applyAlignment="0" applyProtection="0"/>
    <xf numFmtId="0" fontId="2" fillId="0" borderId="0"/>
    <xf numFmtId="9" fontId="1" fillId="0" borderId="0" applyFont="0" applyFill="0" applyBorder="0" applyAlignment="0" applyProtection="0"/>
    <xf numFmtId="0" fontId="46" fillId="0" borderId="110" applyNumberFormat="0" applyFill="0" applyAlignment="0" applyProtection="0"/>
    <xf numFmtId="168" fontId="93" fillId="0" borderId="110" applyNumberFormat="0" applyFill="0" applyAlignment="0" applyProtection="0"/>
    <xf numFmtId="169" fontId="93" fillId="0" borderId="110" applyNumberFormat="0" applyFill="0" applyAlignment="0" applyProtection="0"/>
    <xf numFmtId="168" fontId="93" fillId="0" borderId="110" applyNumberFormat="0" applyFill="0" applyAlignment="0" applyProtection="0"/>
    <xf numFmtId="168" fontId="93" fillId="0" borderId="110" applyNumberFormat="0" applyFill="0" applyAlignment="0" applyProtection="0"/>
    <xf numFmtId="169" fontId="93" fillId="0" borderId="110" applyNumberFormat="0" applyFill="0" applyAlignment="0" applyProtection="0"/>
    <xf numFmtId="168" fontId="93" fillId="0" borderId="110" applyNumberFormat="0" applyFill="0" applyAlignment="0" applyProtection="0"/>
    <xf numFmtId="168" fontId="93" fillId="0" borderId="110" applyNumberFormat="0" applyFill="0" applyAlignment="0" applyProtection="0"/>
    <xf numFmtId="169" fontId="93" fillId="0" borderId="110" applyNumberFormat="0" applyFill="0" applyAlignment="0" applyProtection="0"/>
    <xf numFmtId="168" fontId="93" fillId="0" borderId="110" applyNumberFormat="0" applyFill="0" applyAlignment="0" applyProtection="0"/>
    <xf numFmtId="168" fontId="93" fillId="0" borderId="110" applyNumberFormat="0" applyFill="0" applyAlignment="0" applyProtection="0"/>
    <xf numFmtId="169" fontId="93" fillId="0" borderId="110" applyNumberFormat="0" applyFill="0" applyAlignment="0" applyProtection="0"/>
    <xf numFmtId="168" fontId="93" fillId="0" borderId="110" applyNumberFormat="0" applyFill="0" applyAlignment="0" applyProtection="0"/>
    <xf numFmtId="0" fontId="46" fillId="0" borderId="110" applyNumberFormat="0" applyFill="0" applyAlignment="0" applyProtection="0"/>
    <xf numFmtId="0" fontId="46" fillId="0" borderId="110" applyNumberFormat="0" applyFill="0" applyAlignment="0" applyProtection="0"/>
    <xf numFmtId="0" fontId="46" fillId="0" borderId="110" applyNumberFormat="0" applyFill="0" applyAlignment="0" applyProtection="0"/>
    <xf numFmtId="0" fontId="46" fillId="0" borderId="110" applyNumberFormat="0" applyFill="0" applyAlignment="0" applyProtection="0"/>
    <xf numFmtId="0" fontId="46" fillId="0" borderId="110" applyNumberFormat="0" applyFill="0" applyAlignment="0" applyProtection="0"/>
    <xf numFmtId="0" fontId="46" fillId="0" borderId="110" applyNumberFormat="0" applyFill="0" applyAlignment="0" applyProtection="0"/>
    <xf numFmtId="0" fontId="46" fillId="0" borderId="110" applyNumberFormat="0" applyFill="0" applyAlignment="0" applyProtection="0"/>
    <xf numFmtId="0" fontId="46" fillId="0" borderId="110" applyNumberFormat="0" applyFill="0" applyAlignment="0" applyProtection="0"/>
    <xf numFmtId="0" fontId="46" fillId="0" borderId="110" applyNumberFormat="0" applyFill="0" applyAlignment="0" applyProtection="0"/>
    <xf numFmtId="0" fontId="46" fillId="0" borderId="110" applyNumberFormat="0" applyFill="0" applyAlignment="0" applyProtection="0"/>
    <xf numFmtId="0" fontId="46" fillId="0" borderId="110" applyNumberFormat="0" applyFill="0" applyAlignment="0" applyProtection="0"/>
    <xf numFmtId="0" fontId="46" fillId="0" borderId="110" applyNumberFormat="0" applyFill="0" applyAlignment="0" applyProtection="0"/>
    <xf numFmtId="0" fontId="46" fillId="0" borderId="110" applyNumberFormat="0" applyFill="0" applyAlignment="0" applyProtection="0"/>
    <xf numFmtId="0" fontId="46" fillId="0" borderId="110" applyNumberFormat="0" applyFill="0" applyAlignment="0" applyProtection="0"/>
    <xf numFmtId="0" fontId="46" fillId="0" borderId="110" applyNumberFormat="0" applyFill="0" applyAlignment="0" applyProtection="0"/>
    <xf numFmtId="0" fontId="46" fillId="0" borderId="110" applyNumberFormat="0" applyFill="0" applyAlignment="0" applyProtection="0"/>
    <xf numFmtId="0" fontId="46" fillId="0" borderId="110" applyNumberFormat="0" applyFill="0" applyAlignment="0" applyProtection="0"/>
    <xf numFmtId="0" fontId="46" fillId="0" borderId="110" applyNumberFormat="0" applyFill="0" applyAlignment="0" applyProtection="0"/>
    <xf numFmtId="0" fontId="46" fillId="0" borderId="110" applyNumberFormat="0" applyFill="0" applyAlignment="0" applyProtection="0"/>
    <xf numFmtId="0" fontId="46" fillId="0" borderId="110" applyNumberFormat="0" applyFill="0" applyAlignment="0" applyProtection="0"/>
    <xf numFmtId="0" fontId="46" fillId="0" borderId="110" applyNumberFormat="0" applyFill="0" applyAlignment="0" applyProtection="0"/>
    <xf numFmtId="0" fontId="46" fillId="0" borderId="110" applyNumberFormat="0" applyFill="0" applyAlignment="0" applyProtection="0"/>
    <xf numFmtId="0" fontId="46" fillId="0" borderId="110" applyNumberFormat="0" applyFill="0" applyAlignment="0" applyProtection="0"/>
    <xf numFmtId="0" fontId="46" fillId="0" borderId="110" applyNumberFormat="0" applyFill="0" applyAlignment="0" applyProtection="0"/>
    <xf numFmtId="0" fontId="46" fillId="0" borderId="110" applyNumberFormat="0" applyFill="0" applyAlignment="0" applyProtection="0"/>
    <xf numFmtId="0" fontId="46" fillId="0" borderId="110" applyNumberFormat="0" applyFill="0" applyAlignment="0" applyProtection="0"/>
    <xf numFmtId="0" fontId="46" fillId="0" borderId="110" applyNumberFormat="0" applyFill="0" applyAlignment="0" applyProtection="0"/>
    <xf numFmtId="0" fontId="46" fillId="0" borderId="110" applyNumberFormat="0" applyFill="0" applyAlignment="0" applyProtection="0"/>
    <xf numFmtId="0" fontId="46" fillId="0" borderId="110" applyNumberFormat="0" applyFill="0" applyAlignment="0" applyProtection="0"/>
    <xf numFmtId="0" fontId="46" fillId="0" borderId="110" applyNumberFormat="0" applyFill="0" applyAlignment="0" applyProtection="0"/>
    <xf numFmtId="0" fontId="46" fillId="0" borderId="110" applyNumberFormat="0" applyFill="0" applyAlignment="0" applyProtection="0"/>
    <xf numFmtId="0" fontId="46" fillId="0" borderId="110" applyNumberFormat="0" applyFill="0" applyAlignment="0" applyProtection="0"/>
    <xf numFmtId="0" fontId="46" fillId="0" borderId="110" applyNumberFormat="0" applyFill="0" applyAlignment="0" applyProtection="0"/>
    <xf numFmtId="0" fontId="46" fillId="0" borderId="110" applyNumberFormat="0" applyFill="0" applyAlignment="0" applyProtection="0"/>
    <xf numFmtId="0" fontId="46" fillId="0" borderId="110" applyNumberFormat="0" applyFill="0" applyAlignment="0" applyProtection="0"/>
    <xf numFmtId="0" fontId="46" fillId="0" borderId="110" applyNumberFormat="0" applyFill="0" applyAlignment="0" applyProtection="0"/>
    <xf numFmtId="0" fontId="46" fillId="0" borderId="110" applyNumberFormat="0" applyFill="0" applyAlignment="0" applyProtection="0"/>
    <xf numFmtId="0" fontId="46" fillId="0" borderId="110" applyNumberFormat="0" applyFill="0" applyAlignment="0" applyProtection="0"/>
    <xf numFmtId="0" fontId="46" fillId="0" borderId="110" applyNumberFormat="0" applyFill="0" applyAlignment="0" applyProtection="0"/>
    <xf numFmtId="0" fontId="46" fillId="0" borderId="110" applyNumberFormat="0" applyFill="0" applyAlignment="0" applyProtection="0"/>
    <xf numFmtId="0" fontId="46" fillId="0" borderId="110" applyNumberFormat="0" applyFill="0" applyAlignment="0" applyProtection="0"/>
    <xf numFmtId="0" fontId="46" fillId="0" borderId="110" applyNumberFormat="0" applyFill="0" applyAlignment="0" applyProtection="0"/>
    <xf numFmtId="0" fontId="46" fillId="0" borderId="110" applyNumberFormat="0" applyFill="0" applyAlignment="0" applyProtection="0"/>
    <xf numFmtId="0" fontId="46" fillId="0" borderId="110" applyNumberFormat="0" applyFill="0" applyAlignment="0" applyProtection="0"/>
    <xf numFmtId="0" fontId="46" fillId="0" borderId="110" applyNumberFormat="0" applyFill="0" applyAlignment="0" applyProtection="0"/>
    <xf numFmtId="0" fontId="46" fillId="0" borderId="110" applyNumberFormat="0" applyFill="0" applyAlignment="0" applyProtection="0"/>
    <xf numFmtId="0" fontId="46" fillId="0" borderId="110" applyNumberFormat="0" applyFill="0" applyAlignment="0" applyProtection="0"/>
    <xf numFmtId="0" fontId="46" fillId="0" borderId="110" applyNumberFormat="0" applyFill="0" applyAlignment="0" applyProtection="0"/>
    <xf numFmtId="169" fontId="93" fillId="0" borderId="110" applyNumberFormat="0" applyFill="0" applyAlignment="0" applyProtection="0"/>
    <xf numFmtId="0" fontId="46" fillId="0" borderId="110" applyNumberFormat="0" applyFill="0" applyAlignment="0" applyProtection="0"/>
    <xf numFmtId="0" fontId="46" fillId="0" borderId="110" applyNumberFormat="0" applyFill="0" applyAlignment="0" applyProtection="0"/>
    <xf numFmtId="0" fontId="46" fillId="0" borderId="110" applyNumberFormat="0" applyFill="0" applyAlignment="0" applyProtection="0"/>
    <xf numFmtId="0" fontId="46" fillId="0" borderId="110" applyNumberFormat="0" applyFill="0" applyAlignment="0" applyProtection="0"/>
    <xf numFmtId="0" fontId="46" fillId="0" borderId="110" applyNumberFormat="0" applyFill="0" applyAlignment="0" applyProtection="0"/>
    <xf numFmtId="0" fontId="46" fillId="0" borderId="110" applyNumberFormat="0" applyFill="0" applyAlignment="0" applyProtection="0"/>
    <xf numFmtId="0" fontId="46" fillId="0" borderId="110" applyNumberFormat="0" applyFill="0" applyAlignment="0" applyProtection="0"/>
    <xf numFmtId="0" fontId="46" fillId="0" borderId="110" applyNumberFormat="0" applyFill="0" applyAlignment="0" applyProtection="0"/>
    <xf numFmtId="0" fontId="46" fillId="0" borderId="110" applyNumberFormat="0" applyFill="0" applyAlignment="0" applyProtection="0"/>
    <xf numFmtId="0" fontId="46" fillId="0" borderId="110" applyNumberFormat="0" applyFill="0" applyAlignment="0" applyProtection="0"/>
    <xf numFmtId="0" fontId="46" fillId="0" borderId="110" applyNumberFormat="0" applyFill="0" applyAlignment="0" applyProtection="0"/>
    <xf numFmtId="168" fontId="93" fillId="0" borderId="110" applyNumberFormat="0" applyFill="0" applyAlignment="0" applyProtection="0"/>
    <xf numFmtId="0" fontId="46" fillId="0" borderId="110" applyNumberFormat="0" applyFill="0" applyAlignment="0" applyProtection="0"/>
    <xf numFmtId="0" fontId="46" fillId="0" borderId="110" applyNumberFormat="0" applyFill="0" applyAlignment="0" applyProtection="0"/>
    <xf numFmtId="0" fontId="46" fillId="0" borderId="110" applyNumberFormat="0" applyFill="0" applyAlignment="0" applyProtection="0"/>
    <xf numFmtId="0" fontId="46" fillId="0" borderId="110" applyNumberFormat="0" applyFill="0" applyAlignment="0" applyProtection="0"/>
    <xf numFmtId="168" fontId="93" fillId="0" borderId="110" applyNumberFormat="0" applyFill="0" applyAlignment="0" applyProtection="0"/>
    <xf numFmtId="0" fontId="46" fillId="0" borderId="110" applyNumberFormat="0" applyFill="0" applyAlignment="0" applyProtection="0"/>
    <xf numFmtId="0" fontId="46" fillId="0" borderId="110" applyNumberFormat="0" applyFill="0" applyAlignment="0" applyProtection="0"/>
    <xf numFmtId="0" fontId="46" fillId="0" borderId="110" applyNumberFormat="0" applyFill="0" applyAlignment="0" applyProtection="0"/>
    <xf numFmtId="0" fontId="46" fillId="0" borderId="110" applyNumberFormat="0" applyFill="0" applyAlignment="0" applyProtection="0"/>
    <xf numFmtId="0" fontId="46" fillId="0" borderId="110" applyNumberFormat="0" applyFill="0" applyAlignment="0" applyProtection="0"/>
    <xf numFmtId="188" fontId="2" fillId="70" borderId="104" applyFont="0">
      <alignment horizontal="right" vertical="center"/>
    </xf>
    <xf numFmtId="3" fontId="2" fillId="70" borderId="104" applyFont="0">
      <alignment horizontal="right" vertical="center"/>
    </xf>
    <xf numFmtId="0" fontId="82" fillId="64" borderId="109" applyNumberFormat="0" applyAlignment="0" applyProtection="0"/>
    <xf numFmtId="168" fontId="84" fillId="64" borderId="109" applyNumberFormat="0" applyAlignment="0" applyProtection="0"/>
    <xf numFmtId="169" fontId="84" fillId="64" borderId="109" applyNumberFormat="0" applyAlignment="0" applyProtection="0"/>
    <xf numFmtId="168" fontId="84" fillId="64" borderId="109" applyNumberFormat="0" applyAlignment="0" applyProtection="0"/>
    <xf numFmtId="168" fontId="84" fillId="64" borderId="109" applyNumberFormat="0" applyAlignment="0" applyProtection="0"/>
    <xf numFmtId="169" fontId="84" fillId="64" borderId="109" applyNumberFormat="0" applyAlignment="0" applyProtection="0"/>
    <xf numFmtId="168" fontId="84" fillId="64" borderId="109" applyNumberFormat="0" applyAlignment="0" applyProtection="0"/>
    <xf numFmtId="168" fontId="84" fillId="64" borderId="109" applyNumberFormat="0" applyAlignment="0" applyProtection="0"/>
    <xf numFmtId="169" fontId="84" fillId="64" borderId="109" applyNumberFormat="0" applyAlignment="0" applyProtection="0"/>
    <xf numFmtId="168" fontId="84" fillId="64" borderId="109" applyNumberFormat="0" applyAlignment="0" applyProtection="0"/>
    <xf numFmtId="168" fontId="84" fillId="64" borderId="109" applyNumberFormat="0" applyAlignment="0" applyProtection="0"/>
    <xf numFmtId="169" fontId="84" fillId="64" borderId="109" applyNumberFormat="0" applyAlignment="0" applyProtection="0"/>
    <xf numFmtId="168" fontId="84" fillId="64" borderId="109" applyNumberFormat="0" applyAlignment="0" applyProtection="0"/>
    <xf numFmtId="0" fontId="82" fillId="64" borderId="109" applyNumberFormat="0" applyAlignment="0" applyProtection="0"/>
    <xf numFmtId="0" fontId="82" fillId="64" borderId="109" applyNumberFormat="0" applyAlignment="0" applyProtection="0"/>
    <xf numFmtId="0" fontId="82" fillId="64" borderId="109" applyNumberFormat="0" applyAlignment="0" applyProtection="0"/>
    <xf numFmtId="0" fontId="82" fillId="64" borderId="109" applyNumberFormat="0" applyAlignment="0" applyProtection="0"/>
    <xf numFmtId="0" fontId="82" fillId="64" borderId="109" applyNumberFormat="0" applyAlignment="0" applyProtection="0"/>
    <xf numFmtId="0" fontId="82" fillId="64" borderId="109" applyNumberFormat="0" applyAlignment="0" applyProtection="0"/>
    <xf numFmtId="0" fontId="82" fillId="64" borderId="109" applyNumberFormat="0" applyAlignment="0" applyProtection="0"/>
    <xf numFmtId="0" fontId="82" fillId="64" borderId="109" applyNumberFormat="0" applyAlignment="0" applyProtection="0"/>
    <xf numFmtId="0" fontId="82" fillId="64" borderId="109" applyNumberFormat="0" applyAlignment="0" applyProtection="0"/>
    <xf numFmtId="0" fontId="82" fillId="64" borderId="109" applyNumberFormat="0" applyAlignment="0" applyProtection="0"/>
    <xf numFmtId="0" fontId="82" fillId="64" borderId="109" applyNumberFormat="0" applyAlignment="0" applyProtection="0"/>
    <xf numFmtId="0" fontId="82" fillId="64" borderId="109" applyNumberFormat="0" applyAlignment="0" applyProtection="0"/>
    <xf numFmtId="0" fontId="82" fillId="64" borderId="109" applyNumberFormat="0" applyAlignment="0" applyProtection="0"/>
    <xf numFmtId="0" fontId="82" fillId="64" borderId="109" applyNumberFormat="0" applyAlignment="0" applyProtection="0"/>
    <xf numFmtId="0" fontId="82" fillId="64" borderId="109" applyNumberFormat="0" applyAlignment="0" applyProtection="0"/>
    <xf numFmtId="0" fontId="82" fillId="64" borderId="109" applyNumberFormat="0" applyAlignment="0" applyProtection="0"/>
    <xf numFmtId="0" fontId="82" fillId="64" borderId="109" applyNumberFormat="0" applyAlignment="0" applyProtection="0"/>
    <xf numFmtId="0" fontId="82" fillId="64" borderId="109" applyNumberFormat="0" applyAlignment="0" applyProtection="0"/>
    <xf numFmtId="0" fontId="82" fillId="64" borderId="109" applyNumberFormat="0" applyAlignment="0" applyProtection="0"/>
    <xf numFmtId="0" fontId="82" fillId="64" borderId="109" applyNumberFormat="0" applyAlignment="0" applyProtection="0"/>
    <xf numFmtId="0" fontId="82" fillId="64" borderId="109" applyNumberFormat="0" applyAlignment="0" applyProtection="0"/>
    <xf numFmtId="0" fontId="82" fillId="64" borderId="109" applyNumberFormat="0" applyAlignment="0" applyProtection="0"/>
    <xf numFmtId="0" fontId="82" fillId="64" borderId="109" applyNumberFormat="0" applyAlignment="0" applyProtection="0"/>
    <xf numFmtId="0" fontId="82" fillId="64" borderId="109" applyNumberFormat="0" applyAlignment="0" applyProtection="0"/>
    <xf numFmtId="0" fontId="82" fillId="64" borderId="109" applyNumberFormat="0" applyAlignment="0" applyProtection="0"/>
    <xf numFmtId="0" fontId="82" fillId="64" borderId="109" applyNumberFormat="0" applyAlignment="0" applyProtection="0"/>
    <xf numFmtId="0" fontId="82" fillId="64" borderId="109" applyNumberFormat="0" applyAlignment="0" applyProtection="0"/>
    <xf numFmtId="0" fontId="82" fillId="64" borderId="109" applyNumberFormat="0" applyAlignment="0" applyProtection="0"/>
    <xf numFmtId="0" fontId="82" fillId="64" borderId="109" applyNumberFormat="0" applyAlignment="0" applyProtection="0"/>
    <xf numFmtId="0" fontId="82" fillId="64" borderId="109" applyNumberFormat="0" applyAlignment="0" applyProtection="0"/>
    <xf numFmtId="0" fontId="82" fillId="64" borderId="109" applyNumberFormat="0" applyAlignment="0" applyProtection="0"/>
    <xf numFmtId="0" fontId="82" fillId="64" borderId="109" applyNumberFormat="0" applyAlignment="0" applyProtection="0"/>
    <xf numFmtId="0" fontId="82" fillId="64" borderId="109" applyNumberFormat="0" applyAlignment="0" applyProtection="0"/>
    <xf numFmtId="0" fontId="82" fillId="64" borderId="109" applyNumberFormat="0" applyAlignment="0" applyProtection="0"/>
    <xf numFmtId="0" fontId="82" fillId="64" borderId="109" applyNumberFormat="0" applyAlignment="0" applyProtection="0"/>
    <xf numFmtId="0" fontId="82" fillId="64" borderId="109" applyNumberFormat="0" applyAlignment="0" applyProtection="0"/>
    <xf numFmtId="0" fontId="82" fillId="64" borderId="109" applyNumberFormat="0" applyAlignment="0" applyProtection="0"/>
    <xf numFmtId="0" fontId="82" fillId="64" borderId="109" applyNumberFormat="0" applyAlignment="0" applyProtection="0"/>
    <xf numFmtId="0" fontId="82" fillId="64" borderId="109" applyNumberFormat="0" applyAlignment="0" applyProtection="0"/>
    <xf numFmtId="0" fontId="82" fillId="64" borderId="109" applyNumberFormat="0" applyAlignment="0" applyProtection="0"/>
    <xf numFmtId="0" fontId="82" fillId="64" borderId="109" applyNumberFormat="0" applyAlignment="0" applyProtection="0"/>
    <xf numFmtId="0" fontId="82" fillId="64" borderId="109" applyNumberFormat="0" applyAlignment="0" applyProtection="0"/>
    <xf numFmtId="0" fontId="82" fillId="64" borderId="109" applyNumberFormat="0" applyAlignment="0" applyProtection="0"/>
    <xf numFmtId="0" fontId="82" fillId="64" borderId="109" applyNumberFormat="0" applyAlignment="0" applyProtection="0"/>
    <xf numFmtId="0" fontId="82" fillId="64" borderId="109" applyNumberFormat="0" applyAlignment="0" applyProtection="0"/>
    <xf numFmtId="0" fontId="82" fillId="64" borderId="109" applyNumberFormat="0" applyAlignment="0" applyProtection="0"/>
    <xf numFmtId="0" fontId="82" fillId="64" borderId="109" applyNumberFormat="0" applyAlignment="0" applyProtection="0"/>
    <xf numFmtId="0" fontId="82" fillId="64" borderId="109" applyNumberFormat="0" applyAlignment="0" applyProtection="0"/>
    <xf numFmtId="169" fontId="84" fillId="64" borderId="109" applyNumberFormat="0" applyAlignment="0" applyProtection="0"/>
    <xf numFmtId="0" fontId="82" fillId="64" borderId="109" applyNumberFormat="0" applyAlignment="0" applyProtection="0"/>
    <xf numFmtId="0" fontId="82" fillId="64" borderId="109" applyNumberFormat="0" applyAlignment="0" applyProtection="0"/>
    <xf numFmtId="0" fontId="82" fillId="64" borderId="109" applyNumberFormat="0" applyAlignment="0" applyProtection="0"/>
    <xf numFmtId="0" fontId="82" fillId="64" borderId="109" applyNumberFormat="0" applyAlignment="0" applyProtection="0"/>
    <xf numFmtId="0" fontId="82" fillId="64" borderId="109" applyNumberFormat="0" applyAlignment="0" applyProtection="0"/>
    <xf numFmtId="0" fontId="82" fillId="64" borderId="109" applyNumberFormat="0" applyAlignment="0" applyProtection="0"/>
    <xf numFmtId="0" fontId="82" fillId="64" borderId="109" applyNumberFormat="0" applyAlignment="0" applyProtection="0"/>
    <xf numFmtId="0" fontId="82" fillId="64" borderId="109" applyNumberFormat="0" applyAlignment="0" applyProtection="0"/>
    <xf numFmtId="0" fontId="82" fillId="64" borderId="109" applyNumberFormat="0" applyAlignment="0" applyProtection="0"/>
    <xf numFmtId="0" fontId="82" fillId="64" borderId="109" applyNumberFormat="0" applyAlignment="0" applyProtection="0"/>
    <xf numFmtId="0" fontId="82" fillId="64" borderId="109" applyNumberFormat="0" applyAlignment="0" applyProtection="0"/>
    <xf numFmtId="168" fontId="84" fillId="64" borderId="109" applyNumberFormat="0" applyAlignment="0" applyProtection="0"/>
    <xf numFmtId="0" fontId="82" fillId="64" borderId="109" applyNumberFormat="0" applyAlignment="0" applyProtection="0"/>
    <xf numFmtId="0" fontId="82" fillId="64" borderId="109" applyNumberFormat="0" applyAlignment="0" applyProtection="0"/>
    <xf numFmtId="0" fontId="82" fillId="64" borderId="109" applyNumberFormat="0" applyAlignment="0" applyProtection="0"/>
    <xf numFmtId="0" fontId="82" fillId="64" borderId="109" applyNumberFormat="0" applyAlignment="0" applyProtection="0"/>
    <xf numFmtId="168" fontId="84" fillId="64" borderId="109" applyNumberFormat="0" applyAlignment="0" applyProtection="0"/>
    <xf numFmtId="0" fontId="82" fillId="64" borderId="109" applyNumberFormat="0" applyAlignment="0" applyProtection="0"/>
    <xf numFmtId="0" fontId="82" fillId="64" borderId="109" applyNumberFormat="0" applyAlignment="0" applyProtection="0"/>
    <xf numFmtId="0" fontId="82" fillId="64" borderId="109" applyNumberFormat="0" applyAlignment="0" applyProtection="0"/>
    <xf numFmtId="0" fontId="82" fillId="64" borderId="109" applyNumberFormat="0" applyAlignment="0" applyProtection="0"/>
    <xf numFmtId="0" fontId="82" fillId="64" borderId="109" applyNumberFormat="0" applyAlignment="0" applyProtection="0"/>
    <xf numFmtId="3" fontId="2" fillId="75" borderId="104" applyFont="0">
      <alignment horizontal="right" vertical="center"/>
      <protection locked="0"/>
    </xf>
    <xf numFmtId="0" fontId="2" fillId="74" borderId="108" applyNumberFormat="0" applyFont="0" applyAlignment="0" applyProtection="0"/>
    <xf numFmtId="0" fontId="2" fillId="74" borderId="108" applyNumberFormat="0" applyFont="0" applyAlignment="0" applyProtection="0"/>
    <xf numFmtId="0" fontId="2" fillId="74" borderId="108" applyNumberFormat="0" applyFont="0" applyAlignment="0" applyProtection="0"/>
    <xf numFmtId="0" fontId="2" fillId="74" borderId="108" applyNumberFormat="0" applyFont="0" applyAlignment="0" applyProtection="0"/>
    <xf numFmtId="0" fontId="2" fillId="74" borderId="108" applyNumberFormat="0" applyFont="0" applyAlignment="0" applyProtection="0"/>
    <xf numFmtId="0" fontId="2" fillId="74" borderId="108" applyNumberFormat="0" applyFont="0" applyAlignment="0" applyProtection="0"/>
    <xf numFmtId="0" fontId="2" fillId="74" borderId="108" applyNumberFormat="0" applyFont="0" applyAlignment="0" applyProtection="0"/>
    <xf numFmtId="0" fontId="2" fillId="74" borderId="108" applyNumberFormat="0" applyFont="0" applyAlignment="0" applyProtection="0"/>
    <xf numFmtId="0" fontId="2" fillId="74" borderId="108" applyNumberFormat="0" applyFont="0" applyAlignment="0" applyProtection="0"/>
    <xf numFmtId="0" fontId="2" fillId="74" borderId="108" applyNumberFormat="0" applyFont="0" applyAlignment="0" applyProtection="0"/>
    <xf numFmtId="0" fontId="2" fillId="74" borderId="108" applyNumberFormat="0" applyFont="0" applyAlignment="0" applyProtection="0"/>
    <xf numFmtId="0" fontId="2" fillId="74" borderId="108" applyNumberFormat="0" applyFont="0" applyAlignment="0" applyProtection="0"/>
    <xf numFmtId="0" fontId="2" fillId="74" borderId="108" applyNumberFormat="0" applyFont="0" applyAlignment="0" applyProtection="0"/>
    <xf numFmtId="0" fontId="2" fillId="74" borderId="108" applyNumberFormat="0" applyFont="0" applyAlignment="0" applyProtection="0"/>
    <xf numFmtId="0" fontId="2" fillId="74" borderId="108" applyNumberFormat="0" applyFont="0" applyAlignment="0" applyProtection="0"/>
    <xf numFmtId="0" fontId="2" fillId="74" borderId="108" applyNumberFormat="0" applyFont="0" applyAlignment="0" applyProtection="0"/>
    <xf numFmtId="0" fontId="2" fillId="74" borderId="108" applyNumberFormat="0" applyFont="0" applyAlignment="0" applyProtection="0"/>
    <xf numFmtId="0" fontId="26" fillId="74" borderId="108" applyNumberFormat="0" applyFont="0" applyAlignment="0" applyProtection="0"/>
    <xf numFmtId="0" fontId="26" fillId="74" borderId="108" applyNumberFormat="0" applyFont="0" applyAlignment="0" applyProtection="0"/>
    <xf numFmtId="0" fontId="26" fillId="74" borderId="108" applyNumberFormat="0" applyFont="0" applyAlignment="0" applyProtection="0"/>
    <xf numFmtId="0" fontId="26" fillId="74" borderId="108" applyNumberFormat="0" applyFont="0" applyAlignment="0" applyProtection="0"/>
    <xf numFmtId="0" fontId="26" fillId="74" borderId="108" applyNumberFormat="0" applyFont="0" applyAlignment="0" applyProtection="0"/>
    <xf numFmtId="0" fontId="26" fillId="74" borderId="108" applyNumberFormat="0" applyFont="0" applyAlignment="0" applyProtection="0"/>
    <xf numFmtId="0" fontId="26" fillId="74" borderId="108" applyNumberFormat="0" applyFont="0" applyAlignment="0" applyProtection="0"/>
    <xf numFmtId="0" fontId="26" fillId="74" borderId="108" applyNumberFormat="0" applyFont="0" applyAlignment="0" applyProtection="0"/>
    <xf numFmtId="0" fontId="26" fillId="74" borderId="108" applyNumberFormat="0" applyFont="0" applyAlignment="0" applyProtection="0"/>
    <xf numFmtId="0" fontId="26" fillId="74" borderId="108" applyNumberFormat="0" applyFont="0" applyAlignment="0" applyProtection="0"/>
    <xf numFmtId="0" fontId="26" fillId="74" borderId="108" applyNumberFormat="0" applyFont="0" applyAlignment="0" applyProtection="0"/>
    <xf numFmtId="0" fontId="26" fillId="74" borderId="108" applyNumberFormat="0" applyFont="0" applyAlignment="0" applyProtection="0"/>
    <xf numFmtId="0" fontId="26" fillId="74" borderId="108" applyNumberFormat="0" applyFont="0" applyAlignment="0" applyProtection="0"/>
    <xf numFmtId="0" fontId="26" fillId="74" borderId="108" applyNumberFormat="0" applyFont="0" applyAlignment="0" applyProtection="0"/>
    <xf numFmtId="0" fontId="26" fillId="74" borderId="108" applyNumberFormat="0" applyFont="0" applyAlignment="0" applyProtection="0"/>
    <xf numFmtId="0" fontId="26" fillId="74" borderId="108" applyNumberFormat="0" applyFont="0" applyAlignment="0" applyProtection="0"/>
    <xf numFmtId="0" fontId="26" fillId="74" borderId="108" applyNumberFormat="0" applyFont="0" applyAlignment="0" applyProtection="0"/>
    <xf numFmtId="0" fontId="26" fillId="74" borderId="108" applyNumberFormat="0" applyFont="0" applyAlignment="0" applyProtection="0"/>
    <xf numFmtId="0" fontId="26" fillId="74" borderId="108" applyNumberFormat="0" applyFont="0" applyAlignment="0" applyProtection="0"/>
    <xf numFmtId="0" fontId="26" fillId="74" borderId="108" applyNumberFormat="0" applyFont="0" applyAlignment="0" applyProtection="0"/>
    <xf numFmtId="0" fontId="26" fillId="74" borderId="108" applyNumberFormat="0" applyFont="0" applyAlignment="0" applyProtection="0"/>
    <xf numFmtId="0" fontId="26" fillId="74" borderId="108" applyNumberFormat="0" applyFont="0" applyAlignment="0" applyProtection="0"/>
    <xf numFmtId="0" fontId="26" fillId="74" borderId="108" applyNumberFormat="0" applyFont="0" applyAlignment="0" applyProtection="0"/>
    <xf numFmtId="0" fontId="26" fillId="74" borderId="108" applyNumberFormat="0" applyFont="0" applyAlignment="0" applyProtection="0"/>
    <xf numFmtId="0" fontId="26" fillId="74" borderId="108" applyNumberFormat="0" applyFont="0" applyAlignment="0" applyProtection="0"/>
    <xf numFmtId="0" fontId="26" fillId="74" borderId="108" applyNumberFormat="0" applyFont="0" applyAlignment="0" applyProtection="0"/>
    <xf numFmtId="0" fontId="26" fillId="74" borderId="108" applyNumberFormat="0" applyFont="0" applyAlignment="0" applyProtection="0"/>
    <xf numFmtId="0" fontId="26" fillId="74" borderId="108" applyNumberFormat="0" applyFont="0" applyAlignment="0" applyProtection="0"/>
    <xf numFmtId="0" fontId="2" fillId="74" borderId="108" applyNumberFormat="0" applyFont="0" applyAlignment="0" applyProtection="0"/>
    <xf numFmtId="0" fontId="26" fillId="74" borderId="108" applyNumberFormat="0" applyFont="0" applyAlignment="0" applyProtection="0"/>
    <xf numFmtId="0" fontId="26" fillId="74" borderId="108" applyNumberFormat="0" applyFont="0" applyAlignment="0" applyProtection="0"/>
    <xf numFmtId="0" fontId="26" fillId="74" borderId="108" applyNumberFormat="0" applyFont="0" applyAlignment="0" applyProtection="0"/>
    <xf numFmtId="0" fontId="26" fillId="74" borderId="108" applyNumberFormat="0" applyFont="0" applyAlignment="0" applyProtection="0"/>
    <xf numFmtId="0" fontId="26" fillId="74" borderId="108" applyNumberFormat="0" applyFont="0" applyAlignment="0" applyProtection="0"/>
    <xf numFmtId="0" fontId="26" fillId="74" borderId="108" applyNumberFormat="0" applyFont="0" applyAlignment="0" applyProtection="0"/>
    <xf numFmtId="0" fontId="26" fillId="74" borderId="108" applyNumberFormat="0" applyFont="0" applyAlignment="0" applyProtection="0"/>
    <xf numFmtId="0" fontId="26" fillId="74" borderId="108" applyNumberFormat="0" applyFont="0" applyAlignment="0" applyProtection="0"/>
    <xf numFmtId="0" fontId="26" fillId="74" borderId="108" applyNumberFormat="0" applyFont="0" applyAlignment="0" applyProtection="0"/>
    <xf numFmtId="0" fontId="26" fillId="74" borderId="108" applyNumberFormat="0" applyFont="0" applyAlignment="0" applyProtection="0"/>
    <xf numFmtId="0" fontId="26" fillId="74" borderId="108" applyNumberFormat="0" applyFont="0" applyAlignment="0" applyProtection="0"/>
    <xf numFmtId="0" fontId="26" fillId="74" borderId="108" applyNumberFormat="0" applyFont="0" applyAlignment="0" applyProtection="0"/>
    <xf numFmtId="0" fontId="26" fillId="74" borderId="108" applyNumberFormat="0" applyFont="0" applyAlignment="0" applyProtection="0"/>
    <xf numFmtId="0" fontId="26" fillId="74" borderId="108" applyNumberFormat="0" applyFont="0" applyAlignment="0" applyProtection="0"/>
    <xf numFmtId="0" fontId="26" fillId="74" borderId="108" applyNumberFormat="0" applyFont="0" applyAlignment="0" applyProtection="0"/>
    <xf numFmtId="0" fontId="26" fillId="74" borderId="108" applyNumberFormat="0" applyFont="0" applyAlignment="0" applyProtection="0"/>
    <xf numFmtId="0" fontId="26" fillId="74" borderId="108" applyNumberFormat="0" applyFont="0" applyAlignment="0" applyProtection="0"/>
    <xf numFmtId="0" fontId="26" fillId="74" borderId="108" applyNumberFormat="0" applyFont="0" applyAlignment="0" applyProtection="0"/>
    <xf numFmtId="0" fontId="26" fillId="74" borderId="108" applyNumberFormat="0" applyFont="0" applyAlignment="0" applyProtection="0"/>
    <xf numFmtId="0" fontId="2" fillId="74" borderId="108" applyNumberFormat="0" applyFont="0" applyAlignment="0" applyProtection="0"/>
    <xf numFmtId="0" fontId="26" fillId="74" borderId="108" applyNumberFormat="0" applyFont="0" applyAlignment="0" applyProtection="0"/>
    <xf numFmtId="0" fontId="2" fillId="74" borderId="108" applyNumberFormat="0" applyFont="0" applyAlignment="0" applyProtection="0"/>
    <xf numFmtId="0" fontId="2" fillId="74" borderId="108" applyNumberFormat="0" applyFont="0" applyAlignment="0" applyProtection="0"/>
    <xf numFmtId="0" fontId="26" fillId="74" borderId="108" applyNumberFormat="0" applyFont="0" applyAlignment="0" applyProtection="0"/>
    <xf numFmtId="0" fontId="26" fillId="74" borderId="108" applyNumberFormat="0" applyFont="0" applyAlignment="0" applyProtection="0"/>
    <xf numFmtId="0" fontId="26" fillId="74" borderId="108" applyNumberFormat="0" applyFont="0" applyAlignment="0" applyProtection="0"/>
    <xf numFmtId="0" fontId="2" fillId="74" borderId="108" applyNumberFormat="0" applyFont="0" applyAlignment="0" applyProtection="0"/>
    <xf numFmtId="0" fontId="26" fillId="74" borderId="108" applyNumberFormat="0" applyFont="0" applyAlignment="0" applyProtection="0"/>
    <xf numFmtId="0" fontId="26" fillId="74" borderId="108" applyNumberFormat="0" applyFont="0" applyAlignment="0" applyProtection="0"/>
    <xf numFmtId="0" fontId="26" fillId="74" borderId="108" applyNumberFormat="0" applyFont="0" applyAlignment="0" applyProtection="0"/>
    <xf numFmtId="0" fontId="26" fillId="74" borderId="108" applyNumberFormat="0" applyFont="0" applyAlignment="0" applyProtection="0"/>
    <xf numFmtId="0" fontId="26" fillId="74" borderId="108" applyNumberFormat="0" applyFont="0" applyAlignment="0" applyProtection="0"/>
    <xf numFmtId="0" fontId="26" fillId="74" borderId="108" applyNumberFormat="0" applyFont="0" applyAlignment="0" applyProtection="0"/>
    <xf numFmtId="0" fontId="26" fillId="74" borderId="108" applyNumberFormat="0" applyFont="0" applyAlignment="0" applyProtection="0"/>
    <xf numFmtId="0" fontId="26" fillId="74" borderId="108" applyNumberFormat="0" applyFont="0" applyAlignment="0" applyProtection="0"/>
    <xf numFmtId="0" fontId="26" fillId="74" borderId="108" applyNumberFormat="0" applyFont="0" applyAlignment="0" applyProtection="0"/>
    <xf numFmtId="0" fontId="26" fillId="74" borderId="108" applyNumberFormat="0" applyFont="0" applyAlignment="0" applyProtection="0"/>
    <xf numFmtId="0" fontId="26" fillId="74" borderId="108" applyNumberFormat="0" applyFont="0" applyAlignment="0" applyProtection="0"/>
    <xf numFmtId="0" fontId="26" fillId="74" borderId="108" applyNumberFormat="0" applyFont="0" applyAlignment="0" applyProtection="0"/>
    <xf numFmtId="0" fontId="26" fillId="74" borderId="108" applyNumberFormat="0" applyFont="0" applyAlignment="0" applyProtection="0"/>
    <xf numFmtId="0" fontId="26" fillId="74" borderId="108" applyNumberFormat="0" applyFont="0" applyAlignment="0" applyProtection="0"/>
    <xf numFmtId="0" fontId="26" fillId="74" borderId="108" applyNumberFormat="0" applyFont="0" applyAlignment="0" applyProtection="0"/>
    <xf numFmtId="0" fontId="26" fillId="74" borderId="108" applyNumberFormat="0" applyFont="0" applyAlignment="0" applyProtection="0"/>
    <xf numFmtId="0" fontId="26" fillId="74" borderId="108" applyNumberFormat="0" applyFont="0" applyAlignment="0" applyProtection="0"/>
    <xf numFmtId="3" fontId="2" fillId="72" borderId="104" applyFont="0">
      <alignment horizontal="right" vertical="center"/>
      <protection locked="0"/>
    </xf>
    <xf numFmtId="0" fontId="65" fillId="43" borderId="107" applyNumberFormat="0" applyAlignment="0" applyProtection="0"/>
    <xf numFmtId="168" fontId="67" fillId="43" borderId="107" applyNumberFormat="0" applyAlignment="0" applyProtection="0"/>
    <xf numFmtId="169" fontId="67" fillId="43" borderId="107" applyNumberFormat="0" applyAlignment="0" applyProtection="0"/>
    <xf numFmtId="168" fontId="67" fillId="43" borderId="107" applyNumberFormat="0" applyAlignment="0" applyProtection="0"/>
    <xf numFmtId="168" fontId="67" fillId="43" borderId="107" applyNumberFormat="0" applyAlignment="0" applyProtection="0"/>
    <xf numFmtId="169" fontId="67" fillId="43" borderId="107" applyNumberFormat="0" applyAlignment="0" applyProtection="0"/>
    <xf numFmtId="168" fontId="67" fillId="43" borderId="107" applyNumberFormat="0" applyAlignment="0" applyProtection="0"/>
    <xf numFmtId="168" fontId="67" fillId="43" borderId="107" applyNumberFormat="0" applyAlignment="0" applyProtection="0"/>
    <xf numFmtId="169" fontId="67" fillId="43" borderId="107" applyNumberFormat="0" applyAlignment="0" applyProtection="0"/>
    <xf numFmtId="168" fontId="67" fillId="43" borderId="107" applyNumberFormat="0" applyAlignment="0" applyProtection="0"/>
    <xf numFmtId="168" fontId="67" fillId="43" borderId="107" applyNumberFormat="0" applyAlignment="0" applyProtection="0"/>
    <xf numFmtId="169" fontId="67" fillId="43" borderId="107" applyNumberFormat="0" applyAlignment="0" applyProtection="0"/>
    <xf numFmtId="168" fontId="67" fillId="43" borderId="107" applyNumberFormat="0" applyAlignment="0" applyProtection="0"/>
    <xf numFmtId="0" fontId="65" fillId="43" borderId="107" applyNumberFormat="0" applyAlignment="0" applyProtection="0"/>
    <xf numFmtId="0" fontId="65" fillId="43" borderId="107" applyNumberFormat="0" applyAlignment="0" applyProtection="0"/>
    <xf numFmtId="0" fontId="65" fillId="43" borderId="107" applyNumberFormat="0" applyAlignment="0" applyProtection="0"/>
    <xf numFmtId="0" fontId="65" fillId="43" borderId="107" applyNumberFormat="0" applyAlignment="0" applyProtection="0"/>
    <xf numFmtId="0" fontId="65" fillId="43" borderId="107" applyNumberFormat="0" applyAlignment="0" applyProtection="0"/>
    <xf numFmtId="0" fontId="65" fillId="43" borderId="107" applyNumberFormat="0" applyAlignment="0" applyProtection="0"/>
    <xf numFmtId="0" fontId="65" fillId="43" borderId="107" applyNumberFormat="0" applyAlignment="0" applyProtection="0"/>
    <xf numFmtId="0" fontId="65" fillId="43" borderId="107" applyNumberFormat="0" applyAlignment="0" applyProtection="0"/>
    <xf numFmtId="0" fontId="65" fillId="43" borderId="107" applyNumberFormat="0" applyAlignment="0" applyProtection="0"/>
    <xf numFmtId="0" fontId="65" fillId="43" borderId="107" applyNumberFormat="0" applyAlignment="0" applyProtection="0"/>
    <xf numFmtId="0" fontId="65" fillId="43" borderId="107" applyNumberFormat="0" applyAlignment="0" applyProtection="0"/>
    <xf numFmtId="0" fontId="65" fillId="43" borderId="107" applyNumberFormat="0" applyAlignment="0" applyProtection="0"/>
    <xf numFmtId="0" fontId="65" fillId="43" borderId="107" applyNumberFormat="0" applyAlignment="0" applyProtection="0"/>
    <xf numFmtId="0" fontId="65" fillId="43" borderId="107" applyNumberFormat="0" applyAlignment="0" applyProtection="0"/>
    <xf numFmtId="0" fontId="65" fillId="43" borderId="107" applyNumberFormat="0" applyAlignment="0" applyProtection="0"/>
    <xf numFmtId="0" fontId="65" fillId="43" borderId="107" applyNumberFormat="0" applyAlignment="0" applyProtection="0"/>
    <xf numFmtId="0" fontId="65" fillId="43" borderId="107" applyNumberFormat="0" applyAlignment="0" applyProtection="0"/>
    <xf numFmtId="0" fontId="65" fillId="43" borderId="107" applyNumberFormat="0" applyAlignment="0" applyProtection="0"/>
    <xf numFmtId="0" fontId="65" fillId="43" borderId="107" applyNumberFormat="0" applyAlignment="0" applyProtection="0"/>
    <xf numFmtId="0" fontId="65" fillId="43" borderId="107" applyNumberFormat="0" applyAlignment="0" applyProtection="0"/>
    <xf numFmtId="0" fontId="65" fillId="43" borderId="107" applyNumberFormat="0" applyAlignment="0" applyProtection="0"/>
    <xf numFmtId="0" fontId="65" fillId="43" borderId="107" applyNumberFormat="0" applyAlignment="0" applyProtection="0"/>
    <xf numFmtId="0" fontId="65" fillId="43" borderId="107" applyNumberFormat="0" applyAlignment="0" applyProtection="0"/>
    <xf numFmtId="0" fontId="65" fillId="43" borderId="107" applyNumberFormat="0" applyAlignment="0" applyProtection="0"/>
    <xf numFmtId="0" fontId="65" fillId="43" borderId="107" applyNumberFormat="0" applyAlignment="0" applyProtection="0"/>
    <xf numFmtId="0" fontId="65" fillId="43" borderId="107" applyNumberFormat="0" applyAlignment="0" applyProtection="0"/>
    <xf numFmtId="0" fontId="65" fillId="43" borderId="107" applyNumberFormat="0" applyAlignment="0" applyProtection="0"/>
    <xf numFmtId="0" fontId="65" fillId="43" borderId="107" applyNumberFormat="0" applyAlignment="0" applyProtection="0"/>
    <xf numFmtId="0" fontId="65" fillId="43" borderId="107" applyNumberFormat="0" applyAlignment="0" applyProtection="0"/>
    <xf numFmtId="0" fontId="65" fillId="43" borderId="107" applyNumberFormat="0" applyAlignment="0" applyProtection="0"/>
    <xf numFmtId="0" fontId="65" fillId="43" borderId="107" applyNumberFormat="0" applyAlignment="0" applyProtection="0"/>
    <xf numFmtId="0" fontId="65" fillId="43" borderId="107" applyNumberFormat="0" applyAlignment="0" applyProtection="0"/>
    <xf numFmtId="0" fontId="65" fillId="43" borderId="107" applyNumberFormat="0" applyAlignment="0" applyProtection="0"/>
    <xf numFmtId="0" fontId="65" fillId="43" borderId="107" applyNumberFormat="0" applyAlignment="0" applyProtection="0"/>
    <xf numFmtId="0" fontId="65" fillId="43" borderId="107" applyNumberFormat="0" applyAlignment="0" applyProtection="0"/>
    <xf numFmtId="0" fontId="65" fillId="43" borderId="107" applyNumberFormat="0" applyAlignment="0" applyProtection="0"/>
    <xf numFmtId="0" fontId="65" fillId="43" borderId="107" applyNumberFormat="0" applyAlignment="0" applyProtection="0"/>
    <xf numFmtId="0" fontId="65" fillId="43" borderId="107" applyNumberFormat="0" applyAlignment="0" applyProtection="0"/>
    <xf numFmtId="0" fontId="65" fillId="43" borderId="107" applyNumberFormat="0" applyAlignment="0" applyProtection="0"/>
    <xf numFmtId="0" fontId="65" fillId="43" borderId="107" applyNumberFormat="0" applyAlignment="0" applyProtection="0"/>
    <xf numFmtId="0" fontId="65" fillId="43" borderId="107" applyNumberFormat="0" applyAlignment="0" applyProtection="0"/>
    <xf numFmtId="0" fontId="65" fillId="43" borderId="107" applyNumberFormat="0" applyAlignment="0" applyProtection="0"/>
    <xf numFmtId="0" fontId="65" fillId="43" borderId="107" applyNumberFormat="0" applyAlignment="0" applyProtection="0"/>
    <xf numFmtId="0" fontId="65" fillId="43" borderId="107" applyNumberFormat="0" applyAlignment="0" applyProtection="0"/>
    <xf numFmtId="0" fontId="65" fillId="43" borderId="107" applyNumberFormat="0" applyAlignment="0" applyProtection="0"/>
    <xf numFmtId="0" fontId="65" fillId="43" borderId="107" applyNumberFormat="0" applyAlignment="0" applyProtection="0"/>
    <xf numFmtId="0" fontId="65" fillId="43" borderId="107" applyNumberFormat="0" applyAlignment="0" applyProtection="0"/>
    <xf numFmtId="0" fontId="65" fillId="43" borderId="107" applyNumberFormat="0" applyAlignment="0" applyProtection="0"/>
    <xf numFmtId="169" fontId="67" fillId="43" borderId="107" applyNumberFormat="0" applyAlignment="0" applyProtection="0"/>
    <xf numFmtId="0" fontId="65" fillId="43" borderId="107" applyNumberFormat="0" applyAlignment="0" applyProtection="0"/>
    <xf numFmtId="0" fontId="65" fillId="43" borderId="107" applyNumberFormat="0" applyAlignment="0" applyProtection="0"/>
    <xf numFmtId="0" fontId="65" fillId="43" borderId="107" applyNumberFormat="0" applyAlignment="0" applyProtection="0"/>
    <xf numFmtId="0" fontId="65" fillId="43" borderId="107" applyNumberFormat="0" applyAlignment="0" applyProtection="0"/>
    <xf numFmtId="0" fontId="65" fillId="43" borderId="107" applyNumberFormat="0" applyAlignment="0" applyProtection="0"/>
    <xf numFmtId="0" fontId="65" fillId="43" borderId="107" applyNumberFormat="0" applyAlignment="0" applyProtection="0"/>
    <xf numFmtId="0" fontId="65" fillId="43" borderId="107" applyNumberFormat="0" applyAlignment="0" applyProtection="0"/>
    <xf numFmtId="0" fontId="65" fillId="43" borderId="107" applyNumberFormat="0" applyAlignment="0" applyProtection="0"/>
    <xf numFmtId="0" fontId="65" fillId="43" borderId="107" applyNumberFormat="0" applyAlignment="0" applyProtection="0"/>
    <xf numFmtId="0" fontId="65" fillId="43" borderId="107" applyNumberFormat="0" applyAlignment="0" applyProtection="0"/>
    <xf numFmtId="0" fontId="65" fillId="43" borderId="107" applyNumberFormat="0" applyAlignment="0" applyProtection="0"/>
    <xf numFmtId="168" fontId="67" fillId="43" borderId="107" applyNumberFormat="0" applyAlignment="0" applyProtection="0"/>
    <xf numFmtId="0" fontId="65" fillId="43" borderId="107" applyNumberFormat="0" applyAlignment="0" applyProtection="0"/>
    <xf numFmtId="0" fontId="65" fillId="43" borderId="107" applyNumberFormat="0" applyAlignment="0" applyProtection="0"/>
    <xf numFmtId="0" fontId="65" fillId="43" borderId="107" applyNumberFormat="0" applyAlignment="0" applyProtection="0"/>
    <xf numFmtId="0" fontId="65" fillId="43" borderId="107" applyNumberFormat="0" applyAlignment="0" applyProtection="0"/>
    <xf numFmtId="168" fontId="67" fillId="43" borderId="107" applyNumberFormat="0" applyAlignment="0" applyProtection="0"/>
    <xf numFmtId="0" fontId="65" fillId="43" borderId="107" applyNumberFormat="0" applyAlignment="0" applyProtection="0"/>
    <xf numFmtId="0" fontId="65" fillId="43" borderId="107" applyNumberFormat="0" applyAlignment="0" applyProtection="0"/>
    <xf numFmtId="0" fontId="65" fillId="43" borderId="107" applyNumberFormat="0" applyAlignment="0" applyProtection="0"/>
    <xf numFmtId="0" fontId="65" fillId="43" borderId="107" applyNumberFormat="0" applyAlignment="0" applyProtection="0"/>
    <xf numFmtId="0" fontId="65" fillId="43" borderId="107" applyNumberFormat="0" applyAlignment="0" applyProtection="0"/>
    <xf numFmtId="0" fontId="2" fillId="71" borderId="105" applyNumberFormat="0" applyFont="0" applyBorder="0" applyProtection="0">
      <alignment horizontal="left" vertical="center"/>
    </xf>
    <xf numFmtId="9" fontId="2" fillId="71" borderId="104" applyFont="0" applyProtection="0">
      <alignment horizontal="right" vertical="center"/>
    </xf>
    <xf numFmtId="3" fontId="2" fillId="71" borderId="104" applyFont="0" applyProtection="0">
      <alignment horizontal="right" vertical="center"/>
    </xf>
    <xf numFmtId="0" fontId="61" fillId="70" borderId="105" applyFont="0" applyBorder="0">
      <alignment horizontal="center" wrapText="1"/>
    </xf>
    <xf numFmtId="168" fontId="53" fillId="0" borderId="102">
      <alignment horizontal="left" vertical="center"/>
    </xf>
    <xf numFmtId="0" fontId="53" fillId="0" borderId="102">
      <alignment horizontal="left" vertical="center"/>
    </xf>
    <xf numFmtId="0" fontId="53" fillId="0" borderId="102">
      <alignment horizontal="left" vertical="center"/>
    </xf>
    <xf numFmtId="0" fontId="2" fillId="69" borderId="104" applyNumberFormat="0" applyFont="0" applyBorder="0" applyProtection="0">
      <alignment horizontal="center" vertical="center"/>
    </xf>
    <xf numFmtId="0" fontId="35" fillId="0" borderId="104" applyNumberFormat="0" applyAlignment="0">
      <alignment horizontal="right"/>
      <protection locked="0"/>
    </xf>
    <xf numFmtId="0" fontId="35" fillId="0" borderId="104" applyNumberFormat="0" applyAlignment="0">
      <alignment horizontal="right"/>
      <protection locked="0"/>
    </xf>
    <xf numFmtId="0" fontId="35" fillId="0" borderId="104" applyNumberFormat="0" applyAlignment="0">
      <alignment horizontal="right"/>
      <protection locked="0"/>
    </xf>
    <xf numFmtId="0" fontId="35" fillId="0" borderId="104" applyNumberFormat="0" applyAlignment="0">
      <alignment horizontal="right"/>
      <protection locked="0"/>
    </xf>
    <xf numFmtId="0" fontId="35" fillId="0" borderId="104" applyNumberFormat="0" applyAlignment="0">
      <alignment horizontal="right"/>
      <protection locked="0"/>
    </xf>
    <xf numFmtId="0" fontId="35" fillId="0" borderId="104" applyNumberFormat="0" applyAlignment="0">
      <alignment horizontal="right"/>
      <protection locked="0"/>
    </xf>
    <xf numFmtId="0" fontId="35" fillId="0" borderId="104" applyNumberFormat="0" applyAlignment="0">
      <alignment horizontal="right"/>
      <protection locked="0"/>
    </xf>
    <xf numFmtId="0" fontId="35" fillId="0" borderId="104" applyNumberFormat="0" applyAlignment="0">
      <alignment horizontal="right"/>
      <protection locked="0"/>
    </xf>
    <xf numFmtId="0" fontId="35" fillId="0" borderId="104" applyNumberFormat="0" applyAlignment="0">
      <alignment horizontal="right"/>
      <protection locked="0"/>
    </xf>
    <xf numFmtId="0" fontId="35" fillId="0" borderId="104" applyNumberFormat="0" applyAlignment="0">
      <alignment horizontal="right"/>
      <protection locked="0"/>
    </xf>
    <xf numFmtId="0" fontId="37" fillId="64" borderId="107" applyNumberFormat="0" applyAlignment="0" applyProtection="0"/>
    <xf numFmtId="168" fontId="39" fillId="64" borderId="107" applyNumberFormat="0" applyAlignment="0" applyProtection="0"/>
    <xf numFmtId="169" fontId="39" fillId="64" borderId="107" applyNumberFormat="0" applyAlignment="0" applyProtection="0"/>
    <xf numFmtId="168" fontId="39" fillId="64" borderId="107" applyNumberFormat="0" applyAlignment="0" applyProtection="0"/>
    <xf numFmtId="168" fontId="39" fillId="64" borderId="107" applyNumberFormat="0" applyAlignment="0" applyProtection="0"/>
    <xf numFmtId="169" fontId="39" fillId="64" borderId="107" applyNumberFormat="0" applyAlignment="0" applyProtection="0"/>
    <xf numFmtId="168" fontId="39" fillId="64" borderId="107" applyNumberFormat="0" applyAlignment="0" applyProtection="0"/>
    <xf numFmtId="168" fontId="39" fillId="64" borderId="107" applyNumberFormat="0" applyAlignment="0" applyProtection="0"/>
    <xf numFmtId="169" fontId="39" fillId="64" borderId="107" applyNumberFormat="0" applyAlignment="0" applyProtection="0"/>
    <xf numFmtId="168" fontId="39" fillId="64" borderId="107" applyNumberFormat="0" applyAlignment="0" applyProtection="0"/>
    <xf numFmtId="168" fontId="39" fillId="64" borderId="107" applyNumberFormat="0" applyAlignment="0" applyProtection="0"/>
    <xf numFmtId="169" fontId="39" fillId="64" borderId="107" applyNumberFormat="0" applyAlignment="0" applyProtection="0"/>
    <xf numFmtId="168" fontId="39" fillId="64" borderId="107" applyNumberFormat="0" applyAlignment="0" applyProtection="0"/>
    <xf numFmtId="0" fontId="37" fillId="64" borderId="107" applyNumberFormat="0" applyAlignment="0" applyProtection="0"/>
    <xf numFmtId="0" fontId="37" fillId="64" borderId="107" applyNumberFormat="0" applyAlignment="0" applyProtection="0"/>
    <xf numFmtId="0" fontId="37" fillId="64" borderId="107" applyNumberFormat="0" applyAlignment="0" applyProtection="0"/>
    <xf numFmtId="0" fontId="37" fillId="64" borderId="107" applyNumberFormat="0" applyAlignment="0" applyProtection="0"/>
    <xf numFmtId="0" fontId="37" fillId="64" borderId="107" applyNumberFormat="0" applyAlignment="0" applyProtection="0"/>
    <xf numFmtId="0" fontId="37" fillId="64" borderId="107" applyNumberFormat="0" applyAlignment="0" applyProtection="0"/>
    <xf numFmtId="0" fontId="37" fillId="64" borderId="107" applyNumberFormat="0" applyAlignment="0" applyProtection="0"/>
    <xf numFmtId="0" fontId="37" fillId="64" borderId="107" applyNumberFormat="0" applyAlignment="0" applyProtection="0"/>
    <xf numFmtId="0" fontId="37" fillId="64" borderId="107" applyNumberFormat="0" applyAlignment="0" applyProtection="0"/>
    <xf numFmtId="0" fontId="37" fillId="64" borderId="107" applyNumberFormat="0" applyAlignment="0" applyProtection="0"/>
    <xf numFmtId="0" fontId="37" fillId="64" borderId="107" applyNumberFormat="0" applyAlignment="0" applyProtection="0"/>
    <xf numFmtId="0" fontId="37" fillId="64" borderId="107" applyNumberFormat="0" applyAlignment="0" applyProtection="0"/>
    <xf numFmtId="0" fontId="37" fillId="64" borderId="107" applyNumberFormat="0" applyAlignment="0" applyProtection="0"/>
    <xf numFmtId="0" fontId="37" fillId="64" borderId="107" applyNumberFormat="0" applyAlignment="0" applyProtection="0"/>
    <xf numFmtId="0" fontId="37" fillId="64" borderId="107" applyNumberFormat="0" applyAlignment="0" applyProtection="0"/>
    <xf numFmtId="0" fontId="37" fillId="64" borderId="107" applyNumberFormat="0" applyAlignment="0" applyProtection="0"/>
    <xf numFmtId="0" fontId="37" fillId="64" borderId="107" applyNumberFormat="0" applyAlignment="0" applyProtection="0"/>
    <xf numFmtId="0" fontId="37" fillId="64" borderId="107" applyNumberFormat="0" applyAlignment="0" applyProtection="0"/>
    <xf numFmtId="0" fontId="37" fillId="64" borderId="107" applyNumberFormat="0" applyAlignment="0" applyProtection="0"/>
    <xf numFmtId="0" fontId="37" fillId="64" borderId="107" applyNumberFormat="0" applyAlignment="0" applyProtection="0"/>
    <xf numFmtId="0" fontId="37" fillId="64" borderId="107" applyNumberFormat="0" applyAlignment="0" applyProtection="0"/>
    <xf numFmtId="0" fontId="37" fillId="64" borderId="107" applyNumberFormat="0" applyAlignment="0" applyProtection="0"/>
    <xf numFmtId="0" fontId="37" fillId="64" borderId="107" applyNumberFormat="0" applyAlignment="0" applyProtection="0"/>
    <xf numFmtId="0" fontId="37" fillId="64" borderId="107" applyNumberFormat="0" applyAlignment="0" applyProtection="0"/>
    <xf numFmtId="0" fontId="37" fillId="64" borderId="107" applyNumberFormat="0" applyAlignment="0" applyProtection="0"/>
    <xf numFmtId="0" fontId="37" fillId="64" borderId="107" applyNumberFormat="0" applyAlignment="0" applyProtection="0"/>
    <xf numFmtId="0" fontId="37" fillId="64" borderId="107" applyNumberFormat="0" applyAlignment="0" applyProtection="0"/>
    <xf numFmtId="0" fontId="37" fillId="64" borderId="107" applyNumberFormat="0" applyAlignment="0" applyProtection="0"/>
    <xf numFmtId="0" fontId="37" fillId="64" borderId="107" applyNumberFormat="0" applyAlignment="0" applyProtection="0"/>
    <xf numFmtId="0" fontId="37" fillId="64" borderId="107" applyNumberFormat="0" applyAlignment="0" applyProtection="0"/>
    <xf numFmtId="0" fontId="37" fillId="64" borderId="107" applyNumberFormat="0" applyAlignment="0" applyProtection="0"/>
    <xf numFmtId="0" fontId="37" fillId="64" borderId="107" applyNumberFormat="0" applyAlignment="0" applyProtection="0"/>
    <xf numFmtId="0" fontId="37" fillId="64" borderId="107" applyNumberFormat="0" applyAlignment="0" applyProtection="0"/>
    <xf numFmtId="0" fontId="37" fillId="64" borderId="107" applyNumberFormat="0" applyAlignment="0" applyProtection="0"/>
    <xf numFmtId="0" fontId="37" fillId="64" borderId="107" applyNumberFormat="0" applyAlignment="0" applyProtection="0"/>
    <xf numFmtId="0" fontId="37" fillId="64" borderId="107" applyNumberFormat="0" applyAlignment="0" applyProtection="0"/>
    <xf numFmtId="0" fontId="37" fillId="64" borderId="107" applyNumberFormat="0" applyAlignment="0" applyProtection="0"/>
    <xf numFmtId="0" fontId="37" fillId="64" borderId="107" applyNumberFormat="0" applyAlignment="0" applyProtection="0"/>
    <xf numFmtId="0" fontId="37" fillId="64" borderId="107" applyNumberFormat="0" applyAlignment="0" applyProtection="0"/>
    <xf numFmtId="0" fontId="37" fillId="64" borderId="107" applyNumberFormat="0" applyAlignment="0" applyProtection="0"/>
    <xf numFmtId="0" fontId="37" fillId="64" borderId="107" applyNumberFormat="0" applyAlignment="0" applyProtection="0"/>
    <xf numFmtId="0" fontId="37" fillId="64" borderId="107" applyNumberFormat="0" applyAlignment="0" applyProtection="0"/>
    <xf numFmtId="0" fontId="37" fillId="64" borderId="107" applyNumberFormat="0" applyAlignment="0" applyProtection="0"/>
    <xf numFmtId="0" fontId="37" fillId="64" borderId="107" applyNumberFormat="0" applyAlignment="0" applyProtection="0"/>
    <xf numFmtId="0" fontId="37" fillId="64" borderId="107" applyNumberFormat="0" applyAlignment="0" applyProtection="0"/>
    <xf numFmtId="0" fontId="37" fillId="64" borderId="107" applyNumberFormat="0" applyAlignment="0" applyProtection="0"/>
    <xf numFmtId="0" fontId="37" fillId="64" borderId="107" applyNumberFormat="0" applyAlignment="0" applyProtection="0"/>
    <xf numFmtId="0" fontId="37" fillId="64" borderId="107" applyNumberFormat="0" applyAlignment="0" applyProtection="0"/>
    <xf numFmtId="169" fontId="39" fillId="64" borderId="107" applyNumberFormat="0" applyAlignment="0" applyProtection="0"/>
    <xf numFmtId="0" fontId="37" fillId="64" borderId="107" applyNumberFormat="0" applyAlignment="0" applyProtection="0"/>
    <xf numFmtId="0" fontId="37" fillId="64" borderId="107" applyNumberFormat="0" applyAlignment="0" applyProtection="0"/>
    <xf numFmtId="0" fontId="37" fillId="64" borderId="107" applyNumberFormat="0" applyAlignment="0" applyProtection="0"/>
    <xf numFmtId="0" fontId="37" fillId="64" borderId="107" applyNumberFormat="0" applyAlignment="0" applyProtection="0"/>
    <xf numFmtId="0" fontId="37" fillId="64" borderId="107" applyNumberFormat="0" applyAlignment="0" applyProtection="0"/>
    <xf numFmtId="0" fontId="37" fillId="64" borderId="107" applyNumberFormat="0" applyAlignment="0" applyProtection="0"/>
    <xf numFmtId="0" fontId="37" fillId="64" borderId="107" applyNumberFormat="0" applyAlignment="0" applyProtection="0"/>
    <xf numFmtId="0" fontId="37" fillId="64" borderId="107" applyNumberFormat="0" applyAlignment="0" applyProtection="0"/>
    <xf numFmtId="0" fontId="37" fillId="64" borderId="107" applyNumberFormat="0" applyAlignment="0" applyProtection="0"/>
    <xf numFmtId="0" fontId="37" fillId="64" borderId="107" applyNumberFormat="0" applyAlignment="0" applyProtection="0"/>
    <xf numFmtId="0" fontId="37" fillId="64" borderId="107" applyNumberFormat="0" applyAlignment="0" applyProtection="0"/>
    <xf numFmtId="168" fontId="39" fillId="64" borderId="107" applyNumberFormat="0" applyAlignment="0" applyProtection="0"/>
    <xf numFmtId="0" fontId="37" fillId="64" borderId="107" applyNumberFormat="0" applyAlignment="0" applyProtection="0"/>
    <xf numFmtId="0" fontId="37" fillId="64" borderId="107" applyNumberFormat="0" applyAlignment="0" applyProtection="0"/>
    <xf numFmtId="0" fontId="37" fillId="64" borderId="107" applyNumberFormat="0" applyAlignment="0" applyProtection="0"/>
    <xf numFmtId="0" fontId="37" fillId="64" borderId="107" applyNumberFormat="0" applyAlignment="0" applyProtection="0"/>
    <xf numFmtId="168" fontId="39" fillId="64" borderId="107" applyNumberFormat="0" applyAlignment="0" applyProtection="0"/>
    <xf numFmtId="0" fontId="37" fillId="64" borderId="107" applyNumberFormat="0" applyAlignment="0" applyProtection="0"/>
    <xf numFmtId="0" fontId="37" fillId="64" borderId="107" applyNumberFormat="0" applyAlignment="0" applyProtection="0"/>
    <xf numFmtId="0" fontId="37" fillId="64" borderId="107" applyNumberFormat="0" applyAlignment="0" applyProtection="0"/>
    <xf numFmtId="0" fontId="37" fillId="64" borderId="107" applyNumberFormat="0" applyAlignment="0" applyProtection="0"/>
    <xf numFmtId="0" fontId="37" fillId="64" borderId="107" applyNumberFormat="0" applyAlignment="0" applyProtection="0"/>
    <xf numFmtId="0" fontId="1" fillId="0" borderId="0"/>
    <xf numFmtId="169" fontId="25" fillId="37" borderId="0"/>
    <xf numFmtId="0" fontId="2" fillId="0" borderId="0">
      <alignment vertical="center"/>
    </xf>
    <xf numFmtId="166" fontId="1" fillId="0" borderId="0" applyFont="0" applyFill="0" applyBorder="0" applyAlignment="0" applyProtection="0"/>
  </cellStyleXfs>
  <cellXfs count="652">
    <xf numFmtId="0" fontId="0" fillId="0" borderId="0" xfId="0"/>
    <xf numFmtId="0" fontId="3" fillId="0" borderId="0" xfId="0" applyFont="1"/>
    <xf numFmtId="0" fontId="0" fillId="0" borderId="0" xfId="0" applyFill="1"/>
    <xf numFmtId="0" fontId="0" fillId="0" borderId="0" xfId="0" applyAlignment="1">
      <alignment wrapText="1"/>
    </xf>
    <xf numFmtId="0" fontId="3" fillId="0" borderId="0" xfId="0" applyFont="1" applyFill="1"/>
    <xf numFmtId="167" fontId="0" fillId="0" borderId="0" xfId="0" applyNumberFormat="1"/>
    <xf numFmtId="0" fontId="3" fillId="0" borderId="3" xfId="0" applyFont="1" applyBorder="1"/>
    <xf numFmtId="0" fontId="7" fillId="0" borderId="19" xfId="0" applyFont="1" applyBorder="1"/>
    <xf numFmtId="0" fontId="10" fillId="0" borderId="0" xfId="0" applyFont="1" applyBorder="1"/>
    <xf numFmtId="0" fontId="10" fillId="0" borderId="0" xfId="0" applyFont="1"/>
    <xf numFmtId="0" fontId="7" fillId="0" borderId="0" xfId="0" applyFont="1" applyBorder="1" applyAlignment="1">
      <alignment horizontal="right" wrapText="1"/>
    </xf>
    <xf numFmtId="0" fontId="7" fillId="0" borderId="22" xfId="0" applyFont="1" applyBorder="1" applyAlignment="1">
      <alignment vertical="center"/>
    </xf>
    <xf numFmtId="0" fontId="7" fillId="0" borderId="25" xfId="0" applyFont="1" applyBorder="1"/>
    <xf numFmtId="0" fontId="5" fillId="0" borderId="0" xfId="0" applyFont="1"/>
    <xf numFmtId="0" fontId="7" fillId="0" borderId="0" xfId="11" applyFont="1" applyFill="1" applyBorder="1" applyProtection="1"/>
    <xf numFmtId="0" fontId="3" fillId="0" borderId="0" xfId="0" applyFont="1" applyBorder="1"/>
    <xf numFmtId="0" fontId="7" fillId="0" borderId="0" xfId="0" applyFont="1"/>
    <xf numFmtId="0" fontId="7" fillId="0" borderId="0" xfId="0" applyFont="1" applyAlignment="1">
      <alignment horizontal="right"/>
    </xf>
    <xf numFmtId="0" fontId="7" fillId="0" borderId="0" xfId="11" applyFont="1" applyFill="1" applyBorder="1" applyAlignment="1" applyProtection="1"/>
    <xf numFmtId="0" fontId="3" fillId="0" borderId="7" xfId="0" applyFont="1" applyBorder="1"/>
    <xf numFmtId="0" fontId="3" fillId="0" borderId="0" xfId="0" applyFont="1" applyAlignment="1">
      <alignment wrapText="1"/>
    </xf>
    <xf numFmtId="0" fontId="10" fillId="0" borderId="0" xfId="0" applyFont="1" applyAlignment="1">
      <alignment wrapText="1"/>
    </xf>
    <xf numFmtId="0" fontId="10" fillId="0" borderId="0" xfId="0" applyFont="1" applyAlignment="1">
      <alignment horizontal="center"/>
    </xf>
    <xf numFmtId="0" fontId="8" fillId="0" borderId="0" xfId="11" applyFont="1" applyFill="1" applyBorder="1" applyAlignment="1" applyProtection="1"/>
    <xf numFmtId="0" fontId="7" fillId="0" borderId="8" xfId="0" applyFont="1" applyBorder="1" applyAlignment="1">
      <alignment wrapText="1"/>
    </xf>
    <xf numFmtId="0" fontId="7" fillId="0" borderId="24" xfId="0" applyFont="1" applyBorder="1" applyAlignment="1">
      <alignment wrapText="1"/>
    </xf>
    <xf numFmtId="0" fontId="5" fillId="0" borderId="0" xfId="0" applyFont="1" applyBorder="1"/>
    <xf numFmtId="0" fontId="8" fillId="0" borderId="0" xfId="0" applyFont="1" applyAlignment="1">
      <alignment horizontal="center"/>
    </xf>
    <xf numFmtId="0" fontId="7" fillId="0" borderId="0" xfId="0" applyFont="1" applyFill="1" applyBorder="1" applyProtection="1"/>
    <xf numFmtId="10" fontId="7" fillId="0" borderId="0" xfId="6" applyNumberFormat="1" applyFont="1" applyFill="1" applyBorder="1" applyProtection="1">
      <protection locked="0"/>
    </xf>
    <xf numFmtId="0" fontId="7" fillId="0" borderId="0" xfId="0" applyFont="1" applyFill="1" applyBorder="1" applyProtection="1">
      <protection locked="0"/>
    </xf>
    <xf numFmtId="0" fontId="15" fillId="0" borderId="0" xfId="0" applyFont="1" applyFill="1" applyBorder="1" applyProtection="1">
      <protection locked="0"/>
    </xf>
    <xf numFmtId="0" fontId="8" fillId="0" borderId="19" xfId="0" applyFont="1" applyFill="1" applyBorder="1" applyAlignment="1" applyProtection="1">
      <alignment horizontal="center" vertical="center"/>
    </xf>
    <xf numFmtId="0" fontId="7" fillId="0" borderId="20" xfId="0" applyFont="1" applyFill="1" applyBorder="1" applyProtection="1"/>
    <xf numFmtId="0" fontId="7" fillId="0" borderId="22" xfId="0" applyFont="1" applyFill="1" applyBorder="1" applyAlignment="1" applyProtection="1">
      <alignment horizontal="left" indent="1"/>
    </xf>
    <xf numFmtId="0" fontId="8" fillId="0" borderId="8" xfId="0" applyFont="1" applyFill="1" applyBorder="1" applyAlignment="1" applyProtection="1">
      <alignment horizontal="center"/>
    </xf>
    <xf numFmtId="0" fontId="7" fillId="0" borderId="3" xfId="0" applyFont="1" applyFill="1" applyBorder="1" applyAlignment="1" applyProtection="1">
      <alignment horizontal="center" vertical="center" wrapText="1"/>
    </xf>
    <xf numFmtId="0" fontId="7" fillId="0" borderId="23" xfId="0" applyFont="1" applyFill="1" applyBorder="1" applyAlignment="1" applyProtection="1">
      <alignment horizontal="center" vertical="center" wrapText="1"/>
    </xf>
    <xf numFmtId="0" fontId="7" fillId="0" borderId="8" xfId="0" applyFont="1" applyFill="1" applyBorder="1" applyAlignment="1" applyProtection="1">
      <alignment horizontal="left" indent="1"/>
    </xf>
    <xf numFmtId="0" fontId="7" fillId="0" borderId="8" xfId="0" applyFont="1" applyFill="1" applyBorder="1" applyAlignment="1" applyProtection="1">
      <alignment horizontal="left" indent="2"/>
    </xf>
    <xf numFmtId="0" fontId="8" fillId="0" borderId="8" xfId="0" applyFont="1" applyFill="1" applyBorder="1" applyAlignment="1" applyProtection="1"/>
    <xf numFmtId="0" fontId="7" fillId="0" borderId="25" xfId="0" applyFont="1" applyFill="1" applyBorder="1" applyAlignment="1" applyProtection="1">
      <alignment horizontal="left" indent="1"/>
    </xf>
    <xf numFmtId="0" fontId="8" fillId="0" borderId="28" xfId="0" applyFont="1" applyFill="1" applyBorder="1" applyAlignment="1" applyProtection="1"/>
    <xf numFmtId="0" fontId="16" fillId="0" borderId="0" xfId="0" applyFont="1" applyAlignment="1">
      <alignment vertical="center"/>
    </xf>
    <xf numFmtId="0" fontId="7" fillId="0" borderId="0" xfId="0" applyFont="1" applyFill="1" applyBorder="1"/>
    <xf numFmtId="0" fontId="15" fillId="0" borderId="0" xfId="0" applyFont="1" applyFill="1"/>
    <xf numFmtId="0" fontId="17" fillId="0" borderId="3" xfId="0" applyFont="1" applyFill="1" applyBorder="1" applyAlignment="1">
      <alignment horizontal="left" vertical="center"/>
    </xf>
    <xf numFmtId="0" fontId="17" fillId="0" borderId="3" xfId="0" applyFont="1" applyFill="1" applyBorder="1" applyAlignment="1">
      <alignment horizontal="center" vertical="center" wrapText="1"/>
    </xf>
    <xf numFmtId="0" fontId="17" fillId="0" borderId="3" xfId="0" applyFont="1" applyFill="1" applyBorder="1" applyAlignment="1">
      <alignment horizontal="left" indent="1"/>
    </xf>
    <xf numFmtId="0" fontId="18" fillId="0" borderId="3" xfId="0" applyFont="1" applyFill="1" applyBorder="1" applyAlignment="1">
      <alignment horizontal="center"/>
    </xf>
    <xf numFmtId="38" fontId="17" fillId="0" borderId="3" xfId="0" applyNumberFormat="1" applyFont="1" applyFill="1" applyBorder="1" applyAlignment="1" applyProtection="1">
      <alignment horizontal="right"/>
      <protection locked="0"/>
    </xf>
    <xf numFmtId="0" fontId="17" fillId="0" borderId="3" xfId="0" applyFont="1" applyFill="1" applyBorder="1" applyAlignment="1">
      <alignment horizontal="left" wrapText="1" indent="1"/>
    </xf>
    <xf numFmtId="0" fontId="17" fillId="0" borderId="3" xfId="0" applyFont="1" applyFill="1" applyBorder="1" applyAlignment="1">
      <alignment horizontal="left" wrapText="1" indent="2"/>
    </xf>
    <xf numFmtId="0" fontId="18" fillId="0" borderId="3" xfId="0" applyFont="1" applyFill="1" applyBorder="1" applyAlignment="1"/>
    <xf numFmtId="0" fontId="18" fillId="0" borderId="3" xfId="0" applyFont="1" applyFill="1" applyBorder="1" applyAlignment="1">
      <alignment horizontal="left"/>
    </xf>
    <xf numFmtId="0" fontId="18" fillId="0" borderId="3" xfId="0" applyFont="1" applyFill="1" applyBorder="1" applyAlignment="1">
      <alignment horizontal="left" indent="1"/>
    </xf>
    <xf numFmtId="0" fontId="18" fillId="0" borderId="3" xfId="0" applyFont="1" applyFill="1" applyBorder="1" applyAlignment="1">
      <alignment horizontal="center" vertical="center" wrapText="1"/>
    </xf>
    <xf numFmtId="0" fontId="4" fillId="0" borderId="0" xfId="0" applyFont="1" applyAlignment="1">
      <alignment horizontal="center"/>
    </xf>
    <xf numFmtId="0" fontId="8" fillId="0" borderId="0" xfId="0" applyFont="1" applyFill="1" applyBorder="1" applyAlignment="1">
      <alignment horizontal="center" wrapText="1"/>
    </xf>
    <xf numFmtId="0" fontId="11" fillId="0" borderId="8" xfId="0" applyFont="1" applyBorder="1" applyAlignment="1">
      <alignment wrapText="1"/>
    </xf>
    <xf numFmtId="0" fontId="3" fillId="0" borderId="24" xfId="0" applyFont="1" applyBorder="1" applyAlignment="1"/>
    <xf numFmtId="0" fontId="11" fillId="0" borderId="28" xfId="0" applyFont="1" applyBorder="1" applyAlignment="1">
      <alignment wrapText="1"/>
    </xf>
    <xf numFmtId="0" fontId="22" fillId="0" borderId="0" xfId="0" applyFont="1" applyAlignment="1">
      <alignment horizontal="center" vertical="center"/>
    </xf>
    <xf numFmtId="0" fontId="22" fillId="0" borderId="0" xfId="0" applyFont="1" applyAlignment="1">
      <alignment vertical="center"/>
    </xf>
    <xf numFmtId="0" fontId="3" fillId="0" borderId="0" xfId="0" applyFont="1" applyAlignment="1">
      <alignment vertical="center"/>
    </xf>
    <xf numFmtId="0" fontId="3" fillId="0" borderId="0" xfId="0" applyFont="1" applyAlignment="1">
      <alignment horizontal="center" vertical="center"/>
    </xf>
    <xf numFmtId="0" fontId="22" fillId="0" borderId="0" xfId="0" applyFont="1"/>
    <xf numFmtId="0" fontId="8" fillId="0" borderId="0" xfId="0" applyFont="1" applyFill="1" applyBorder="1" applyAlignment="1" applyProtection="1">
      <alignment horizontal="center" vertical="center"/>
    </xf>
    <xf numFmtId="0" fontId="3" fillId="0" borderId="0" xfId="0" applyFont="1" applyBorder="1" applyAlignment="1">
      <alignment horizontal="center" vertical="center" wrapText="1"/>
    </xf>
    <xf numFmtId="0" fontId="5" fillId="3" borderId="3" xfId="13" applyFont="1" applyFill="1" applyBorder="1" applyAlignment="1" applyProtection="1">
      <alignment vertical="center" wrapText="1"/>
      <protection locked="0"/>
    </xf>
    <xf numFmtId="0" fontId="5" fillId="3" borderId="3" xfId="13" applyFont="1" applyFill="1" applyBorder="1" applyAlignment="1" applyProtection="1">
      <alignment horizontal="left" vertical="center" wrapText="1"/>
      <protection locked="0"/>
    </xf>
    <xf numFmtId="0" fontId="5" fillId="3" borderId="3" xfId="9" applyFont="1" applyFill="1" applyBorder="1" applyAlignment="1" applyProtection="1">
      <alignment horizontal="left" vertical="center" wrapText="1"/>
      <protection locked="0"/>
    </xf>
    <xf numFmtId="0" fontId="5" fillId="0" borderId="3" xfId="13" applyFont="1" applyBorder="1" applyAlignment="1" applyProtection="1">
      <alignment horizontal="left" vertical="center" wrapText="1"/>
      <protection locked="0"/>
    </xf>
    <xf numFmtId="0" fontId="5" fillId="0" borderId="3" xfId="13" applyFont="1" applyFill="1" applyBorder="1" applyAlignment="1" applyProtection="1">
      <alignment horizontal="left" vertical="center" wrapText="1"/>
      <protection locked="0"/>
    </xf>
    <xf numFmtId="0" fontId="13" fillId="3" borderId="3" xfId="13" applyFont="1" applyFill="1" applyBorder="1" applyAlignment="1" applyProtection="1">
      <alignment vertical="center" wrapText="1"/>
      <protection locked="0"/>
    </xf>
    <xf numFmtId="0" fontId="5" fillId="3" borderId="7" xfId="13" applyFont="1" applyFill="1" applyBorder="1" applyAlignment="1" applyProtection="1">
      <alignment vertical="center" wrapText="1"/>
      <protection locked="0"/>
    </xf>
    <xf numFmtId="0" fontId="5" fillId="3" borderId="2" xfId="13" applyFont="1" applyFill="1" applyBorder="1" applyAlignment="1" applyProtection="1">
      <alignment vertical="center" wrapText="1"/>
      <protection locked="0"/>
    </xf>
    <xf numFmtId="0" fontId="5" fillId="3" borderId="7" xfId="13" applyFont="1" applyFill="1" applyBorder="1" applyAlignment="1" applyProtection="1">
      <alignment horizontal="left" vertical="center" wrapText="1"/>
      <protection locked="0"/>
    </xf>
    <xf numFmtId="0" fontId="4" fillId="36" borderId="3" xfId="0" applyFont="1" applyFill="1" applyBorder="1" applyAlignment="1">
      <alignment horizontal="left" vertical="top" wrapText="1"/>
    </xf>
    <xf numFmtId="1" fontId="13" fillId="36" borderId="3" xfId="2" applyNumberFormat="1" applyFont="1" applyFill="1" applyBorder="1" applyAlignment="1" applyProtection="1">
      <alignment horizontal="left" vertical="top" wrapText="1"/>
    </xf>
    <xf numFmtId="0" fontId="13" fillId="36" borderId="3" xfId="13" applyFont="1" applyFill="1" applyBorder="1" applyAlignment="1" applyProtection="1">
      <alignment vertical="center" wrapText="1"/>
      <protection locked="0"/>
    </xf>
    <xf numFmtId="0" fontId="3" fillId="0" borderId="22" xfId="0" applyFont="1" applyBorder="1"/>
    <xf numFmtId="0" fontId="22" fillId="0" borderId="3" xfId="0" applyFont="1" applyBorder="1"/>
    <xf numFmtId="0" fontId="21" fillId="0" borderId="0" xfId="0" applyFont="1"/>
    <xf numFmtId="0" fontId="5" fillId="0" borderId="3" xfId="13" applyFont="1" applyBorder="1" applyAlignment="1" applyProtection="1">
      <alignment horizontal="center" vertical="center" wrapText="1"/>
      <protection locked="0"/>
    </xf>
    <xf numFmtId="0" fontId="3" fillId="0" borderId="0" xfId="0" applyFont="1" applyBorder="1" applyAlignment="1">
      <alignment vertical="center"/>
    </xf>
    <xf numFmtId="0" fontId="3" fillId="0" borderId="0" xfId="0" applyFont="1" applyBorder="1" applyAlignment="1">
      <alignment vertical="center" wrapText="1"/>
    </xf>
    <xf numFmtId="164" fontId="5" fillId="3" borderId="3" xfId="1" applyNumberFormat="1" applyFont="1" applyFill="1" applyBorder="1" applyAlignment="1" applyProtection="1">
      <alignment horizontal="center" vertical="center" wrapText="1"/>
      <protection locked="0"/>
    </xf>
    <xf numFmtId="164" fontId="5" fillId="3" borderId="22" xfId="1" applyNumberFormat="1" applyFont="1" applyFill="1" applyBorder="1" applyAlignment="1" applyProtection="1">
      <alignment horizontal="center" vertical="center" wrapText="1"/>
      <protection locked="0"/>
    </xf>
    <xf numFmtId="164" fontId="5" fillId="3" borderId="23" xfId="1" applyNumberFormat="1" applyFont="1" applyFill="1" applyBorder="1" applyAlignment="1" applyProtection="1">
      <alignment horizontal="center" vertical="center" wrapText="1"/>
      <protection locked="0"/>
    </xf>
    <xf numFmtId="0" fontId="3" fillId="0" borderId="19" xfId="0" applyFont="1" applyBorder="1"/>
    <xf numFmtId="0" fontId="3" fillId="0" borderId="21" xfId="0" applyFont="1" applyBorder="1"/>
    <xf numFmtId="0" fontId="5" fillId="3" borderId="25" xfId="9" applyFont="1" applyFill="1" applyBorder="1" applyAlignment="1" applyProtection="1">
      <alignment horizontal="left" vertical="center"/>
      <protection locked="0"/>
    </xf>
    <xf numFmtId="0" fontId="13" fillId="3" borderId="27" xfId="16" applyFont="1" applyFill="1" applyBorder="1" applyAlignment="1" applyProtection="1">
      <protection locked="0"/>
    </xf>
    <xf numFmtId="0" fontId="3" fillId="0" borderId="0" xfId="0" applyFont="1" applyFill="1" applyBorder="1" applyAlignment="1">
      <alignment wrapText="1"/>
    </xf>
    <xf numFmtId="0" fontId="7" fillId="3" borderId="3" xfId="5" applyFont="1" applyFill="1" applyBorder="1" applyProtection="1">
      <protection locked="0"/>
    </xf>
    <xf numFmtId="0" fontId="7" fillId="0" borderId="3" xfId="13" applyFont="1" applyFill="1" applyBorder="1" applyAlignment="1" applyProtection="1">
      <alignment horizontal="center" vertical="center" wrapText="1"/>
      <protection locked="0"/>
    </xf>
    <xf numFmtId="0" fontId="7" fillId="3" borderId="3" xfId="13" applyFont="1" applyFill="1" applyBorder="1" applyAlignment="1" applyProtection="1">
      <alignment horizontal="center" vertical="center" wrapText="1"/>
      <protection locked="0"/>
    </xf>
    <xf numFmtId="3" fontId="7" fillId="3" borderId="3" xfId="1" applyNumberFormat="1" applyFont="1" applyFill="1" applyBorder="1" applyAlignment="1" applyProtection="1">
      <alignment horizontal="center" vertical="center" wrapText="1"/>
      <protection locked="0"/>
    </xf>
    <xf numFmtId="9" fontId="7" fillId="3" borderId="3" xfId="15" applyNumberFormat="1" applyFont="1" applyFill="1" applyBorder="1" applyAlignment="1" applyProtection="1">
      <alignment horizontal="center" vertical="center"/>
      <protection locked="0"/>
    </xf>
    <xf numFmtId="0" fontId="8" fillId="3" borderId="3" xfId="13" applyFont="1" applyFill="1" applyBorder="1" applyAlignment="1" applyProtection="1">
      <alignment wrapText="1"/>
      <protection locked="0"/>
    </xf>
    <xf numFmtId="0" fontId="7" fillId="3" borderId="3" xfId="13" applyFont="1" applyFill="1" applyBorder="1" applyAlignment="1" applyProtection="1">
      <alignment horizontal="left" vertical="center" wrapText="1"/>
      <protection locked="0"/>
    </xf>
    <xf numFmtId="0" fontId="7" fillId="0" borderId="3" xfId="13" applyFont="1" applyFill="1" applyBorder="1" applyAlignment="1" applyProtection="1">
      <alignment horizontal="left" vertical="center" wrapText="1"/>
      <protection locked="0"/>
    </xf>
    <xf numFmtId="0" fontId="8" fillId="0" borderId="3" xfId="13" applyFont="1" applyFill="1" applyBorder="1" applyAlignment="1" applyProtection="1">
      <alignment wrapText="1"/>
      <protection locked="0"/>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5" fillId="0" borderId="0" xfId="11" applyFont="1" applyFill="1" applyBorder="1" applyAlignment="1" applyProtection="1">
      <alignment vertical="center"/>
    </xf>
    <xf numFmtId="0" fontId="3" fillId="0" borderId="22" xfId="0" applyFont="1" applyBorder="1" applyAlignment="1">
      <alignment vertical="center"/>
    </xf>
    <xf numFmtId="0" fontId="7" fillId="2" borderId="25" xfId="0" applyFont="1" applyFill="1" applyBorder="1" applyAlignment="1">
      <alignment horizontal="right" vertical="center"/>
    </xf>
    <xf numFmtId="0" fontId="17" fillId="0" borderId="19" xfId="0" applyFont="1" applyFill="1" applyBorder="1" applyAlignment="1">
      <alignment horizontal="left" vertical="center" indent="1"/>
    </xf>
    <xf numFmtId="0" fontId="17" fillId="0" borderId="20" xfId="0" applyFont="1" applyFill="1" applyBorder="1" applyAlignment="1">
      <alignment horizontal="left" vertical="center"/>
    </xf>
    <xf numFmtId="0" fontId="17" fillId="0" borderId="22" xfId="0" applyFont="1" applyFill="1" applyBorder="1" applyAlignment="1">
      <alignment horizontal="left" vertical="center" indent="1"/>
    </xf>
    <xf numFmtId="0" fontId="17" fillId="0" borderId="23" xfId="0" applyFont="1" applyFill="1" applyBorder="1" applyAlignment="1">
      <alignment horizontal="center" vertical="center" wrapText="1"/>
    </xf>
    <xf numFmtId="0" fontId="17" fillId="0" borderId="22" xfId="0" applyFont="1" applyFill="1" applyBorder="1" applyAlignment="1">
      <alignment horizontal="left" indent="1"/>
    </xf>
    <xf numFmtId="38" fontId="17" fillId="0" borderId="23" xfId="0" applyNumberFormat="1" applyFont="1" applyFill="1" applyBorder="1" applyAlignment="1" applyProtection="1">
      <alignment horizontal="right"/>
      <protection locked="0"/>
    </xf>
    <xf numFmtId="0" fontId="17" fillId="0" borderId="25" xfId="0" applyFont="1" applyFill="1" applyBorder="1" applyAlignment="1">
      <alignment horizontal="left" vertical="center" indent="1"/>
    </xf>
    <xf numFmtId="0" fontId="18" fillId="0" borderId="26" xfId="0" applyFont="1" applyFill="1" applyBorder="1" applyAlignment="1"/>
    <xf numFmtId="0" fontId="3" fillId="0" borderId="58" xfId="0" applyFont="1" applyBorder="1"/>
    <xf numFmtId="0" fontId="19" fillId="0" borderId="25" xfId="0" applyFont="1" applyBorder="1" applyAlignment="1">
      <alignment horizontal="center" vertical="center" wrapText="1"/>
    </xf>
    <xf numFmtId="0" fontId="3" fillId="0" borderId="59" xfId="0" applyFont="1" applyBorder="1"/>
    <xf numFmtId="0" fontId="5" fillId="0" borderId="19" xfId="9" applyFont="1" applyFill="1" applyBorder="1" applyAlignment="1" applyProtection="1">
      <alignment horizontal="center" vertical="center"/>
      <protection locked="0"/>
    </xf>
    <xf numFmtId="0" fontId="13" fillId="3" borderId="5" xfId="9" applyFont="1" applyFill="1" applyBorder="1" applyAlignment="1" applyProtection="1">
      <alignment horizontal="center" vertical="center" wrapText="1"/>
      <protection locked="0"/>
    </xf>
    <xf numFmtId="164" fontId="5" fillId="3" borderId="21" xfId="2" applyNumberFormat="1" applyFont="1" applyFill="1" applyBorder="1" applyAlignment="1" applyProtection="1">
      <alignment horizontal="center" vertical="center"/>
      <protection locked="0"/>
    </xf>
    <xf numFmtId="0" fontId="5" fillId="0" borderId="22" xfId="9" applyFont="1" applyFill="1" applyBorder="1" applyAlignment="1" applyProtection="1">
      <alignment horizontal="center" vertical="center"/>
      <protection locked="0"/>
    </xf>
    <xf numFmtId="0" fontId="5" fillId="0" borderId="0" xfId="13" applyFont="1" applyBorder="1" applyAlignment="1" applyProtection="1">
      <alignment wrapText="1"/>
      <protection locked="0"/>
    </xf>
    <xf numFmtId="0" fontId="5" fillId="0" borderId="22" xfId="9" applyFont="1" applyFill="1" applyBorder="1" applyAlignment="1" applyProtection="1">
      <alignment horizontal="center" vertical="center" wrapText="1"/>
      <protection locked="0"/>
    </xf>
    <xf numFmtId="0" fontId="5" fillId="0" borderId="25" xfId="9" applyFont="1" applyFill="1" applyBorder="1" applyAlignment="1" applyProtection="1">
      <alignment horizontal="center" vertical="center" wrapText="1"/>
      <protection locked="0"/>
    </xf>
    <xf numFmtId="0" fontId="13" fillId="36" borderId="26" xfId="13" applyFont="1" applyFill="1" applyBorder="1" applyAlignment="1" applyProtection="1">
      <alignment vertical="center" wrapText="1"/>
      <protection locked="0"/>
    </xf>
    <xf numFmtId="0" fontId="22" fillId="0" borderId="22" xfId="0" applyFont="1" applyBorder="1" applyAlignment="1">
      <alignment horizontal="center"/>
    </xf>
    <xf numFmtId="167" fontId="22" fillId="0" borderId="65" xfId="0" applyNumberFormat="1" applyFont="1" applyBorder="1" applyAlignment="1">
      <alignment horizontal="center"/>
    </xf>
    <xf numFmtId="167" fontId="22" fillId="0" borderId="67" xfId="0" applyNumberFormat="1" applyFont="1" applyBorder="1" applyAlignment="1">
      <alignment horizontal="center"/>
    </xf>
    <xf numFmtId="167" fontId="21" fillId="36" borderId="60" xfId="0" applyNumberFormat="1" applyFont="1" applyFill="1" applyBorder="1" applyAlignment="1">
      <alignment horizontal="center"/>
    </xf>
    <xf numFmtId="167" fontId="22" fillId="0" borderId="64" xfId="0" applyNumberFormat="1" applyFont="1" applyBorder="1" applyAlignment="1">
      <alignment horizontal="center"/>
    </xf>
    <xf numFmtId="167" fontId="22" fillId="0" borderId="68" xfId="0" applyNumberFormat="1" applyFont="1" applyBorder="1" applyAlignment="1">
      <alignment horizontal="center"/>
    </xf>
    <xf numFmtId="0" fontId="22" fillId="0" borderId="25" xfId="0" applyFont="1" applyBorder="1" applyAlignment="1">
      <alignment horizontal="center"/>
    </xf>
    <xf numFmtId="167" fontId="21" fillId="36" borderId="63" xfId="0" applyNumberFormat="1" applyFont="1" applyFill="1" applyBorder="1" applyAlignment="1">
      <alignment horizontal="center"/>
    </xf>
    <xf numFmtId="0" fontId="3" fillId="0" borderId="4" xfId="0" applyFont="1" applyFill="1" applyBorder="1" applyAlignment="1">
      <alignment horizontal="center" vertical="center" wrapText="1"/>
    </xf>
    <xf numFmtId="0" fontId="3" fillId="0" borderId="66" xfId="0" applyFont="1" applyFill="1" applyBorder="1" applyAlignment="1">
      <alignment horizontal="center" vertical="center" wrapText="1"/>
    </xf>
    <xf numFmtId="0" fontId="0" fillId="0" borderId="0" xfId="0" applyFont="1" applyFill="1"/>
    <xf numFmtId="0" fontId="3" fillId="0" borderId="69" xfId="0" applyFont="1" applyBorder="1"/>
    <xf numFmtId="0" fontId="3" fillId="0" borderId="20" xfId="0" applyFont="1" applyBorder="1"/>
    <xf numFmtId="0" fontId="3" fillId="0" borderId="25" xfId="0" applyFont="1" applyBorder="1"/>
    <xf numFmtId="0" fontId="5" fillId="3" borderId="23" xfId="13" applyFont="1" applyFill="1" applyBorder="1" applyAlignment="1" applyProtection="1">
      <alignment horizontal="left" vertical="center"/>
      <protection locked="0"/>
    </xf>
    <xf numFmtId="0" fontId="10" fillId="0" borderId="0" xfId="0" applyFont="1" applyAlignment="1"/>
    <xf numFmtId="0" fontId="5" fillId="3" borderId="22" xfId="5" applyFont="1" applyFill="1" applyBorder="1" applyAlignment="1" applyProtection="1">
      <alignment horizontal="right" vertical="center"/>
      <protection locked="0"/>
    </xf>
    <xf numFmtId="0" fontId="13" fillId="3" borderId="26" xfId="16" applyFont="1" applyFill="1" applyBorder="1" applyAlignment="1" applyProtection="1">
      <protection locked="0"/>
    </xf>
    <xf numFmtId="0" fontId="3" fillId="0" borderId="20" xfId="0" applyFont="1" applyBorder="1" applyAlignment="1">
      <alignment wrapText="1"/>
    </xf>
    <xf numFmtId="0" fontId="3" fillId="0" borderId="21" xfId="0" applyFont="1" applyBorder="1" applyAlignment="1">
      <alignment wrapText="1"/>
    </xf>
    <xf numFmtId="0" fontId="4" fillId="0" borderId="26" xfId="0" applyFont="1" applyBorder="1"/>
    <xf numFmtId="0" fontId="7" fillId="3" borderId="22" xfId="5" applyFont="1" applyFill="1" applyBorder="1" applyAlignment="1" applyProtection="1">
      <alignment horizontal="left" vertical="center"/>
      <protection locked="0"/>
    </xf>
    <xf numFmtId="0" fontId="7" fillId="3" borderId="23" xfId="13" applyFont="1" applyFill="1" applyBorder="1" applyAlignment="1" applyProtection="1">
      <alignment horizontal="center" vertical="center" wrapText="1"/>
      <protection locked="0"/>
    </xf>
    <xf numFmtId="0" fontId="7" fillId="3" borderId="22" xfId="5" applyFont="1" applyFill="1" applyBorder="1" applyAlignment="1" applyProtection="1">
      <alignment horizontal="right" vertical="center"/>
      <protection locked="0"/>
    </xf>
    <xf numFmtId="3" fontId="7" fillId="36" borderId="23" xfId="5" applyNumberFormat="1" applyFont="1" applyFill="1" applyBorder="1" applyProtection="1">
      <protection locked="0"/>
    </xf>
    <xf numFmtId="0" fontId="7" fillId="3" borderId="25" xfId="9" applyFont="1" applyFill="1" applyBorder="1" applyAlignment="1" applyProtection="1">
      <alignment horizontal="right" vertical="center"/>
      <protection locked="0"/>
    </xf>
    <xf numFmtId="0" fontId="8" fillId="3" borderId="26" xfId="16" applyFont="1" applyFill="1" applyBorder="1" applyAlignment="1" applyProtection="1">
      <protection locked="0"/>
    </xf>
    <xf numFmtId="3" fontId="8" fillId="36" borderId="26" xfId="16" applyNumberFormat="1" applyFont="1" applyFill="1" applyBorder="1" applyAlignment="1" applyProtection="1">
      <protection locked="0"/>
    </xf>
    <xf numFmtId="164" fontId="8" fillId="36" borderId="27" xfId="1" applyNumberFormat="1" applyFont="1" applyFill="1" applyBorder="1" applyAlignment="1" applyProtection="1">
      <protection locked="0"/>
    </xf>
    <xf numFmtId="0" fontId="3" fillId="0" borderId="58" xfId="0" applyFont="1" applyBorder="1" applyAlignment="1">
      <alignment horizontal="center"/>
    </xf>
    <xf numFmtId="0" fontId="3" fillId="0" borderId="59" xfId="0" applyFont="1" applyBorder="1" applyAlignment="1">
      <alignment horizontal="center"/>
    </xf>
    <xf numFmtId="0" fontId="3" fillId="0" borderId="20" xfId="0" applyFont="1" applyBorder="1" applyAlignment="1">
      <alignment horizontal="center"/>
    </xf>
    <xf numFmtId="0" fontId="3" fillId="0" borderId="21" xfId="0" applyFont="1" applyBorder="1" applyAlignment="1">
      <alignment horizontal="center"/>
    </xf>
    <xf numFmtId="0" fontId="5" fillId="3" borderId="3" xfId="13" applyFont="1" applyFill="1" applyBorder="1" applyAlignment="1" applyProtection="1">
      <alignment horizontal="left" vertical="center"/>
      <protection locked="0"/>
    </xf>
    <xf numFmtId="0" fontId="5" fillId="3" borderId="3" xfId="13" applyFont="1" applyFill="1" applyBorder="1" applyAlignment="1" applyProtection="1">
      <alignment horizontal="left" vertical="center" wrapText="1" indent="3"/>
      <protection locked="0"/>
    </xf>
    <xf numFmtId="0" fontId="3" fillId="0" borderId="23" xfId="0" applyFont="1" applyBorder="1" applyAlignment="1">
      <alignment horizontal="center" vertical="center"/>
    </xf>
    <xf numFmtId="0" fontId="101" fillId="0" borderId="3" xfId="0" applyFont="1" applyBorder="1"/>
    <xf numFmtId="0" fontId="0" fillId="0" borderId="0" xfId="0" applyAlignment="1"/>
    <xf numFmtId="0" fontId="1" fillId="0" borderId="0" xfId="0" applyFont="1"/>
    <xf numFmtId="0" fontId="7" fillId="3" borderId="3" xfId="20960" applyFont="1" applyFill="1" applyBorder="1" applyAlignment="1" applyProtection="1">
      <alignment horizontal="left" wrapText="1" indent="1"/>
    </xf>
    <xf numFmtId="0" fontId="7" fillId="0" borderId="3" xfId="20960" applyFont="1" applyFill="1" applyBorder="1" applyAlignment="1" applyProtection="1">
      <alignment horizontal="left" wrapText="1" indent="1"/>
    </xf>
    <xf numFmtId="0" fontId="102" fillId="0" borderId="3" xfId="20960" applyFont="1" applyFill="1" applyBorder="1" applyAlignment="1" applyProtection="1">
      <alignment horizontal="center" vertical="center"/>
    </xf>
    <xf numFmtId="0" fontId="103" fillId="0" borderId="0" xfId="0" applyFont="1" applyBorder="1" applyAlignment="1">
      <alignment wrapText="1"/>
    </xf>
    <xf numFmtId="0" fontId="7" fillId="0" borderId="2" xfId="20960" applyFont="1" applyFill="1" applyBorder="1" applyAlignment="1" applyProtection="1">
      <alignment horizontal="left" wrapText="1" indent="1"/>
    </xf>
    <xf numFmtId="0" fontId="13" fillId="0" borderId="20" xfId="11" applyFont="1" applyFill="1" applyBorder="1" applyAlignment="1" applyProtection="1">
      <alignment horizontal="center" vertical="center"/>
    </xf>
    <xf numFmtId="0" fontId="7" fillId="0" borderId="0" xfId="11" applyFont="1" applyFill="1" applyBorder="1" applyAlignment="1" applyProtection="1">
      <alignment horizontal="left"/>
    </xf>
    <xf numFmtId="0" fontId="15" fillId="0" borderId="0" xfId="11" applyFont="1" applyFill="1" applyBorder="1" applyAlignment="1" applyProtection="1">
      <alignment horizontal="right"/>
    </xf>
    <xf numFmtId="0" fontId="0" fillId="0" borderId="19" xfId="0" applyBorder="1" applyAlignment="1">
      <alignment horizontal="center" vertical="center"/>
    </xf>
    <xf numFmtId="0" fontId="4" fillId="36" borderId="31" xfId="0" applyFont="1" applyFill="1" applyBorder="1" applyAlignment="1">
      <alignment wrapText="1"/>
    </xf>
    <xf numFmtId="0" fontId="3" fillId="0" borderId="9" xfId="0" applyFont="1" applyFill="1" applyBorder="1" applyAlignment="1">
      <alignment vertical="center" wrapText="1"/>
    </xf>
    <xf numFmtId="0" fontId="4" fillId="36" borderId="9" xfId="0" applyFont="1" applyFill="1" applyBorder="1" applyAlignment="1">
      <alignment wrapText="1"/>
    </xf>
    <xf numFmtId="0" fontId="4" fillId="36" borderId="74" xfId="0" applyFont="1" applyFill="1" applyBorder="1" applyAlignment="1">
      <alignment wrapText="1"/>
    </xf>
    <xf numFmtId="0" fontId="13" fillId="0" borderId="0" xfId="11" applyFont="1" applyFill="1" applyBorder="1" applyAlignment="1" applyProtection="1">
      <alignment horizontal="center" vertical="center" wrapText="1"/>
    </xf>
    <xf numFmtId="0" fontId="3" fillId="0" borderId="22" xfId="0" applyFont="1" applyBorder="1" applyAlignment="1">
      <alignment horizontal="center" vertical="center" wrapText="1"/>
    </xf>
    <xf numFmtId="0" fontId="3" fillId="0" borderId="9" xfId="0" applyFont="1" applyFill="1" applyBorder="1" applyAlignment="1"/>
    <xf numFmtId="0" fontId="3" fillId="0" borderId="9" xfId="0" applyFont="1" applyBorder="1" applyAlignment="1">
      <alignment wrapText="1"/>
    </xf>
    <xf numFmtId="0" fontId="3" fillId="0" borderId="25" xfId="0" applyFont="1" applyBorder="1" applyAlignment="1">
      <alignment horizontal="center" vertical="center" wrapText="1"/>
    </xf>
    <xf numFmtId="0" fontId="3" fillId="0" borderId="9" xfId="0" applyFont="1" applyFill="1" applyBorder="1" applyAlignment="1">
      <alignment vertical="center"/>
    </xf>
    <xf numFmtId="0" fontId="3" fillId="0" borderId="6" xfId="0" applyFont="1" applyFill="1" applyBorder="1" applyAlignment="1">
      <alignment horizontal="center" vertical="center" wrapText="1"/>
    </xf>
    <xf numFmtId="0" fontId="15" fillId="0" borderId="0" xfId="0" applyFont="1" applyFill="1" applyBorder="1" applyAlignment="1" applyProtection="1">
      <alignment horizontal="right"/>
      <protection locked="0"/>
    </xf>
    <xf numFmtId="0" fontId="0" fillId="0" borderId="0" xfId="0" applyAlignment="1">
      <alignment horizontal="left" indent="1"/>
    </xf>
    <xf numFmtId="0" fontId="10" fillId="0" borderId="0" xfId="0" applyFont="1" applyAlignment="1">
      <alignment horizontal="left" indent="1"/>
    </xf>
    <xf numFmtId="0" fontId="7" fillId="0" borderId="0" xfId="0" applyFont="1" applyFill="1" applyBorder="1" applyAlignment="1">
      <alignment horizontal="center"/>
    </xf>
    <xf numFmtId="0" fontId="7" fillId="0" borderId="0" xfId="0" applyFont="1" applyFill="1" applyAlignment="1">
      <alignment horizontal="center"/>
    </xf>
    <xf numFmtId="0" fontId="15" fillId="0" borderId="0" xfId="0" applyFont="1" applyFill="1" applyAlignment="1">
      <alignment horizontal="center"/>
    </xf>
    <xf numFmtId="0" fontId="3" fillId="0" borderId="22" xfId="0" applyFont="1" applyFill="1" applyBorder="1" applyAlignment="1">
      <alignment horizontal="center" vertical="center"/>
    </xf>
    <xf numFmtId="0" fontId="13" fillId="0" borderId="10" xfId="0" applyNumberFormat="1" applyFont="1" applyFill="1" applyBorder="1" applyAlignment="1">
      <alignment vertical="center" wrapText="1"/>
    </xf>
    <xf numFmtId="0" fontId="5" fillId="0" borderId="10" xfId="0" applyNumberFormat="1" applyFont="1" applyFill="1" applyBorder="1" applyAlignment="1">
      <alignment horizontal="left" vertical="center" wrapText="1"/>
    </xf>
    <xf numFmtId="0" fontId="15" fillId="0" borderId="10" xfId="0" applyFont="1" applyFill="1" applyBorder="1" applyAlignment="1" applyProtection="1">
      <alignment horizontal="left" vertical="center" indent="1"/>
      <protection locked="0"/>
    </xf>
    <xf numFmtId="0" fontId="15" fillId="0" borderId="10" xfId="0" applyFont="1" applyFill="1" applyBorder="1" applyAlignment="1" applyProtection="1">
      <alignment horizontal="left" vertical="center"/>
      <protection locked="0"/>
    </xf>
    <xf numFmtId="0" fontId="3" fillId="0" borderId="25" xfId="0" applyFont="1" applyFill="1" applyBorder="1" applyAlignment="1">
      <alignment horizontal="center" vertical="center"/>
    </xf>
    <xf numFmtId="0" fontId="13" fillId="0" borderId="29" xfId="0" applyNumberFormat="1" applyFont="1" applyFill="1" applyBorder="1" applyAlignment="1">
      <alignment vertical="center" wrapText="1"/>
    </xf>
    <xf numFmtId="0" fontId="105" fillId="0" borderId="0" xfId="0" applyFont="1" applyFill="1" applyBorder="1" applyAlignment="1"/>
    <xf numFmtId="49" fontId="105" fillId="0" borderId="7" xfId="0" applyNumberFormat="1" applyFont="1" applyFill="1" applyBorder="1" applyAlignment="1">
      <alignment horizontal="right" vertical="center"/>
    </xf>
    <xf numFmtId="49" fontId="105" fillId="0" borderId="82" xfId="0" applyNumberFormat="1" applyFont="1" applyFill="1" applyBorder="1" applyAlignment="1">
      <alignment horizontal="right" vertical="center"/>
    </xf>
    <xf numFmtId="49" fontId="105" fillId="0" borderId="85" xfId="0" applyNumberFormat="1" applyFont="1" applyFill="1" applyBorder="1" applyAlignment="1">
      <alignment horizontal="right" vertical="center"/>
    </xf>
    <xf numFmtId="49" fontId="105" fillId="0" borderId="90" xfId="0" applyNumberFormat="1" applyFont="1" applyFill="1" applyBorder="1" applyAlignment="1">
      <alignment horizontal="right" vertical="center"/>
    </xf>
    <xf numFmtId="0" fontId="105" fillId="0" borderId="0" xfId="0" applyFont="1" applyFill="1" applyBorder="1" applyAlignment="1">
      <alignment horizontal="left"/>
    </xf>
    <xf numFmtId="0" fontId="105" fillId="0" borderId="90" xfId="0" applyNumberFormat="1" applyFont="1" applyFill="1" applyBorder="1" applyAlignment="1">
      <alignment horizontal="right" vertical="center"/>
    </xf>
    <xf numFmtId="49" fontId="105" fillId="0" borderId="0" xfId="0" applyNumberFormat="1" applyFont="1" applyFill="1" applyBorder="1" applyAlignment="1">
      <alignment horizontal="right" vertical="center"/>
    </xf>
    <xf numFmtId="0" fontId="105" fillId="0" borderId="0" xfId="0" applyFont="1" applyFill="1" applyBorder="1" applyAlignment="1">
      <alignment vertical="center" wrapText="1"/>
    </xf>
    <xf numFmtId="0" fontId="105" fillId="0" borderId="0" xfId="0" applyFont="1" applyFill="1" applyBorder="1" applyAlignment="1">
      <alignment horizontal="left" vertical="center" wrapText="1"/>
    </xf>
    <xf numFmtId="0" fontId="7" fillId="0" borderId="0" xfId="0" applyFont="1" applyBorder="1" applyAlignment="1">
      <alignment horizontal="left" wrapText="1"/>
    </xf>
    <xf numFmtId="0" fontId="7" fillId="0" borderId="1" xfId="11" applyFont="1" applyFill="1" applyBorder="1" applyAlignment="1" applyProtection="1"/>
    <xf numFmtId="0" fontId="13" fillId="0" borderId="1" xfId="11" applyFont="1" applyFill="1" applyBorder="1" applyAlignment="1" applyProtection="1">
      <alignment horizontal="left" vertical="center"/>
    </xf>
    <xf numFmtId="0" fontId="5" fillId="3" borderId="3" xfId="20960" applyFont="1" applyFill="1" applyBorder="1" applyAlignment="1" applyProtection="1">
      <alignment horizontal="right" indent="1"/>
    </xf>
    <xf numFmtId="0" fontId="5" fillId="3" borderId="2" xfId="20960" applyFont="1" applyFill="1" applyBorder="1" applyAlignment="1" applyProtection="1">
      <alignment horizontal="right" indent="1"/>
    </xf>
    <xf numFmtId="167" fontId="15" fillId="77" borderId="65" xfId="0" applyNumberFormat="1" applyFont="1" applyFill="1" applyBorder="1" applyAlignment="1">
      <alignment horizontal="center"/>
    </xf>
    <xf numFmtId="193" fontId="7" fillId="2" borderId="26" xfId="0" applyNumberFormat="1" applyFont="1" applyFill="1" applyBorder="1" applyAlignment="1" applyProtection="1">
      <alignment vertical="center"/>
      <protection locked="0"/>
    </xf>
    <xf numFmtId="193" fontId="7" fillId="0" borderId="3" xfId="7" applyNumberFormat="1" applyFont="1" applyFill="1" applyBorder="1" applyAlignment="1" applyProtection="1">
      <alignment horizontal="right"/>
    </xf>
    <xf numFmtId="193" fontId="7" fillId="36" borderId="3" xfId="7" applyNumberFormat="1" applyFont="1" applyFill="1" applyBorder="1" applyAlignment="1" applyProtection="1">
      <alignment horizontal="right"/>
    </xf>
    <xf numFmtId="193" fontId="7" fillId="0" borderId="3" xfId="7" applyNumberFormat="1" applyFont="1" applyFill="1" applyBorder="1" applyAlignment="1" applyProtection="1">
      <alignment horizontal="right"/>
      <protection locked="0"/>
    </xf>
    <xf numFmtId="193" fontId="7" fillId="36" borderId="26" xfId="7" applyNumberFormat="1" applyFont="1" applyFill="1" applyBorder="1" applyAlignment="1" applyProtection="1">
      <alignment horizontal="right"/>
    </xf>
    <xf numFmtId="193" fontId="17" fillId="0" borderId="3" xfId="0" applyNumberFormat="1" applyFont="1" applyFill="1" applyBorder="1" applyAlignment="1" applyProtection="1">
      <alignment horizontal="right"/>
      <protection locked="0"/>
    </xf>
    <xf numFmtId="193" fontId="18" fillId="0" borderId="3" xfId="0" applyNumberFormat="1" applyFont="1" applyFill="1" applyBorder="1" applyAlignment="1">
      <alignment horizontal="center"/>
    </xf>
    <xf numFmtId="193" fontId="7" fillId="36" borderId="3" xfId="7" applyNumberFormat="1" applyFont="1" applyFill="1" applyBorder="1" applyAlignment="1" applyProtection="1"/>
    <xf numFmtId="193" fontId="17" fillId="36" borderId="26" xfId="0" applyNumberFormat="1" applyFont="1" applyFill="1" applyBorder="1" applyAlignment="1">
      <alignment horizontal="right"/>
    </xf>
    <xf numFmtId="193" fontId="7" fillId="36" borderId="3" xfId="0" applyNumberFormat="1" applyFont="1" applyFill="1" applyBorder="1" applyAlignment="1" applyProtection="1">
      <alignment horizontal="right"/>
    </xf>
    <xf numFmtId="193" fontId="7" fillId="0" borderId="26" xfId="0" applyNumberFormat="1" applyFont="1" applyFill="1" applyBorder="1" applyAlignment="1" applyProtection="1">
      <alignment horizontal="right"/>
    </xf>
    <xf numFmtId="193" fontId="7" fillId="36" borderId="26" xfId="0" applyNumberFormat="1" applyFont="1" applyFill="1" applyBorder="1" applyAlignment="1" applyProtection="1">
      <alignment horizontal="right"/>
    </xf>
    <xf numFmtId="3" fontId="20" fillId="36" borderId="26" xfId="0" applyNumberFormat="1" applyFont="1" applyFill="1" applyBorder="1" applyAlignment="1">
      <alignment vertical="center" wrapText="1"/>
    </xf>
    <xf numFmtId="3" fontId="20" fillId="36" borderId="27" xfId="0" applyNumberFormat="1" applyFont="1" applyFill="1" applyBorder="1" applyAlignment="1">
      <alignment vertical="center" wrapText="1"/>
    </xf>
    <xf numFmtId="193" fontId="0" fillId="36" borderId="21" xfId="0" applyNumberFormat="1" applyFill="1" applyBorder="1" applyAlignment="1">
      <alignment horizontal="center" vertical="center"/>
    </xf>
    <xf numFmtId="193" fontId="0" fillId="36" borderId="27" xfId="0" applyNumberFormat="1" applyFill="1" applyBorder="1" applyAlignment="1">
      <alignment horizontal="center" vertical="center" wrapText="1"/>
    </xf>
    <xf numFmtId="193" fontId="5" fillId="36" borderId="27" xfId="2" applyNumberFormat="1" applyFont="1" applyFill="1" applyBorder="1" applyAlignment="1" applyProtection="1">
      <alignment vertical="top" wrapText="1"/>
    </xf>
    <xf numFmtId="193" fontId="22" fillId="0" borderId="14" xfId="0" applyNumberFormat="1" applyFont="1" applyBorder="1" applyAlignment="1">
      <alignment vertical="center"/>
    </xf>
    <xf numFmtId="193" fontId="16" fillId="0" borderId="14" xfId="0" applyNumberFormat="1" applyFont="1" applyBorder="1" applyAlignment="1">
      <alignment vertical="center"/>
    </xf>
    <xf numFmtId="193" fontId="22" fillId="0" borderId="15" xfId="0" applyNumberFormat="1" applyFont="1" applyBorder="1" applyAlignment="1">
      <alignment vertical="center"/>
    </xf>
    <xf numFmtId="193" fontId="21" fillId="36" borderId="17" xfId="0" applyNumberFormat="1" applyFont="1" applyFill="1" applyBorder="1" applyAlignment="1">
      <alignment vertical="center"/>
    </xf>
    <xf numFmtId="193" fontId="22" fillId="0" borderId="18" xfId="0" applyNumberFormat="1" applyFont="1" applyBorder="1" applyAlignment="1">
      <alignment vertical="center"/>
    </xf>
    <xf numFmtId="193" fontId="16" fillId="0" borderId="15" xfId="0" applyNumberFormat="1" applyFont="1" applyBorder="1" applyAlignment="1">
      <alignment vertical="center"/>
    </xf>
    <xf numFmtId="193" fontId="21" fillId="36" borderId="62" xfId="0" applyNumberFormat="1" applyFont="1" applyFill="1" applyBorder="1" applyAlignment="1">
      <alignment vertical="center"/>
    </xf>
    <xf numFmtId="193" fontId="22" fillId="36" borderId="14" xfId="0" applyNumberFormat="1" applyFont="1" applyFill="1" applyBorder="1" applyAlignment="1">
      <alignment vertical="center"/>
    </xf>
    <xf numFmtId="193" fontId="3" fillId="36" borderId="26" xfId="0" applyNumberFormat="1" applyFont="1" applyFill="1" applyBorder="1"/>
    <xf numFmtId="193" fontId="3" fillId="36" borderId="55" xfId="0" applyNumberFormat="1" applyFont="1" applyFill="1" applyBorder="1" applyAlignment="1"/>
    <xf numFmtId="193" fontId="3" fillId="36" borderId="25" xfId="0" applyNumberFormat="1" applyFont="1" applyFill="1" applyBorder="1"/>
    <xf numFmtId="193" fontId="3" fillId="36" borderId="27" xfId="0" applyNumberFormat="1" applyFont="1" applyFill="1" applyBorder="1"/>
    <xf numFmtId="193" fontId="3" fillId="36" borderId="56" xfId="0" applyNumberFormat="1" applyFont="1" applyFill="1" applyBorder="1"/>
    <xf numFmtId="193" fontId="7" fillId="36" borderId="3" xfId="5" applyNumberFormat="1" applyFont="1" applyFill="1" applyBorder="1" applyProtection="1">
      <protection locked="0"/>
    </xf>
    <xf numFmtId="193" fontId="8" fillId="36" borderId="26" xfId="16" applyNumberFormat="1" applyFont="1" applyFill="1" applyBorder="1" applyAlignment="1" applyProtection="1">
      <protection locked="0"/>
    </xf>
    <xf numFmtId="193" fontId="7" fillId="36" borderId="3" xfId="1" applyNumberFormat="1" applyFont="1" applyFill="1" applyBorder="1" applyProtection="1">
      <protection locked="0"/>
    </xf>
    <xf numFmtId="193" fontId="8" fillId="36" borderId="26" xfId="1" applyNumberFormat="1" applyFont="1" applyFill="1" applyBorder="1" applyAlignment="1" applyProtection="1">
      <protection locked="0"/>
    </xf>
    <xf numFmtId="193" fontId="7" fillId="3" borderId="26" xfId="5" applyNumberFormat="1" applyFont="1" applyFill="1" applyBorder="1" applyProtection="1">
      <protection locked="0"/>
    </xf>
    <xf numFmtId="193" fontId="22" fillId="0" borderId="0" xfId="0" applyNumberFormat="1" applyFont="1"/>
    <xf numFmtId="0" fontId="3" fillId="0" borderId="30" xfId="0" applyFont="1" applyBorder="1" applyAlignment="1">
      <alignment horizontal="center" vertical="center"/>
    </xf>
    <xf numFmtId="0" fontId="3" fillId="0" borderId="30" xfId="0" applyFont="1" applyBorder="1" applyAlignment="1">
      <alignment wrapText="1"/>
    </xf>
    <xf numFmtId="193" fontId="3" fillId="0" borderId="24" xfId="0" applyNumberFormat="1" applyFont="1" applyBorder="1" applyAlignment="1"/>
    <xf numFmtId="193" fontId="3" fillId="0" borderId="24" xfId="0" applyNumberFormat="1" applyFont="1" applyBorder="1" applyAlignment="1">
      <alignment wrapText="1"/>
    </xf>
    <xf numFmtId="0" fontId="3" fillId="0" borderId="3" xfId="0" applyFont="1" applyFill="1" applyBorder="1" applyAlignment="1">
      <alignment horizontal="center" vertical="center" wrapText="1"/>
    </xf>
    <xf numFmtId="0" fontId="4" fillId="0" borderId="0" xfId="0" applyFont="1" applyFill="1" applyAlignment="1">
      <alignment horizontal="center"/>
    </xf>
    <xf numFmtId="9" fontId="106" fillId="0" borderId="3" xfId="0" applyNumberFormat="1" applyFont="1" applyFill="1" applyBorder="1" applyAlignment="1">
      <alignment horizontal="center" vertical="center"/>
    </xf>
    <xf numFmtId="0" fontId="4" fillId="0" borderId="0" xfId="0" applyFont="1" applyFill="1" applyBorder="1" applyAlignment="1">
      <alignment horizontal="center" wrapText="1"/>
    </xf>
    <xf numFmtId="0" fontId="4" fillId="0" borderId="0" xfId="0" applyFont="1" applyFill="1" applyAlignment="1">
      <alignment horizontal="center" wrapText="1"/>
    </xf>
    <xf numFmtId="0" fontId="5" fillId="0" borderId="3" xfId="13" applyFont="1" applyFill="1" applyBorder="1" applyAlignment="1" applyProtection="1">
      <alignment horizontal="center" vertical="center" wrapText="1"/>
      <protection locked="0"/>
    </xf>
    <xf numFmtId="9" fontId="3" fillId="0" borderId="23" xfId="20961" applyFont="1" applyBorder="1"/>
    <xf numFmtId="9" fontId="3" fillId="36" borderId="27" xfId="20961" applyFont="1" applyFill="1" applyBorder="1"/>
    <xf numFmtId="167" fontId="3" fillId="0" borderId="23" xfId="0" applyNumberFormat="1" applyFont="1" applyBorder="1" applyAlignment="1"/>
    <xf numFmtId="0" fontId="3" fillId="36" borderId="27" xfId="0" applyFont="1" applyFill="1" applyBorder="1"/>
    <xf numFmtId="167" fontId="4" fillId="36" borderId="26" xfId="0" applyNumberFormat="1" applyFont="1" applyFill="1" applyBorder="1" applyAlignment="1">
      <alignment horizontal="center" vertical="center"/>
    </xf>
    <xf numFmtId="0" fontId="7" fillId="0" borderId="19" xfId="0" applyFont="1" applyFill="1" applyBorder="1" applyAlignment="1">
      <alignment horizontal="right" vertical="center" wrapText="1"/>
    </xf>
    <xf numFmtId="0" fontId="5" fillId="0" borderId="20" xfId="0" applyFont="1" applyFill="1" applyBorder="1" applyAlignment="1">
      <alignment vertical="center" wrapText="1"/>
    </xf>
    <xf numFmtId="169" fontId="25" fillId="37" borderId="0" xfId="20" applyBorder="1"/>
    <xf numFmtId="0" fontId="3" fillId="0" borderId="7" xfId="0" applyFont="1" applyFill="1" applyBorder="1" applyAlignment="1">
      <alignment vertical="center"/>
    </xf>
    <xf numFmtId="0" fontId="3" fillId="0" borderId="104" xfId="0" applyFont="1" applyFill="1" applyBorder="1" applyAlignment="1">
      <alignment vertical="center"/>
    </xf>
    <xf numFmtId="0" fontId="4" fillId="0" borderId="104" xfId="0" applyFont="1" applyFill="1" applyBorder="1" applyAlignment="1">
      <alignment vertical="center"/>
    </xf>
    <xf numFmtId="0" fontId="3" fillId="0" borderId="20" xfId="0" applyFont="1" applyFill="1" applyBorder="1" applyAlignment="1">
      <alignment vertical="center"/>
    </xf>
    <xf numFmtId="0" fontId="3" fillId="0" borderId="99" xfId="0" applyFont="1" applyFill="1" applyBorder="1" applyAlignment="1">
      <alignment vertical="center"/>
    </xf>
    <xf numFmtId="0" fontId="3" fillId="0" borderId="101" xfId="0" applyFont="1" applyFill="1" applyBorder="1" applyAlignment="1">
      <alignment vertical="center"/>
    </xf>
    <xf numFmtId="0" fontId="3" fillId="0" borderId="19" xfId="0" applyFont="1" applyFill="1" applyBorder="1" applyAlignment="1">
      <alignment horizontal="center" vertical="center"/>
    </xf>
    <xf numFmtId="0" fontId="3" fillId="0" borderId="112" xfId="0" applyFont="1" applyFill="1" applyBorder="1" applyAlignment="1">
      <alignment horizontal="center" vertical="center"/>
    </xf>
    <xf numFmtId="0" fontId="3" fillId="0" borderId="114" xfId="0" applyFont="1" applyFill="1" applyBorder="1" applyAlignment="1">
      <alignment horizontal="center" vertical="center"/>
    </xf>
    <xf numFmtId="169" fontId="25" fillId="37" borderId="34" xfId="20" applyBorder="1"/>
    <xf numFmtId="169" fontId="25" fillId="37" borderId="116" xfId="20" applyBorder="1"/>
    <xf numFmtId="169" fontId="25" fillId="37" borderId="106" xfId="20" applyBorder="1"/>
    <xf numFmtId="169" fontId="25" fillId="37" borderId="59" xfId="20" applyBorder="1"/>
    <xf numFmtId="0" fontId="3" fillId="3" borderId="69" xfId="0" applyFont="1" applyFill="1" applyBorder="1" applyAlignment="1">
      <alignment horizontal="center" vertical="center"/>
    </xf>
    <xf numFmtId="0" fontId="3" fillId="3" borderId="0" xfId="0" applyFont="1" applyFill="1" applyBorder="1" applyAlignment="1">
      <alignment vertical="center"/>
    </xf>
    <xf numFmtId="0" fontId="3" fillId="0" borderId="75" xfId="0" applyFont="1" applyFill="1" applyBorder="1" applyAlignment="1">
      <alignment horizontal="center" vertical="center"/>
    </xf>
    <xf numFmtId="0" fontId="3" fillId="3" borderId="102" xfId="0" applyFont="1" applyFill="1" applyBorder="1" applyAlignment="1">
      <alignment vertical="center"/>
    </xf>
    <xf numFmtId="0" fontId="12" fillId="3" borderId="117" xfId="0" applyFont="1" applyFill="1" applyBorder="1" applyAlignment="1">
      <alignment horizontal="left"/>
    </xf>
    <xf numFmtId="0" fontId="12" fillId="3" borderId="118" xfId="0" applyFont="1" applyFill="1" applyBorder="1" applyAlignment="1">
      <alignment horizontal="left"/>
    </xf>
    <xf numFmtId="0" fontId="3" fillId="0" borderId="0" xfId="0" applyFont="1"/>
    <xf numFmtId="0" fontId="3" fillId="0" borderId="0" xfId="0" applyFont="1" applyFill="1"/>
    <xf numFmtId="0" fontId="3" fillId="0" borderId="104" xfId="0" applyFont="1" applyFill="1" applyBorder="1" applyAlignment="1">
      <alignment horizontal="center" vertical="center" wrapText="1"/>
    </xf>
    <xf numFmtId="0" fontId="105" fillId="0" borderId="92" xfId="0" applyFont="1" applyFill="1" applyBorder="1" applyAlignment="1">
      <alignment horizontal="right" vertical="center"/>
    </xf>
    <xf numFmtId="0" fontId="3" fillId="0" borderId="119" xfId="0" applyFont="1" applyFill="1" applyBorder="1" applyAlignment="1">
      <alignment horizontal="center" vertical="center" wrapText="1"/>
    </xf>
    <xf numFmtId="0" fontId="4" fillId="3" borderId="120" xfId="0" applyFont="1" applyFill="1" applyBorder="1" applyAlignment="1">
      <alignment vertical="center"/>
    </xf>
    <xf numFmtId="0" fontId="3" fillId="3" borderId="24" xfId="0" applyFont="1" applyFill="1" applyBorder="1" applyAlignment="1">
      <alignment vertical="center"/>
    </xf>
    <xf numFmtId="0" fontId="3" fillId="0" borderId="121" xfId="0" applyFont="1" applyFill="1" applyBorder="1" applyAlignment="1">
      <alignment horizontal="center" vertical="center"/>
    </xf>
    <xf numFmtId="0" fontId="4" fillId="0" borderId="26" xfId="0" applyFont="1" applyFill="1" applyBorder="1" applyAlignment="1">
      <alignment vertical="center"/>
    </xf>
    <xf numFmtId="169" fontId="25" fillId="37" borderId="28" xfId="20" applyBorder="1"/>
    <xf numFmtId="0" fontId="3" fillId="0" borderId="7" xfId="0" applyFont="1" applyFill="1" applyBorder="1" applyAlignment="1">
      <alignment horizontal="center" vertical="center" wrapText="1"/>
    </xf>
    <xf numFmtId="0" fontId="3" fillId="0" borderId="70" xfId="0" applyFont="1" applyFill="1" applyBorder="1" applyAlignment="1">
      <alignment horizontal="center" vertical="center" wrapText="1"/>
    </xf>
    <xf numFmtId="0" fontId="5" fillId="0" borderId="19" xfId="11" applyFont="1" applyFill="1" applyBorder="1" applyAlignment="1" applyProtection="1">
      <alignment vertical="center"/>
    </xf>
    <xf numFmtId="0" fontId="5" fillId="0" borderId="20" xfId="11" applyFont="1" applyFill="1" applyBorder="1" applyAlignment="1" applyProtection="1">
      <alignment vertical="center"/>
    </xf>
    <xf numFmtId="0" fontId="13" fillId="0" borderId="21" xfId="11" applyFont="1" applyFill="1" applyBorder="1" applyAlignment="1" applyProtection="1">
      <alignment horizontal="center" vertical="center"/>
    </xf>
    <xf numFmtId="0" fontId="0" fillId="0" borderId="121" xfId="0" applyBorder="1"/>
    <xf numFmtId="0" fontId="0" fillId="0" borderId="121" xfId="0" applyBorder="1" applyAlignment="1">
      <alignment horizontal="center"/>
    </xf>
    <xf numFmtId="0" fontId="3" fillId="0" borderId="103" xfId="0" applyFont="1" applyBorder="1" applyAlignment="1">
      <alignment vertical="center" wrapText="1"/>
    </xf>
    <xf numFmtId="0" fontId="12" fillId="0" borderId="103" xfId="0" applyFont="1" applyBorder="1" applyAlignment="1">
      <alignment vertical="center" wrapText="1"/>
    </xf>
    <xf numFmtId="0" fontId="0" fillId="0" borderId="25" xfId="0" applyBorder="1"/>
    <xf numFmtId="0" fontId="4" fillId="36" borderId="122" xfId="0" applyFont="1" applyFill="1" applyBorder="1" applyAlignment="1">
      <alignment vertical="center" wrapText="1"/>
    </xf>
    <xf numFmtId="167" fontId="4" fillId="36" borderId="27" xfId="0" applyNumberFormat="1" applyFont="1" applyFill="1" applyBorder="1" applyAlignment="1">
      <alignment horizontal="center" vertical="center"/>
    </xf>
    <xf numFmtId="0" fontId="5" fillId="0" borderId="0" xfId="0" applyFont="1" applyFill="1" applyAlignment="1">
      <alignment wrapText="1"/>
    </xf>
    <xf numFmtId="0" fontId="4" fillId="36" borderId="20" xfId="0" applyFont="1" applyFill="1" applyBorder="1" applyAlignment="1">
      <alignment horizontal="center" vertical="center" wrapText="1"/>
    </xf>
    <xf numFmtId="0" fontId="4" fillId="36" borderId="121" xfId="0" applyFont="1" applyFill="1" applyBorder="1" applyAlignment="1">
      <alignment horizontal="left" vertical="center" wrapText="1"/>
    </xf>
    <xf numFmtId="0" fontId="4" fillId="36" borderId="104" xfId="0" applyFont="1" applyFill="1" applyBorder="1" applyAlignment="1">
      <alignment horizontal="left" vertical="center" wrapText="1"/>
    </xf>
    <xf numFmtId="0" fontId="3" fillId="0" borderId="121" xfId="0" applyFont="1" applyFill="1" applyBorder="1" applyAlignment="1">
      <alignment horizontal="right" vertical="center" wrapText="1"/>
    </xf>
    <xf numFmtId="0" fontId="3" fillId="0" borderId="104" xfId="0" applyFont="1" applyFill="1" applyBorder="1" applyAlignment="1">
      <alignment horizontal="left" vertical="center" wrapText="1"/>
    </xf>
    <xf numFmtId="0" fontId="108" fillId="0" borderId="121" xfId="0" applyFont="1" applyFill="1" applyBorder="1" applyAlignment="1">
      <alignment horizontal="right" vertical="center" wrapText="1"/>
    </xf>
    <xf numFmtId="0" fontId="108" fillId="0" borderId="104" xfId="0" applyFont="1" applyFill="1" applyBorder="1" applyAlignment="1">
      <alignment horizontal="left" vertical="center" wrapText="1"/>
    </xf>
    <xf numFmtId="0" fontId="4" fillId="0" borderId="121" xfId="0" applyFont="1" applyFill="1" applyBorder="1" applyAlignment="1">
      <alignment horizontal="left" vertical="center" wrapText="1"/>
    </xf>
    <xf numFmtId="0" fontId="4" fillId="0" borderId="0" xfId="21410" applyFont="1" applyFill="1" applyAlignment="1" applyProtection="1">
      <alignment horizontal="left" vertical="center"/>
      <protection locked="0"/>
    </xf>
    <xf numFmtId="0" fontId="3" fillId="0" borderId="0" xfId="0" applyFont="1" applyFill="1" applyAlignment="1">
      <alignment horizontal="center" vertical="center"/>
    </xf>
    <xf numFmtId="0" fontId="3" fillId="0" borderId="0" xfId="0" applyFont="1" applyFill="1" applyAlignment="1">
      <alignment horizontal="left" vertical="center"/>
    </xf>
    <xf numFmtId="0" fontId="108" fillId="0" borderId="0" xfId="0" applyFont="1" applyFill="1" applyAlignment="1">
      <alignment horizontal="left" vertical="center"/>
    </xf>
    <xf numFmtId="49" fontId="109" fillId="0" borderId="25" xfId="5" applyNumberFormat="1" applyFont="1" applyFill="1" applyBorder="1" applyAlignment="1" applyProtection="1">
      <alignment horizontal="left" vertical="center"/>
      <protection locked="0"/>
    </xf>
    <xf numFmtId="0" fontId="110" fillId="0" borderId="26" xfId="9" applyFont="1" applyFill="1" applyBorder="1" applyAlignment="1" applyProtection="1">
      <alignment horizontal="left" vertical="center" wrapText="1"/>
      <protection locked="0"/>
    </xf>
    <xf numFmtId="0" fontId="19" fillId="0" borderId="121" xfId="0" applyFont="1" applyBorder="1" applyAlignment="1">
      <alignment horizontal="center" vertical="center" wrapText="1"/>
    </xf>
    <xf numFmtId="3" fontId="20" fillId="36" borderId="104" xfId="0" applyNumberFormat="1" applyFont="1" applyFill="1" applyBorder="1" applyAlignment="1">
      <alignment vertical="center" wrapText="1"/>
    </xf>
    <xf numFmtId="3" fontId="20" fillId="36" borderId="119" xfId="0" applyNumberFormat="1" applyFont="1" applyFill="1" applyBorder="1" applyAlignment="1">
      <alignment vertical="center" wrapText="1"/>
    </xf>
    <xf numFmtId="14" fontId="5" fillId="3" borderId="104" xfId="8" quotePrefix="1" applyNumberFormat="1" applyFont="1" applyFill="1" applyBorder="1" applyAlignment="1" applyProtection="1">
      <alignment horizontal="left" vertical="center" wrapText="1" indent="2"/>
      <protection locked="0"/>
    </xf>
    <xf numFmtId="3" fontId="20" fillId="0" borderId="104" xfId="0" applyNumberFormat="1" applyFont="1" applyBorder="1" applyAlignment="1">
      <alignment vertical="center" wrapText="1"/>
    </xf>
    <xf numFmtId="14" fontId="5" fillId="3" borderId="104" xfId="8" quotePrefix="1" applyNumberFormat="1" applyFont="1" applyFill="1" applyBorder="1" applyAlignment="1" applyProtection="1">
      <alignment horizontal="left" vertical="center" wrapText="1" indent="3"/>
      <protection locked="0"/>
    </xf>
    <xf numFmtId="3" fontId="20" fillId="0" borderId="104" xfId="0" applyNumberFormat="1" applyFont="1" applyFill="1" applyBorder="1" applyAlignment="1">
      <alignment vertical="center" wrapText="1"/>
    </xf>
    <xf numFmtId="0" fontId="9" fillId="0" borderId="104" xfId="17" applyFill="1" applyBorder="1" applyAlignment="1" applyProtection="1"/>
    <xf numFmtId="49" fontId="108" fillId="0" borderId="121" xfId="0" applyNumberFormat="1" applyFont="1" applyFill="1" applyBorder="1" applyAlignment="1">
      <alignment horizontal="right" vertical="center" wrapText="1"/>
    </xf>
    <xf numFmtId="0" fontId="5" fillId="3" borderId="104" xfId="20960" applyFont="1" applyFill="1" applyBorder="1" applyAlignment="1" applyProtection="1"/>
    <xf numFmtId="0" fontId="102" fillId="0" borderId="104" xfId="20960" applyFont="1" applyFill="1" applyBorder="1" applyAlignment="1" applyProtection="1">
      <alignment horizontal="center" vertical="center"/>
    </xf>
    <xf numFmtId="0" fontId="3" fillId="0" borderId="104" xfId="0" applyFont="1" applyBorder="1"/>
    <xf numFmtId="0" fontId="9" fillId="0" borderId="104" xfId="17" applyFill="1" applyBorder="1" applyAlignment="1" applyProtection="1">
      <alignment horizontal="left" vertical="center" wrapText="1"/>
    </xf>
    <xf numFmtId="49" fontId="108" fillId="0" borderId="104" xfId="0" applyNumberFormat="1" applyFont="1" applyFill="1" applyBorder="1" applyAlignment="1">
      <alignment horizontal="right" vertical="center" wrapText="1"/>
    </xf>
    <xf numFmtId="0" fontId="9" fillId="0" borderId="104" xfId="17" applyFill="1" applyBorder="1" applyAlignment="1" applyProtection="1">
      <alignment horizontal="left" vertical="center"/>
    </xf>
    <xf numFmtId="0" fontId="9" fillId="0" borderId="104" xfId="17" applyBorder="1" applyAlignment="1" applyProtection="1"/>
    <xf numFmtId="0" fontId="3" fillId="0" borderId="104" xfId="0" applyFont="1" applyFill="1" applyBorder="1"/>
    <xf numFmtId="0" fontId="19" fillId="0" borderId="121" xfId="0" applyFont="1" applyFill="1" applyBorder="1" applyAlignment="1">
      <alignment horizontal="center" vertical="center" wrapText="1"/>
    </xf>
    <xf numFmtId="0" fontId="111" fillId="78" borderId="105" xfId="21412" applyFont="1" applyFill="1" applyBorder="1" applyAlignment="1" applyProtection="1">
      <alignment vertical="center" wrapText="1"/>
      <protection locked="0"/>
    </xf>
    <xf numFmtId="0" fontId="112" fillId="70" borderId="99" xfId="21412" applyFont="1" applyFill="1" applyBorder="1" applyAlignment="1" applyProtection="1">
      <alignment horizontal="center" vertical="center"/>
      <protection locked="0"/>
    </xf>
    <xf numFmtId="0" fontId="111" fillId="79" borderId="104" xfId="21412" applyFont="1" applyFill="1" applyBorder="1" applyAlignment="1" applyProtection="1">
      <alignment horizontal="center" vertical="center"/>
      <protection locked="0"/>
    </xf>
    <xf numFmtId="0" fontId="111" fillId="78" borderId="105" xfId="21412" applyFont="1" applyFill="1" applyBorder="1" applyAlignment="1" applyProtection="1">
      <alignment vertical="center"/>
      <protection locked="0"/>
    </xf>
    <xf numFmtId="0" fontId="113" fillId="70" borderId="99" xfId="21412" applyFont="1" applyFill="1" applyBorder="1" applyAlignment="1" applyProtection="1">
      <alignment horizontal="center" vertical="center"/>
      <protection locked="0"/>
    </xf>
    <xf numFmtId="0" fontId="113" fillId="3" borderId="99" xfId="21412" applyFont="1" applyFill="1" applyBorder="1" applyAlignment="1" applyProtection="1">
      <alignment horizontal="center" vertical="center"/>
      <protection locked="0"/>
    </xf>
    <xf numFmtId="0" fontId="113" fillId="0" borderId="99" xfId="21412" applyFont="1" applyFill="1" applyBorder="1" applyAlignment="1" applyProtection="1">
      <alignment horizontal="center" vertical="center"/>
      <protection locked="0"/>
    </xf>
    <xf numFmtId="0" fontId="114" fillId="79" borderId="104" xfId="21412" applyFont="1" applyFill="1" applyBorder="1" applyAlignment="1" applyProtection="1">
      <alignment horizontal="center" vertical="center"/>
      <protection locked="0"/>
    </xf>
    <xf numFmtId="0" fontId="111" fillId="78" borderId="105" xfId="21412" applyFont="1" applyFill="1" applyBorder="1" applyAlignment="1" applyProtection="1">
      <alignment horizontal="center" vertical="center"/>
      <protection locked="0"/>
    </xf>
    <xf numFmtId="0" fontId="61" fillId="78" borderId="105" xfId="21412" applyFont="1" applyFill="1" applyBorder="1" applyAlignment="1" applyProtection="1">
      <alignment vertical="center"/>
      <protection locked="0"/>
    </xf>
    <xf numFmtId="0" fontId="113" fillId="70" borderId="104" xfId="21412" applyFont="1" applyFill="1" applyBorder="1" applyAlignment="1" applyProtection="1">
      <alignment horizontal="center" vertical="center"/>
      <protection locked="0"/>
    </xf>
    <xf numFmtId="0" fontId="35" fillId="70" borderId="104" xfId="21412" applyFont="1" applyFill="1" applyBorder="1" applyAlignment="1" applyProtection="1">
      <alignment horizontal="center" vertical="center"/>
      <protection locked="0"/>
    </xf>
    <xf numFmtId="0" fontId="61" fillId="78" borderId="103" xfId="21412" applyFont="1" applyFill="1" applyBorder="1" applyAlignment="1" applyProtection="1">
      <alignment vertical="center"/>
      <protection locked="0"/>
    </xf>
    <xf numFmtId="0" fontId="112" fillId="0" borderId="103" xfId="21412" applyFont="1" applyFill="1" applyBorder="1" applyAlignment="1" applyProtection="1">
      <alignment horizontal="left" vertical="center" wrapText="1"/>
      <protection locked="0"/>
    </xf>
    <xf numFmtId="164" fontId="112" fillId="0" borderId="104" xfId="948" applyNumberFormat="1" applyFont="1" applyFill="1" applyBorder="1" applyAlignment="1" applyProtection="1">
      <alignment horizontal="right" vertical="center"/>
      <protection locked="0"/>
    </xf>
    <xf numFmtId="0" fontId="111" fillId="79" borderId="103" xfId="21412" applyFont="1" applyFill="1" applyBorder="1" applyAlignment="1" applyProtection="1">
      <alignment vertical="top" wrapText="1"/>
      <protection locked="0"/>
    </xf>
    <xf numFmtId="164" fontId="112" fillId="79" borderId="104" xfId="948" applyNumberFormat="1" applyFont="1" applyFill="1" applyBorder="1" applyAlignment="1" applyProtection="1">
      <alignment horizontal="right" vertical="center"/>
    </xf>
    <xf numFmtId="164" fontId="61" fillId="78" borderId="103" xfId="948" applyNumberFormat="1" applyFont="1" applyFill="1" applyBorder="1" applyAlignment="1" applyProtection="1">
      <alignment horizontal="right" vertical="center"/>
      <protection locked="0"/>
    </xf>
    <xf numFmtId="0" fontId="112" fillId="70" borderId="103" xfId="21412" applyFont="1" applyFill="1" applyBorder="1" applyAlignment="1" applyProtection="1">
      <alignment vertical="center" wrapText="1"/>
      <protection locked="0"/>
    </xf>
    <xf numFmtId="0" fontId="112" fillId="70" borderId="103" xfId="21412" applyFont="1" applyFill="1" applyBorder="1" applyAlignment="1" applyProtection="1">
      <alignment horizontal="left" vertical="center" wrapText="1"/>
      <protection locked="0"/>
    </xf>
    <xf numFmtId="0" fontId="112" fillId="0" borderId="103" xfId="21412" applyFont="1" applyFill="1" applyBorder="1" applyAlignment="1" applyProtection="1">
      <alignment vertical="center" wrapText="1"/>
      <protection locked="0"/>
    </xf>
    <xf numFmtId="0" fontId="112" fillId="3" borderId="103" xfId="21412" applyFont="1" applyFill="1" applyBorder="1" applyAlignment="1" applyProtection="1">
      <alignment horizontal="left" vertical="center" wrapText="1"/>
      <protection locked="0"/>
    </xf>
    <xf numFmtId="0" fontId="111" fillId="79" borderId="103" xfId="21412" applyFont="1" applyFill="1" applyBorder="1" applyAlignment="1" applyProtection="1">
      <alignment vertical="center" wrapText="1"/>
      <protection locked="0"/>
    </xf>
    <xf numFmtId="164" fontId="111" fillId="78" borderId="103" xfId="948" applyNumberFormat="1" applyFont="1" applyFill="1" applyBorder="1" applyAlignment="1" applyProtection="1">
      <alignment horizontal="right" vertical="center"/>
      <protection locked="0"/>
    </xf>
    <xf numFmtId="164" fontId="112" fillId="3" borderId="104" xfId="948" applyNumberFormat="1" applyFont="1" applyFill="1" applyBorder="1" applyAlignment="1" applyProtection="1">
      <alignment horizontal="right" vertical="center"/>
      <protection locked="0"/>
    </xf>
    <xf numFmtId="10" fontId="5" fillId="0" borderId="104" xfId="20961" applyNumberFormat="1" applyFont="1" applyFill="1" applyBorder="1" applyAlignment="1">
      <alignment horizontal="left" vertical="center" wrapText="1"/>
    </xf>
    <xf numFmtId="10" fontId="3" fillId="0" borderId="104" xfId="20961" applyNumberFormat="1" applyFont="1" applyFill="1" applyBorder="1" applyAlignment="1">
      <alignment horizontal="left" vertical="center" wrapText="1"/>
    </xf>
    <xf numFmtId="10" fontId="4" fillId="36" borderId="104" xfId="0" applyNumberFormat="1" applyFont="1" applyFill="1" applyBorder="1" applyAlignment="1">
      <alignment horizontal="left" vertical="center" wrapText="1"/>
    </xf>
    <xf numFmtId="10" fontId="108" fillId="0" borderId="104" xfId="20961" applyNumberFormat="1" applyFont="1" applyFill="1" applyBorder="1" applyAlignment="1">
      <alignment horizontal="left" vertical="center" wrapText="1"/>
    </xf>
    <xf numFmtId="10" fontId="4" fillId="36" borderId="104" xfId="20961" applyNumberFormat="1" applyFont="1" applyFill="1" applyBorder="1" applyAlignment="1">
      <alignment horizontal="left" vertical="center" wrapText="1"/>
    </xf>
    <xf numFmtId="10" fontId="4" fillId="36" borderId="104" xfId="0" applyNumberFormat="1" applyFont="1" applyFill="1" applyBorder="1" applyAlignment="1">
      <alignment horizontal="center" vertical="center" wrapText="1"/>
    </xf>
    <xf numFmtId="10" fontId="110" fillId="0" borderId="26" xfId="20961" applyNumberFormat="1" applyFont="1" applyFill="1" applyBorder="1" applyAlignment="1" applyProtection="1">
      <alignment horizontal="left" vertical="center"/>
    </xf>
    <xf numFmtId="43" fontId="5" fillId="0" borderId="0" xfId="7" applyFont="1"/>
    <xf numFmtId="0" fontId="106" fillId="0" borderId="0" xfId="0" applyFont="1" applyAlignment="1">
      <alignment wrapText="1"/>
    </xf>
    <xf numFmtId="0" fontId="8" fillId="0" borderId="30" xfId="0" applyFont="1" applyBorder="1" applyAlignment="1">
      <alignment horizontal="center" wrapText="1"/>
    </xf>
    <xf numFmtId="0" fontId="8" fillId="0" borderId="8" xfId="0" applyFont="1" applyBorder="1" applyAlignment="1">
      <alignment horizontal="center" vertical="center" wrapText="1"/>
    </xf>
    <xf numFmtId="0" fontId="7" fillId="0" borderId="121" xfId="0" applyFont="1" applyBorder="1" applyAlignment="1">
      <alignment horizontal="right" vertical="center" wrapText="1"/>
    </xf>
    <xf numFmtId="0" fontId="7" fillId="0" borderId="121" xfId="0" applyFont="1" applyFill="1" applyBorder="1" applyAlignment="1">
      <alignment horizontal="right" vertical="center" wrapText="1"/>
    </xf>
    <xf numFmtId="0" fontId="5" fillId="0" borderId="104" xfId="0" applyFont="1" applyFill="1" applyBorder="1" applyAlignment="1">
      <alignment vertical="center" wrapText="1"/>
    </xf>
    <xf numFmtId="0" fontId="3" fillId="0" borderId="104" xfId="0" applyFont="1" applyBorder="1" applyAlignment="1">
      <alignment vertical="center" wrapText="1"/>
    </xf>
    <xf numFmtId="0" fontId="3" fillId="0" borderId="104" xfId="0" applyFont="1" applyFill="1" applyBorder="1" applyAlignment="1">
      <alignment horizontal="left" vertical="center" wrapText="1" indent="2"/>
    </xf>
    <xf numFmtId="0" fontId="3" fillId="0" borderId="104" xfId="0" applyFont="1" applyFill="1" applyBorder="1" applyAlignment="1">
      <alignment vertical="center" wrapText="1"/>
    </xf>
    <xf numFmtId="0" fontId="4" fillId="0" borderId="26" xfId="0" applyFont="1" applyBorder="1" applyAlignment="1">
      <alignment vertical="center" wrapText="1"/>
    </xf>
    <xf numFmtId="0" fontId="3" fillId="0" borderId="119" xfId="0" applyFont="1" applyBorder="1" applyAlignment="1"/>
    <xf numFmtId="0" fontId="3" fillId="0" borderId="27" xfId="0" applyFont="1" applyBorder="1" applyAlignment="1"/>
    <xf numFmtId="0" fontId="7" fillId="0" borderId="119" xfId="0" applyFont="1" applyBorder="1" applyAlignment="1"/>
    <xf numFmtId="0" fontId="7" fillId="0" borderId="119" xfId="0" applyFont="1" applyBorder="1" applyAlignment="1">
      <alignment wrapText="1"/>
    </xf>
    <xf numFmtId="0" fontId="8" fillId="0" borderId="21" xfId="0" applyFont="1" applyBorder="1" applyAlignment="1">
      <alignment horizontal="center"/>
    </xf>
    <xf numFmtId="0" fontId="8" fillId="0" borderId="119" xfId="0" applyFont="1" applyBorder="1" applyAlignment="1">
      <alignment horizontal="center" vertical="center" wrapText="1"/>
    </xf>
    <xf numFmtId="14" fontId="5" fillId="0" borderId="0" xfId="0" applyNumberFormat="1" applyFont="1"/>
    <xf numFmtId="0" fontId="2" fillId="0" borderId="20" xfId="0" applyNumberFormat="1" applyFont="1" applyFill="1" applyBorder="1" applyAlignment="1">
      <alignment horizontal="left" vertical="center" wrapText="1" indent="1"/>
    </xf>
    <xf numFmtId="0" fontId="2" fillId="0" borderId="21" xfId="0" applyNumberFormat="1" applyFont="1" applyFill="1" applyBorder="1" applyAlignment="1">
      <alignment horizontal="left" vertical="center" wrapText="1" indent="1"/>
    </xf>
    <xf numFmtId="0" fontId="7" fillId="0" borderId="121" xfId="0" applyFont="1" applyFill="1" applyBorder="1" applyAlignment="1">
      <alignment horizontal="center" vertical="center" wrapText="1"/>
    </xf>
    <xf numFmtId="0" fontId="13" fillId="0" borderId="104" xfId="0" applyFont="1" applyFill="1" applyBorder="1" applyAlignment="1">
      <alignment horizontal="center" vertical="center" wrapText="1"/>
    </xf>
    <xf numFmtId="0" fontId="14" fillId="0" borderId="104" xfId="0" applyFont="1" applyFill="1" applyBorder="1" applyAlignment="1">
      <alignment horizontal="left" vertical="center" wrapText="1"/>
    </xf>
    <xf numFmtId="193" fontId="5" fillId="0" borderId="104" xfId="0" applyNumberFormat="1" applyFont="1" applyFill="1" applyBorder="1" applyAlignment="1" applyProtection="1">
      <alignment vertical="center" wrapText="1"/>
      <protection locked="0"/>
    </xf>
    <xf numFmtId="193" fontId="5" fillId="0" borderId="104" xfId="0" applyNumberFormat="1" applyFont="1" applyFill="1" applyBorder="1" applyAlignment="1" applyProtection="1">
      <alignment horizontal="right" vertical="center" wrapText="1"/>
      <protection locked="0"/>
    </xf>
    <xf numFmtId="0" fontId="5" fillId="0" borderId="104" xfId="0" applyFont="1" applyBorder="1" applyAlignment="1">
      <alignment vertical="center" wrapText="1"/>
    </xf>
    <xf numFmtId="0" fontId="7" fillId="2" borderId="121" xfId="0" applyFont="1" applyFill="1" applyBorder="1" applyAlignment="1">
      <alignment horizontal="right" vertical="center"/>
    </xf>
    <xf numFmtId="0" fontId="7" fillId="2" borderId="104" xfId="0" applyFont="1" applyFill="1" applyBorder="1" applyAlignment="1">
      <alignment vertical="center"/>
    </xf>
    <xf numFmtId="193" fontId="7" fillId="2" borderId="104" xfId="0" applyNumberFormat="1" applyFont="1" applyFill="1" applyBorder="1" applyAlignment="1" applyProtection="1">
      <alignment vertical="center"/>
      <protection locked="0"/>
    </xf>
    <xf numFmtId="0" fontId="13" fillId="0" borderId="121" xfId="0" applyFont="1" applyFill="1" applyBorder="1" applyAlignment="1">
      <alignment horizontal="center" vertical="center" wrapText="1"/>
    </xf>
    <xf numFmtId="14" fontId="3" fillId="0" borderId="0" xfId="0" applyNumberFormat="1" applyFont="1"/>
    <xf numFmtId="10" fontId="3" fillId="0" borderId="104" xfId="20961" applyNumberFormat="1" applyFont="1" applyFill="1" applyBorder="1" applyAlignment="1" applyProtection="1">
      <alignment horizontal="right" vertical="center" wrapText="1"/>
      <protection locked="0"/>
    </xf>
    <xf numFmtId="169" fontId="25" fillId="37" borderId="104" xfId="20" applyBorder="1"/>
    <xf numFmtId="164" fontId="3" fillId="0" borderId="104" xfId="7" applyNumberFormat="1" applyFont="1" applyFill="1" applyBorder="1" applyAlignment="1">
      <alignment vertical="center"/>
    </xf>
    <xf numFmtId="0" fontId="7" fillId="0" borderId="104" xfId="0" applyFont="1" applyFill="1" applyBorder="1" applyAlignment="1">
      <alignment horizontal="left" vertical="center" wrapText="1"/>
    </xf>
    <xf numFmtId="0" fontId="105" fillId="0" borderId="90" xfId="0" applyFont="1" applyFill="1" applyBorder="1" applyAlignment="1">
      <alignment vertical="center" wrapText="1"/>
    </xf>
    <xf numFmtId="49" fontId="105" fillId="0" borderId="104" xfId="0" applyNumberFormat="1" applyFont="1" applyFill="1" applyBorder="1" applyAlignment="1">
      <alignment horizontal="right" vertical="center"/>
    </xf>
    <xf numFmtId="193" fontId="7" fillId="0" borderId="104" xfId="7" applyNumberFormat="1" applyFont="1" applyFill="1" applyBorder="1" applyAlignment="1" applyProtection="1">
      <alignment horizontal="right"/>
    </xf>
    <xf numFmtId="193" fontId="7" fillId="36" borderId="104" xfId="7" applyNumberFormat="1" applyFont="1" applyFill="1" applyBorder="1" applyAlignment="1" applyProtection="1">
      <alignment horizontal="right"/>
    </xf>
    <xf numFmtId="193" fontId="7" fillId="0" borderId="104" xfId="7" applyNumberFormat="1" applyFont="1" applyFill="1" applyBorder="1" applyAlignment="1" applyProtection="1">
      <alignment horizontal="right"/>
      <protection locked="0"/>
    </xf>
    <xf numFmtId="193" fontId="17" fillId="0" borderId="104" xfId="0" applyNumberFormat="1" applyFont="1" applyFill="1" applyBorder="1" applyAlignment="1" applyProtection="1">
      <alignment horizontal="right"/>
      <protection locked="0"/>
    </xf>
    <xf numFmtId="193" fontId="17" fillId="36" borderId="104" xfId="0" applyNumberFormat="1" applyFont="1" applyFill="1" applyBorder="1" applyAlignment="1">
      <alignment horizontal="right"/>
    </xf>
    <xf numFmtId="193" fontId="18" fillId="0" borderId="104" xfId="0" applyNumberFormat="1" applyFont="1" applyFill="1" applyBorder="1" applyAlignment="1">
      <alignment horizontal="center"/>
    </xf>
    <xf numFmtId="193" fontId="17" fillId="36" borderId="104" xfId="0" applyNumberFormat="1" applyFont="1" applyFill="1" applyBorder="1" applyAlignment="1" applyProtection="1">
      <alignment horizontal="right"/>
    </xf>
    <xf numFmtId="193" fontId="17" fillId="0" borderId="104" xfId="0" applyNumberFormat="1" applyFont="1" applyFill="1" applyBorder="1" applyAlignment="1" applyProtection="1">
      <alignment horizontal="right" vertical="center"/>
      <protection locked="0"/>
    </xf>
    <xf numFmtId="193" fontId="7" fillId="0" borderId="104" xfId="0" applyNumberFormat="1" applyFont="1" applyFill="1" applyBorder="1" applyAlignment="1" applyProtection="1">
      <alignment horizontal="right"/>
    </xf>
    <xf numFmtId="38" fontId="17" fillId="0" borderId="49" xfId="0" applyNumberFormat="1" applyFont="1" applyFill="1" applyBorder="1" applyAlignment="1" applyProtection="1">
      <alignment horizontal="right"/>
      <protection locked="0"/>
    </xf>
    <xf numFmtId="193" fontId="3" fillId="0" borderId="104" xfId="0" applyNumberFormat="1" applyFont="1" applyBorder="1" applyAlignment="1">
      <alignment horizontal="center" vertical="center"/>
    </xf>
    <xf numFmtId="193" fontId="3" fillId="0" borderId="119" xfId="0" applyNumberFormat="1" applyFont="1" applyBorder="1" applyAlignment="1">
      <alignment horizontal="center" vertical="center"/>
    </xf>
    <xf numFmtId="3" fontId="0" fillId="0" borderId="119" xfId="0" applyNumberFormat="1" applyBorder="1" applyAlignment="1"/>
    <xf numFmtId="3" fontId="0" fillId="0" borderId="119" xfId="0" applyNumberFormat="1" applyBorder="1" applyAlignment="1">
      <alignment wrapText="1"/>
    </xf>
    <xf numFmtId="193" fontId="5" fillId="36" borderId="119" xfId="2" applyNumberFormat="1" applyFont="1" applyFill="1" applyBorder="1" applyAlignment="1" applyProtection="1">
      <alignment vertical="top"/>
    </xf>
    <xf numFmtId="193" fontId="5" fillId="3" borderId="119" xfId="2" applyNumberFormat="1" applyFont="1" applyFill="1" applyBorder="1" applyAlignment="1" applyProtection="1">
      <alignment vertical="top"/>
      <protection locked="0"/>
    </xf>
    <xf numFmtId="193" fontId="5" fillId="36" borderId="119" xfId="2" applyNumberFormat="1" applyFont="1" applyFill="1" applyBorder="1" applyAlignment="1" applyProtection="1">
      <alignment vertical="top" wrapText="1"/>
    </xf>
    <xf numFmtId="193" fontId="5" fillId="3" borderId="119" xfId="2" applyNumberFormat="1" applyFont="1" applyFill="1" applyBorder="1" applyAlignment="1" applyProtection="1">
      <alignment vertical="top" wrapText="1"/>
      <protection locked="0"/>
    </xf>
    <xf numFmtId="193" fontId="5" fillId="36" borderId="119" xfId="2" applyNumberFormat="1" applyFont="1" applyFill="1" applyBorder="1" applyAlignment="1" applyProtection="1">
      <alignment vertical="top" wrapText="1"/>
      <protection locked="0"/>
    </xf>
    <xf numFmtId="0" fontId="22" fillId="0" borderId="121" xfId="0" applyFont="1" applyBorder="1" applyAlignment="1">
      <alignment horizontal="center"/>
    </xf>
    <xf numFmtId="193" fontId="22" fillId="0" borderId="125" xfId="0" applyNumberFormat="1" applyFont="1" applyBorder="1" applyAlignment="1">
      <alignment vertical="center"/>
    </xf>
    <xf numFmtId="193" fontId="16" fillId="0" borderId="125" xfId="0" applyNumberFormat="1" applyFont="1" applyBorder="1" applyAlignment="1">
      <alignment vertical="center"/>
    </xf>
    <xf numFmtId="193" fontId="22" fillId="0" borderId="126" xfId="0" applyNumberFormat="1" applyFont="1" applyBorder="1" applyAlignment="1">
      <alignment vertical="center"/>
    </xf>
    <xf numFmtId="193" fontId="3" fillId="0" borderId="104" xfId="0" applyNumberFormat="1" applyFont="1" applyBorder="1" applyAlignment="1"/>
    <xf numFmtId="193" fontId="3" fillId="0" borderId="105" xfId="0" applyNumberFormat="1" applyFont="1" applyBorder="1" applyAlignment="1"/>
    <xf numFmtId="193" fontId="3" fillId="0" borderId="121" xfId="0" applyNumberFormat="1" applyFont="1" applyBorder="1" applyAlignment="1"/>
    <xf numFmtId="193" fontId="3" fillId="0" borderId="104" xfId="0" applyNumberFormat="1" applyFont="1" applyFill="1" applyBorder="1"/>
    <xf numFmtId="193" fontId="7" fillId="3" borderId="104" xfId="5" applyNumberFormat="1" applyFont="1" applyFill="1" applyBorder="1" applyProtection="1">
      <protection locked="0"/>
    </xf>
    <xf numFmtId="165" fontId="7" fillId="3" borderId="104" xfId="8" applyNumberFormat="1" applyFont="1" applyFill="1" applyBorder="1" applyAlignment="1" applyProtection="1">
      <alignment horizontal="right" wrapText="1"/>
      <protection locked="0"/>
    </xf>
    <xf numFmtId="193" fontId="7" fillId="36" borderId="104" xfId="1" applyNumberFormat="1" applyFont="1" applyFill="1" applyBorder="1" applyProtection="1">
      <protection locked="0"/>
    </xf>
    <xf numFmtId="3" fontId="7" fillId="36" borderId="119" xfId="5" applyNumberFormat="1" applyFont="1" applyFill="1" applyBorder="1" applyProtection="1">
      <protection locked="0"/>
    </xf>
    <xf numFmtId="165" fontId="7" fillId="4" borderId="104" xfId="8" applyNumberFormat="1" applyFont="1" applyFill="1" applyBorder="1" applyAlignment="1" applyProtection="1">
      <alignment horizontal="right" wrapText="1"/>
      <protection locked="0"/>
    </xf>
    <xf numFmtId="193" fontId="7" fillId="36" borderId="104" xfId="5" applyNumberFormat="1" applyFont="1" applyFill="1" applyBorder="1" applyProtection="1">
      <protection locked="0"/>
    </xf>
    <xf numFmtId="0" fontId="7" fillId="3" borderId="104" xfId="5" applyFont="1" applyFill="1" applyBorder="1" applyProtection="1">
      <protection locked="0"/>
    </xf>
    <xf numFmtId="193" fontId="7" fillId="0" borderId="104" xfId="1" applyNumberFormat="1" applyFont="1" applyFill="1" applyBorder="1" applyProtection="1">
      <protection locked="0"/>
    </xf>
    <xf numFmtId="10" fontId="7" fillId="2" borderId="104" xfId="20961" applyNumberFormat="1" applyFont="1" applyFill="1" applyBorder="1" applyAlignment="1" applyProtection="1">
      <alignment vertical="center"/>
      <protection locked="0"/>
    </xf>
    <xf numFmtId="165" fontId="3" fillId="0" borderId="104" xfId="20961" applyNumberFormat="1" applyFont="1" applyFill="1" applyBorder="1" applyAlignment="1" applyProtection="1">
      <alignment horizontal="right" vertical="center" wrapText="1"/>
      <protection locked="0"/>
    </xf>
    <xf numFmtId="3" fontId="0" fillId="0" borderId="0" xfId="0" applyNumberFormat="1"/>
    <xf numFmtId="193" fontId="7" fillId="0" borderId="104" xfId="0" applyNumberFormat="1" applyFont="1" applyBorder="1" applyAlignment="1">
      <alignment horizontal="right"/>
    </xf>
    <xf numFmtId="193" fontId="7" fillId="0" borderId="103" xfId="0" applyNumberFormat="1" applyFont="1" applyBorder="1" applyAlignment="1">
      <alignment horizontal="right"/>
    </xf>
    <xf numFmtId="193" fontId="7" fillId="80" borderId="104" xfId="0" applyNumberFormat="1" applyFont="1" applyFill="1" applyBorder="1" applyAlignment="1">
      <alignment horizontal="right"/>
    </xf>
    <xf numFmtId="193" fontId="7" fillId="0" borderId="7" xfId="0" applyNumberFormat="1" applyFont="1" applyBorder="1" applyAlignment="1">
      <alignment horizontal="right"/>
    </xf>
    <xf numFmtId="193" fontId="7" fillId="0" borderId="11" xfId="0" applyNumberFormat="1" applyFont="1" applyBorder="1" applyAlignment="1">
      <alignment horizontal="right"/>
    </xf>
    <xf numFmtId="193" fontId="7" fillId="80" borderId="7" xfId="0" applyNumberFormat="1" applyFont="1" applyFill="1" applyBorder="1" applyAlignment="1">
      <alignment horizontal="right"/>
    </xf>
    <xf numFmtId="193" fontId="7" fillId="80" borderId="11" xfId="0" applyNumberFormat="1" applyFont="1" applyFill="1" applyBorder="1" applyAlignment="1">
      <alignment horizontal="right"/>
    </xf>
    <xf numFmtId="193" fontId="7" fillId="0" borderId="7" xfId="0" applyNumberFormat="1" applyFont="1" applyBorder="1" applyAlignment="1" applyProtection="1">
      <alignment horizontal="right"/>
      <protection locked="0"/>
    </xf>
    <xf numFmtId="193" fontId="7" fillId="0" borderId="11" xfId="0" applyNumberFormat="1" applyFont="1" applyBorder="1" applyAlignment="1" applyProtection="1">
      <alignment horizontal="right"/>
      <protection locked="0"/>
    </xf>
    <xf numFmtId="193" fontId="7" fillId="80" borderId="26" xfId="0" applyNumberFormat="1" applyFont="1" applyFill="1" applyBorder="1" applyAlignment="1">
      <alignment horizontal="right"/>
    </xf>
    <xf numFmtId="193" fontId="7" fillId="80" borderId="122" xfId="0" applyNumberFormat="1" applyFont="1" applyFill="1" applyBorder="1" applyAlignment="1">
      <alignment horizontal="right"/>
    </xf>
    <xf numFmtId="193" fontId="7" fillId="80" borderId="127" xfId="0" applyNumberFormat="1" applyFont="1" applyFill="1" applyBorder="1" applyAlignment="1">
      <alignment horizontal="right"/>
    </xf>
    <xf numFmtId="193" fontId="17" fillId="0" borderId="104" xfId="0" applyNumberFormat="1" applyFont="1" applyBorder="1" applyAlignment="1" applyProtection="1">
      <alignment horizontal="right"/>
      <protection locked="0"/>
    </xf>
    <xf numFmtId="193" fontId="17" fillId="0" borderId="103" xfId="0" applyNumberFormat="1" applyFont="1" applyBorder="1" applyAlignment="1" applyProtection="1">
      <alignment horizontal="right"/>
      <protection locked="0"/>
    </xf>
    <xf numFmtId="193" fontId="17" fillId="80" borderId="7" xfId="0" applyNumberFormat="1" applyFont="1" applyFill="1" applyBorder="1" applyAlignment="1">
      <alignment horizontal="right"/>
    </xf>
    <xf numFmtId="193" fontId="17" fillId="80" borderId="11" xfId="0" applyNumberFormat="1" applyFont="1" applyFill="1" applyBorder="1" applyAlignment="1">
      <alignment horizontal="right"/>
    </xf>
    <xf numFmtId="193" fontId="17" fillId="0" borderId="7" xfId="0" applyNumberFormat="1" applyFont="1" applyBorder="1" applyAlignment="1" applyProtection="1">
      <alignment horizontal="right"/>
      <protection locked="0"/>
    </xf>
    <xf numFmtId="193" fontId="17" fillId="0" borderId="11" xfId="0" applyNumberFormat="1" applyFont="1" applyBorder="1" applyAlignment="1" applyProtection="1">
      <alignment horizontal="right"/>
      <protection locked="0"/>
    </xf>
    <xf numFmtId="193" fontId="18" fillId="0" borderId="7" xfId="0" applyNumberFormat="1" applyFont="1" applyBorder="1" applyAlignment="1">
      <alignment horizontal="center"/>
    </xf>
    <xf numFmtId="193" fontId="18" fillId="0" borderId="11" xfId="0" applyNumberFormat="1" applyFont="1" applyBorder="1" applyAlignment="1">
      <alignment horizontal="center"/>
    </xf>
    <xf numFmtId="193" fontId="7" fillId="80" borderId="7" xfId="0" applyNumberFormat="1" applyFont="1" applyFill="1" applyBorder="1"/>
    <xf numFmtId="193" fontId="17" fillId="0" borderId="7" xfId="0" applyNumberFormat="1" applyFont="1" applyBorder="1" applyAlignment="1" applyProtection="1">
      <alignment horizontal="right" vertical="center"/>
      <protection locked="0"/>
    </xf>
    <xf numFmtId="193" fontId="17" fillId="0" borderId="11" xfId="0" applyNumberFormat="1" applyFont="1" applyBorder="1" applyAlignment="1" applyProtection="1">
      <alignment horizontal="right" vertical="center"/>
      <protection locked="0"/>
    </xf>
    <xf numFmtId="193" fontId="17" fillId="80" borderId="26" xfId="0" applyNumberFormat="1" applyFont="1" applyFill="1" applyBorder="1" applyAlignment="1">
      <alignment horizontal="right"/>
    </xf>
    <xf numFmtId="193" fontId="17" fillId="80" borderId="122" xfId="0" applyNumberFormat="1" applyFont="1" applyFill="1" applyBorder="1" applyAlignment="1">
      <alignment horizontal="right"/>
    </xf>
    <xf numFmtId="10" fontId="7" fillId="81" borderId="104" xfId="0" applyNumberFormat="1" applyFont="1" applyFill="1" applyBorder="1" applyAlignment="1" applyProtection="1">
      <alignment vertical="center"/>
      <protection locked="0"/>
    </xf>
    <xf numFmtId="3" fontId="7" fillId="81" borderId="104" xfId="0" applyNumberFormat="1" applyFont="1" applyFill="1" applyBorder="1" applyAlignment="1" applyProtection="1">
      <alignment vertical="center"/>
      <protection locked="0"/>
    </xf>
    <xf numFmtId="193" fontId="7" fillId="80" borderId="103" xfId="0" applyNumberFormat="1" applyFont="1" applyFill="1" applyBorder="1" applyAlignment="1">
      <alignment horizontal="right"/>
    </xf>
    <xf numFmtId="38" fontId="17" fillId="0" borderId="49" xfId="0" applyNumberFormat="1" applyFont="1" applyBorder="1" applyAlignment="1" applyProtection="1">
      <alignment horizontal="right"/>
      <protection locked="0"/>
    </xf>
    <xf numFmtId="193" fontId="7" fillId="0" borderId="26" xfId="0" applyNumberFormat="1" applyFont="1" applyBorder="1" applyAlignment="1">
      <alignment horizontal="right"/>
    </xf>
    <xf numFmtId="193" fontId="7" fillId="0" borderId="122" xfId="0" applyNumberFormat="1" applyFont="1" applyBorder="1" applyAlignment="1">
      <alignment horizontal="right"/>
    </xf>
    <xf numFmtId="0" fontId="7" fillId="0" borderId="121" xfId="0" applyFont="1" applyBorder="1" applyAlignment="1">
      <alignment vertical="center"/>
    </xf>
    <xf numFmtId="0" fontId="7" fillId="0" borderId="104" xfId="0" applyFont="1" applyFill="1" applyBorder="1" applyAlignment="1">
      <alignment wrapText="1"/>
    </xf>
    <xf numFmtId="0" fontId="7" fillId="0" borderId="105" xfId="0" applyFont="1" applyFill="1" applyBorder="1" applyAlignment="1">
      <alignment wrapText="1"/>
    </xf>
    <xf numFmtId="0" fontId="11" fillId="0" borderId="105" xfId="0" applyFont="1" applyFill="1" applyBorder="1" applyAlignment="1">
      <alignment wrapText="1"/>
    </xf>
    <xf numFmtId="0" fontId="7" fillId="0" borderId="104" xfId="0" applyFont="1" applyBorder="1" applyAlignment="1">
      <alignment wrapText="1"/>
    </xf>
    <xf numFmtId="164" fontId="3" fillId="0" borderId="57" xfId="7" applyNumberFormat="1" applyFont="1" applyFill="1" applyBorder="1" applyAlignment="1">
      <alignment vertical="center"/>
    </xf>
    <xf numFmtId="164" fontId="3" fillId="0" borderId="70" xfId="7" applyNumberFormat="1" applyFont="1" applyFill="1" applyBorder="1" applyAlignment="1">
      <alignment vertical="center"/>
    </xf>
    <xf numFmtId="164" fontId="3" fillId="0" borderId="102" xfId="7" applyNumberFormat="1" applyFont="1" applyFill="1" applyBorder="1" applyAlignment="1">
      <alignment vertical="center"/>
    </xf>
    <xf numFmtId="164" fontId="3" fillId="0" borderId="24" xfId="7" applyNumberFormat="1" applyFont="1" applyFill="1" applyBorder="1" applyAlignment="1">
      <alignment vertical="center"/>
    </xf>
    <xf numFmtId="164" fontId="3" fillId="0" borderId="105" xfId="7" applyNumberFormat="1" applyFont="1" applyFill="1" applyBorder="1" applyAlignment="1">
      <alignment vertical="center"/>
    </xf>
    <xf numFmtId="164" fontId="3" fillId="0" borderId="119" xfId="7" applyNumberFormat="1" applyFont="1" applyFill="1" applyBorder="1" applyAlignment="1">
      <alignment vertical="center"/>
    </xf>
    <xf numFmtId="164" fontId="3" fillId="0" borderId="26" xfId="7" applyNumberFormat="1" applyFont="1" applyFill="1" applyBorder="1" applyAlignment="1">
      <alignment vertical="center"/>
    </xf>
    <xf numFmtId="164" fontId="3" fillId="0" borderId="28" xfId="7" applyNumberFormat="1" applyFont="1" applyFill="1" applyBorder="1" applyAlignment="1">
      <alignment vertical="center"/>
    </xf>
    <xf numFmtId="164" fontId="3" fillId="0" borderId="27" xfId="7" applyNumberFormat="1" applyFont="1" applyFill="1" applyBorder="1" applyAlignment="1">
      <alignment vertical="center"/>
    </xf>
    <xf numFmtId="3" fontId="3" fillId="0" borderId="30" xfId="0" applyNumberFormat="1" applyFont="1" applyFill="1" applyBorder="1" applyAlignment="1">
      <alignment vertical="center"/>
    </xf>
    <xf numFmtId="3" fontId="3" fillId="0" borderId="21" xfId="0" applyNumberFormat="1" applyFont="1" applyFill="1" applyBorder="1" applyAlignment="1">
      <alignment vertical="center"/>
    </xf>
    <xf numFmtId="3" fontId="3" fillId="0" borderId="100" xfId="0" applyNumberFormat="1" applyFont="1" applyFill="1" applyBorder="1" applyAlignment="1">
      <alignment vertical="center"/>
    </xf>
    <xf numFmtId="3" fontId="3" fillId="0" borderId="113" xfId="0" applyNumberFormat="1" applyFont="1" applyFill="1" applyBorder="1" applyAlignment="1">
      <alignment vertical="center"/>
    </xf>
    <xf numFmtId="10" fontId="3" fillId="0" borderId="98" xfId="20961" applyNumberFormat="1" applyFont="1" applyFill="1" applyBorder="1" applyAlignment="1">
      <alignment vertical="center"/>
    </xf>
    <xf numFmtId="10" fontId="3" fillId="0" borderId="115" xfId="20961" applyNumberFormat="1" applyFont="1" applyFill="1" applyBorder="1" applyAlignment="1">
      <alignment vertical="center"/>
    </xf>
    <xf numFmtId="3" fontId="117" fillId="0" borderId="104" xfId="0" applyNumberFormat="1" applyFont="1" applyBorder="1" applyAlignment="1">
      <alignment vertical="center" wrapText="1"/>
    </xf>
    <xf numFmtId="0" fontId="4" fillId="0" borderId="0" xfId="0" applyFont="1" applyBorder="1" applyAlignment="1">
      <alignment horizontal="center"/>
    </xf>
    <xf numFmtId="0" fontId="15" fillId="0" borderId="0" xfId="0" applyFont="1" applyFill="1" applyBorder="1" applyAlignment="1">
      <alignment horizontal="center"/>
    </xf>
    <xf numFmtId="0" fontId="3" fillId="0" borderId="19" xfId="0" applyFont="1" applyBorder="1" applyAlignment="1">
      <alignment vertical="center" wrapText="1"/>
    </xf>
    <xf numFmtId="0" fontId="4" fillId="0" borderId="20" xfId="0" applyFont="1" applyBorder="1" applyAlignment="1">
      <alignment vertical="center" wrapText="1"/>
    </xf>
    <xf numFmtId="3" fontId="117" fillId="0" borderId="119" xfId="0" applyNumberFormat="1" applyFont="1" applyBorder="1" applyAlignment="1">
      <alignment vertical="center" wrapText="1"/>
    </xf>
    <xf numFmtId="3" fontId="3" fillId="0" borderId="0" xfId="0" applyNumberFormat="1" applyFont="1"/>
    <xf numFmtId="0" fontId="7" fillId="0" borderId="104" xfId="11" applyFont="1" applyFill="1" applyBorder="1" applyAlignment="1" applyProtection="1">
      <alignment horizontal="left"/>
      <protection locked="0"/>
    </xf>
    <xf numFmtId="10" fontId="115" fillId="0" borderId="119" xfId="0" applyNumberFormat="1" applyFont="1" applyBorder="1" applyAlignment="1">
      <alignment horizontal="right" vertical="center"/>
    </xf>
    <xf numFmtId="0" fontId="17" fillId="0" borderId="104" xfId="0" applyFont="1" applyFill="1" applyBorder="1" applyAlignment="1" applyProtection="1">
      <alignment horizontal="left"/>
      <protection locked="0"/>
    </xf>
    <xf numFmtId="0" fontId="7" fillId="0" borderId="104" xfId="0" applyFont="1" applyBorder="1" applyAlignment="1">
      <alignment horizontal="left" vertical="center" wrapText="1"/>
    </xf>
    <xf numFmtId="10" fontId="115" fillId="0" borderId="104" xfId="0" applyNumberFormat="1" applyFont="1" applyBorder="1" applyAlignment="1">
      <alignment horizontal="right" vertical="center"/>
    </xf>
    <xf numFmtId="3" fontId="7" fillId="0" borderId="0" xfId="11" applyNumberFormat="1" applyFont="1" applyFill="1" applyBorder="1" applyAlignment="1" applyProtection="1"/>
    <xf numFmtId="3" fontId="4" fillId="36" borderId="21" xfId="0" applyNumberFormat="1" applyFont="1" applyFill="1" applyBorder="1" applyAlignment="1">
      <alignment horizontal="center" vertical="center" wrapText="1"/>
    </xf>
    <xf numFmtId="3" fontId="4" fillId="36" borderId="119" xfId="0" applyNumberFormat="1" applyFont="1" applyFill="1" applyBorder="1" applyAlignment="1">
      <alignment horizontal="left" vertical="center" wrapText="1"/>
    </xf>
    <xf numFmtId="3" fontId="3" fillId="0" borderId="119" xfId="0" applyNumberFormat="1" applyFont="1" applyFill="1" applyBorder="1" applyAlignment="1">
      <alignment horizontal="right" vertical="center" wrapText="1"/>
    </xf>
    <xf numFmtId="3" fontId="4" fillId="36" borderId="119" xfId="0" applyNumberFormat="1" applyFont="1" applyFill="1" applyBorder="1" applyAlignment="1">
      <alignment horizontal="right" vertical="center" wrapText="1"/>
    </xf>
    <xf numFmtId="3" fontId="108" fillId="0" borderId="119" xfId="0" applyNumberFormat="1" applyFont="1" applyFill="1" applyBorder="1" applyAlignment="1">
      <alignment horizontal="right" vertical="center" wrapText="1"/>
    </xf>
    <xf numFmtId="3" fontId="4" fillId="36" borderId="119" xfId="0" applyNumberFormat="1" applyFont="1" applyFill="1" applyBorder="1" applyAlignment="1">
      <alignment horizontal="center" vertical="center" wrapText="1"/>
    </xf>
    <xf numFmtId="3" fontId="5" fillId="0" borderId="27" xfId="1" applyNumberFormat="1" applyFont="1" applyFill="1" applyBorder="1" applyAlignment="1" applyProtection="1">
      <alignment horizontal="right" vertical="center"/>
    </xf>
    <xf numFmtId="10" fontId="3" fillId="0" borderId="0" xfId="0" applyNumberFormat="1" applyFont="1" applyFill="1" applyAlignment="1">
      <alignment horizontal="left" vertical="center"/>
    </xf>
    <xf numFmtId="3" fontId="3" fillId="0" borderId="0" xfId="0" applyNumberFormat="1" applyFont="1" applyFill="1" applyAlignment="1">
      <alignment horizontal="left" vertical="center"/>
    </xf>
    <xf numFmtId="0" fontId="7" fillId="0" borderId="0" xfId="0" applyFont="1" applyAlignment="1">
      <alignment horizontal="left"/>
    </xf>
    <xf numFmtId="14" fontId="3" fillId="0" borderId="0" xfId="0" applyNumberFormat="1" applyFont="1" applyAlignment="1">
      <alignment horizontal="left"/>
    </xf>
    <xf numFmtId="0" fontId="8" fillId="0" borderId="0" xfId="11" applyFont="1" applyFill="1" applyBorder="1" applyAlignment="1" applyProtection="1">
      <alignment horizontal="left"/>
    </xf>
    <xf numFmtId="0" fontId="3" fillId="0" borderId="5" xfId="0" applyFont="1" applyFill="1" applyBorder="1" applyAlignment="1">
      <alignment horizontal="left" vertical="center" wrapText="1"/>
    </xf>
    <xf numFmtId="0" fontId="22" fillId="0" borderId="35" xfId="0" applyFont="1" applyBorder="1" applyAlignment="1">
      <alignment horizontal="left" wrapText="1"/>
    </xf>
    <xf numFmtId="0" fontId="22" fillId="0" borderId="12" xfId="0" applyFont="1" applyBorder="1" applyAlignment="1">
      <alignment horizontal="left" wrapText="1"/>
    </xf>
    <xf numFmtId="0" fontId="16" fillId="0" borderId="12" xfId="0" applyFont="1" applyBorder="1" applyAlignment="1">
      <alignment horizontal="left" wrapText="1"/>
    </xf>
    <xf numFmtId="0" fontId="22" fillId="0" borderId="13" xfId="0" applyFont="1" applyBorder="1" applyAlignment="1">
      <alignment horizontal="left" wrapText="1"/>
    </xf>
    <xf numFmtId="0" fontId="22" fillId="0" borderId="124" xfId="0" applyFont="1" applyBorder="1" applyAlignment="1">
      <alignment horizontal="left" wrapText="1"/>
    </xf>
    <xf numFmtId="0" fontId="21" fillId="36" borderId="16" xfId="0" applyFont="1" applyFill="1" applyBorder="1" applyAlignment="1">
      <alignment horizontal="left" wrapText="1"/>
    </xf>
    <xf numFmtId="0" fontId="16" fillId="0" borderId="13" xfId="0" applyFont="1" applyBorder="1" applyAlignment="1">
      <alignment horizontal="left" wrapText="1"/>
    </xf>
    <xf numFmtId="0" fontId="16" fillId="0" borderId="124" xfId="0" applyFont="1" applyBorder="1" applyAlignment="1">
      <alignment horizontal="left" wrapText="1"/>
    </xf>
    <xf numFmtId="0" fontId="21" fillId="36" borderId="61" xfId="0" applyFont="1" applyFill="1" applyBorder="1" applyAlignment="1">
      <alignment horizontal="left" wrapText="1"/>
    </xf>
    <xf numFmtId="0" fontId="22" fillId="0" borderId="0" xfId="0" applyFont="1" applyAlignment="1">
      <alignment horizontal="left"/>
    </xf>
    <xf numFmtId="167" fontId="22" fillId="0" borderId="128" xfId="0" applyNumberFormat="1" applyFont="1" applyBorder="1" applyAlignment="1">
      <alignment horizontal="center"/>
    </xf>
    <xf numFmtId="0" fontId="7" fillId="0" borderId="0" xfId="0" applyFont="1" applyBorder="1"/>
    <xf numFmtId="0" fontId="8" fillId="0" borderId="0" xfId="0" applyFont="1" applyBorder="1" applyAlignment="1">
      <alignment horizontal="center"/>
    </xf>
    <xf numFmtId="0" fontId="13" fillId="0" borderId="0" xfId="0" applyFont="1" applyBorder="1" applyAlignment="1">
      <alignment horizontal="center" vertical="center"/>
    </xf>
    <xf numFmtId="0" fontId="4" fillId="0" borderId="0" xfId="0" applyFont="1" applyBorder="1" applyAlignment="1">
      <alignment horizontal="center" vertical="center"/>
    </xf>
    <xf numFmtId="169" fontId="25" fillId="37" borderId="119" xfId="20" applyBorder="1"/>
    <xf numFmtId="193" fontId="5" fillId="0" borderId="119" xfId="0" applyNumberFormat="1" applyFont="1" applyFill="1" applyBorder="1" applyAlignment="1" applyProtection="1">
      <alignment vertical="center" wrapText="1"/>
      <protection locked="0"/>
    </xf>
    <xf numFmtId="193" fontId="5" fillId="0" borderId="119" xfId="0" applyNumberFormat="1" applyFont="1" applyFill="1" applyBorder="1" applyAlignment="1" applyProtection="1">
      <alignment horizontal="right" vertical="center" wrapText="1"/>
      <protection locked="0"/>
    </xf>
    <xf numFmtId="10" fontId="3" fillId="0" borderId="119" xfId="20961" applyNumberFormat="1" applyFont="1" applyFill="1" applyBorder="1" applyAlignment="1" applyProtection="1">
      <alignment horizontal="right" vertical="center" wrapText="1"/>
      <protection locked="0"/>
    </xf>
    <xf numFmtId="165" fontId="3" fillId="0" borderId="119" xfId="20961" applyNumberFormat="1" applyFont="1" applyFill="1" applyBorder="1" applyAlignment="1" applyProtection="1">
      <alignment horizontal="right" vertical="center" wrapText="1"/>
      <protection locked="0"/>
    </xf>
    <xf numFmtId="10" fontId="7" fillId="81" borderId="119" xfId="0" applyNumberFormat="1" applyFont="1" applyFill="1" applyBorder="1" applyAlignment="1" applyProtection="1">
      <alignment vertical="center"/>
      <protection locked="0"/>
    </xf>
    <xf numFmtId="3" fontId="7" fillId="81" borderId="119" xfId="0" applyNumberFormat="1" applyFont="1" applyFill="1" applyBorder="1" applyAlignment="1" applyProtection="1">
      <alignment vertical="center"/>
      <protection locked="0"/>
    </xf>
    <xf numFmtId="10" fontId="7" fillId="81" borderId="26" xfId="0" applyNumberFormat="1" applyFont="1" applyFill="1" applyBorder="1" applyAlignment="1" applyProtection="1">
      <alignment vertical="center"/>
      <protection locked="0"/>
    </xf>
    <xf numFmtId="10" fontId="7" fillId="81" borderId="27" xfId="0" applyNumberFormat="1" applyFont="1" applyFill="1" applyBorder="1" applyAlignment="1" applyProtection="1">
      <alignment vertical="center"/>
      <protection locked="0"/>
    </xf>
    <xf numFmtId="194" fontId="0" fillId="0" borderId="0" xfId="0" applyNumberFormat="1"/>
    <xf numFmtId="0" fontId="3" fillId="0" borderId="0" xfId="0" quotePrefix="1" applyFont="1"/>
    <xf numFmtId="193" fontId="0" fillId="36" borderId="119" xfId="0" applyNumberFormat="1" applyFill="1" applyBorder="1" applyAlignment="1">
      <alignment horizontal="center" vertical="center" wrapText="1"/>
    </xf>
    <xf numFmtId="194" fontId="0" fillId="0" borderId="0" xfId="0" applyNumberFormat="1" applyAlignment="1">
      <alignment wrapText="1"/>
    </xf>
    <xf numFmtId="193" fontId="0" fillId="0" borderId="0" xfId="0" applyNumberFormat="1" applyAlignment="1">
      <alignment wrapText="1"/>
    </xf>
    <xf numFmtId="193" fontId="3" fillId="0" borderId="0" xfId="0" applyNumberFormat="1" applyFont="1"/>
    <xf numFmtId="10" fontId="112" fillId="79" borderId="104" xfId="20961" applyNumberFormat="1" applyFont="1" applyFill="1" applyBorder="1" applyAlignment="1" applyProtection="1">
      <alignment horizontal="right" vertical="center"/>
    </xf>
    <xf numFmtId="0" fontId="101" fillId="0" borderId="104" xfId="0" applyFont="1" applyFill="1" applyBorder="1" applyAlignment="1">
      <alignment horizontal="left" vertical="center" wrapText="1"/>
    </xf>
    <xf numFmtId="0" fontId="116" fillId="0" borderId="104" xfId="0" applyFont="1" applyFill="1" applyBorder="1" applyAlignment="1">
      <alignment horizontal="left" vertical="center" wrapText="1"/>
    </xf>
    <xf numFmtId="193" fontId="0" fillId="0" borderId="0" xfId="0" applyNumberFormat="1"/>
    <xf numFmtId="3" fontId="0" fillId="0" borderId="119" xfId="0" applyNumberFormat="1" applyFill="1" applyBorder="1" applyAlignment="1">
      <alignment wrapText="1"/>
    </xf>
    <xf numFmtId="193" fontId="3" fillId="0" borderId="105" xfId="0" applyNumberFormat="1" applyFont="1" applyFill="1" applyBorder="1"/>
    <xf numFmtId="0" fontId="105" fillId="0" borderId="90" xfId="0" applyFont="1" applyFill="1" applyBorder="1" applyAlignment="1">
      <alignment horizontal="left" vertical="center" wrapText="1"/>
    </xf>
    <xf numFmtId="0" fontId="105" fillId="0" borderId="92" xfId="0" applyFont="1" applyFill="1" applyBorder="1" applyAlignment="1">
      <alignment horizontal="left" vertical="center"/>
    </xf>
    <xf numFmtId="0" fontId="103" fillId="0" borderId="72" xfId="0" applyFont="1" applyBorder="1" applyAlignment="1">
      <alignment horizontal="left" vertical="center" wrapText="1"/>
    </xf>
    <xf numFmtId="0" fontId="103" fillId="0" borderId="71" xfId="0" applyFont="1" applyBorder="1" applyAlignment="1">
      <alignment horizontal="left" vertical="center" wrapText="1"/>
    </xf>
    <xf numFmtId="0" fontId="7" fillId="0" borderId="30" xfId="0" applyFont="1" applyFill="1" applyBorder="1" applyAlignment="1" applyProtection="1">
      <alignment horizontal="center"/>
    </xf>
    <xf numFmtId="0" fontId="7" fillId="0" borderId="31" xfId="0" applyFont="1" applyFill="1" applyBorder="1" applyAlignment="1" applyProtection="1">
      <alignment horizontal="center"/>
    </xf>
    <xf numFmtId="0" fontId="7" fillId="0" borderId="33" xfId="0" applyFont="1" applyFill="1" applyBorder="1" applyAlignment="1" applyProtection="1">
      <alignment horizontal="center"/>
    </xf>
    <xf numFmtId="0" fontId="7" fillId="0" borderId="32" xfId="0" applyFont="1" applyFill="1" applyBorder="1" applyAlignment="1" applyProtection="1">
      <alignment horizontal="center"/>
    </xf>
    <xf numFmtId="0" fontId="4" fillId="0" borderId="4" xfId="0" applyFont="1" applyBorder="1" applyAlignment="1">
      <alignment horizontal="center" vertical="center"/>
    </xf>
    <xf numFmtId="0" fontId="4" fillId="0" borderId="75" xfId="0" applyFont="1" applyBorder="1" applyAlignment="1">
      <alignment horizontal="center" vertical="center"/>
    </xf>
    <xf numFmtId="0" fontId="8" fillId="0" borderId="5"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20" xfId="0" applyFont="1" applyFill="1" applyBorder="1" applyAlignment="1" applyProtection="1">
      <alignment horizontal="center"/>
    </xf>
    <xf numFmtId="0" fontId="8" fillId="0" borderId="21" xfId="0" applyFont="1" applyFill="1" applyBorder="1" applyAlignment="1" applyProtection="1">
      <alignment horizontal="center"/>
    </xf>
    <xf numFmtId="0" fontId="11" fillId="0" borderId="3" xfId="0" applyFont="1" applyBorder="1" applyAlignment="1">
      <alignment wrapText="1"/>
    </xf>
    <xf numFmtId="0" fontId="3" fillId="0" borderId="23" xfId="0" applyFont="1" applyBorder="1" applyAlignment="1"/>
    <xf numFmtId="0" fontId="8" fillId="0" borderId="104" xfId="0" applyFont="1" applyBorder="1" applyAlignment="1">
      <alignment horizontal="left" vertical="center" wrapText="1"/>
    </xf>
    <xf numFmtId="0" fontId="8" fillId="0" borderId="119" xfId="0" applyFont="1" applyBorder="1" applyAlignment="1">
      <alignment horizontal="left" vertical="center" wrapText="1"/>
    </xf>
    <xf numFmtId="0" fontId="8" fillId="0" borderId="8" xfId="0" applyFont="1" applyBorder="1" applyAlignment="1">
      <alignment horizontal="center" vertical="center" wrapText="1"/>
    </xf>
    <xf numFmtId="0" fontId="8" fillId="0" borderId="24" xfId="0" applyFont="1" applyBorder="1" applyAlignment="1">
      <alignment horizontal="center" vertical="center" wrapText="1"/>
    </xf>
    <xf numFmtId="0" fontId="3" fillId="0" borderId="104" xfId="0" applyFont="1" applyFill="1" applyBorder="1" applyAlignment="1">
      <alignment horizontal="center" vertical="center" wrapText="1"/>
    </xf>
    <xf numFmtId="0" fontId="3" fillId="0" borderId="105" xfId="0" applyFont="1" applyFill="1" applyBorder="1" applyAlignment="1">
      <alignment horizontal="center"/>
    </xf>
    <xf numFmtId="0" fontId="3" fillId="0" borderId="24" xfId="0" applyFont="1" applyFill="1" applyBorder="1" applyAlignment="1">
      <alignment horizontal="center"/>
    </xf>
    <xf numFmtId="0" fontId="4" fillId="36" borderId="123" xfId="0" applyFont="1" applyFill="1" applyBorder="1" applyAlignment="1">
      <alignment horizontal="center" vertical="center" wrapText="1"/>
    </xf>
    <xf numFmtId="0" fontId="4" fillId="36" borderId="33" xfId="0" applyFont="1" applyFill="1" applyBorder="1" applyAlignment="1">
      <alignment horizontal="center" vertical="center" wrapText="1"/>
    </xf>
    <xf numFmtId="0" fontId="4" fillId="36" borderId="120" xfId="0" applyFont="1" applyFill="1" applyBorder="1" applyAlignment="1">
      <alignment horizontal="center" vertical="center" wrapText="1"/>
    </xf>
    <xf numFmtId="0" fontId="4" fillId="36" borderId="103" xfId="0" applyFont="1" applyFill="1" applyBorder="1" applyAlignment="1">
      <alignment horizontal="center" vertical="center" wrapText="1"/>
    </xf>
    <xf numFmtId="0" fontId="100" fillId="3" borderId="73" xfId="13" applyFont="1" applyFill="1" applyBorder="1" applyAlignment="1" applyProtection="1">
      <alignment horizontal="center" vertical="center" wrapText="1"/>
      <protection locked="0"/>
    </xf>
    <xf numFmtId="0" fontId="100" fillId="3" borderId="70" xfId="13" applyFont="1" applyFill="1" applyBorder="1" applyAlignment="1" applyProtection="1">
      <alignment horizontal="center" vertical="center" wrapText="1"/>
      <protection locked="0"/>
    </xf>
    <xf numFmtId="9" fontId="3" fillId="0" borderId="8" xfId="0" applyNumberFormat="1" applyFont="1" applyBorder="1" applyAlignment="1">
      <alignment horizontal="center" vertical="center"/>
    </xf>
    <xf numFmtId="9" fontId="3" fillId="0" borderId="10" xfId="0" applyNumberFormat="1" applyFont="1" applyBorder="1" applyAlignment="1">
      <alignment horizontal="center" vertical="center"/>
    </xf>
    <xf numFmtId="0" fontId="3" fillId="0" borderId="2" xfId="0" applyFont="1" applyBorder="1" applyAlignment="1">
      <alignment horizontal="center" vertical="center" wrapText="1"/>
    </xf>
    <xf numFmtId="0" fontId="3" fillId="0" borderId="7" xfId="0" applyFont="1" applyBorder="1" applyAlignment="1">
      <alignment horizontal="center" vertical="center" wrapText="1"/>
    </xf>
    <xf numFmtId="164" fontId="13" fillId="3" borderId="19" xfId="1" applyNumberFormat="1" applyFont="1" applyFill="1" applyBorder="1" applyAlignment="1" applyProtection="1">
      <alignment horizontal="center"/>
      <protection locked="0"/>
    </xf>
    <xf numFmtId="164" fontId="13" fillId="3" borderId="20" xfId="1" applyNumberFormat="1" applyFont="1" applyFill="1" applyBorder="1" applyAlignment="1" applyProtection="1">
      <alignment horizontal="center"/>
      <protection locked="0"/>
    </xf>
    <xf numFmtId="164" fontId="13" fillId="3" borderId="21" xfId="1" applyNumberFormat="1" applyFont="1" applyFill="1" applyBorder="1" applyAlignment="1" applyProtection="1">
      <alignment horizontal="center"/>
      <protection locked="0"/>
    </xf>
    <xf numFmtId="0" fontId="4" fillId="0" borderId="54" xfId="0" applyFont="1" applyBorder="1" applyAlignment="1">
      <alignment horizontal="center" vertical="center" wrapText="1"/>
    </xf>
    <xf numFmtId="0" fontId="4" fillId="0" borderId="55" xfId="0" applyFont="1" applyBorder="1" applyAlignment="1">
      <alignment horizontal="center" vertical="center" wrapText="1"/>
    </xf>
    <xf numFmtId="164" fontId="13" fillId="0" borderId="96" xfId="1" applyNumberFormat="1" applyFont="1" applyFill="1" applyBorder="1" applyAlignment="1" applyProtection="1">
      <alignment horizontal="center" vertical="center" wrapText="1"/>
      <protection locked="0"/>
    </xf>
    <xf numFmtId="164" fontId="13" fillId="0" borderId="97" xfId="1" applyNumberFormat="1" applyFont="1" applyFill="1" applyBorder="1" applyAlignment="1" applyProtection="1">
      <alignment horizontal="center" vertical="center" wrapText="1"/>
      <protection locked="0"/>
    </xf>
    <xf numFmtId="0" fontId="3" fillId="0" borderId="2"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73" xfId="0" applyFont="1" applyFill="1" applyBorder="1" applyAlignment="1">
      <alignment horizontal="center" vertical="center" wrapText="1"/>
    </xf>
    <xf numFmtId="0" fontId="3" fillId="0" borderId="70" xfId="0" applyFont="1" applyFill="1" applyBorder="1" applyAlignment="1">
      <alignment horizontal="center" vertical="center" wrapText="1"/>
    </xf>
    <xf numFmtId="0" fontId="3" fillId="0" borderId="8" xfId="0" applyFont="1" applyFill="1" applyBorder="1" applyAlignment="1">
      <alignment horizontal="center" wrapText="1"/>
    </xf>
    <xf numFmtId="0" fontId="3" fillId="0" borderId="10" xfId="0" applyFont="1" applyFill="1" applyBorder="1" applyAlignment="1">
      <alignment horizontal="center" wrapText="1"/>
    </xf>
    <xf numFmtId="0" fontId="3" fillId="0" borderId="66" xfId="0" applyFont="1" applyFill="1" applyBorder="1" applyAlignment="1">
      <alignment horizontal="center" vertical="center" wrapText="1"/>
    </xf>
    <xf numFmtId="0" fontId="3" fillId="0" borderId="59" xfId="0" applyFont="1" applyFill="1" applyBorder="1" applyAlignment="1">
      <alignment horizontal="center" vertical="center" wrapText="1"/>
    </xf>
    <xf numFmtId="0" fontId="3" fillId="0" borderId="111" xfId="0" applyFont="1" applyFill="1" applyBorder="1" applyAlignment="1">
      <alignment horizontal="center" vertical="center" wrapText="1"/>
    </xf>
    <xf numFmtId="0" fontId="12" fillId="0" borderId="58" xfId="0" applyFont="1" applyFill="1" applyBorder="1" applyAlignment="1">
      <alignment horizontal="left" vertical="center"/>
    </xf>
    <xf numFmtId="0" fontId="12" fillId="0" borderId="59" xfId="0" applyFont="1" applyFill="1" applyBorder="1" applyAlignment="1">
      <alignment horizontal="left" vertical="center"/>
    </xf>
    <xf numFmtId="0" fontId="105" fillId="0" borderId="105" xfId="0" applyFont="1" applyFill="1" applyBorder="1" applyAlignment="1">
      <alignment horizontal="left" vertical="center" wrapText="1"/>
    </xf>
    <xf numFmtId="0" fontId="105" fillId="0" borderId="103" xfId="0" applyFont="1" applyFill="1" applyBorder="1" applyAlignment="1">
      <alignment horizontal="left" vertical="center" wrapText="1"/>
    </xf>
    <xf numFmtId="0" fontId="104" fillId="0" borderId="76" xfId="0" applyFont="1" applyFill="1" applyBorder="1" applyAlignment="1">
      <alignment horizontal="center" vertical="center"/>
    </xf>
    <xf numFmtId="0" fontId="104" fillId="0" borderId="77" xfId="0" applyFont="1" applyFill="1" applyBorder="1" applyAlignment="1">
      <alignment horizontal="center" vertical="center"/>
    </xf>
    <xf numFmtId="0" fontId="104" fillId="0" borderId="78" xfId="0" applyFont="1" applyFill="1" applyBorder="1" applyAlignment="1">
      <alignment horizontal="center" vertical="center"/>
    </xf>
    <xf numFmtId="0" fontId="105" fillId="0" borderId="104" xfId="0" applyFont="1" applyFill="1" applyBorder="1" applyAlignment="1">
      <alignment horizontal="left" vertical="center" wrapText="1"/>
    </xf>
    <xf numFmtId="0" fontId="104" fillId="76" borderId="79" xfId="0" applyFont="1" applyFill="1" applyBorder="1" applyAlignment="1">
      <alignment horizontal="center" vertical="center" wrapText="1"/>
    </xf>
    <xf numFmtId="0" fontId="104" fillId="76" borderId="80" xfId="0" applyFont="1" applyFill="1" applyBorder="1" applyAlignment="1">
      <alignment horizontal="center" vertical="center" wrapText="1"/>
    </xf>
    <xf numFmtId="0" fontId="104" fillId="76" borderId="81" xfId="0" applyFont="1" applyFill="1" applyBorder="1" applyAlignment="1">
      <alignment horizontal="center" vertical="center" wrapText="1"/>
    </xf>
    <xf numFmtId="0" fontId="105" fillId="0" borderId="57" xfId="0" applyFont="1" applyFill="1" applyBorder="1" applyAlignment="1">
      <alignment horizontal="left" vertical="center" wrapText="1"/>
    </xf>
    <xf numFmtId="0" fontId="105" fillId="0" borderId="11" xfId="0" applyFont="1" applyFill="1" applyBorder="1" applyAlignment="1">
      <alignment horizontal="left" vertical="center" wrapText="1"/>
    </xf>
    <xf numFmtId="0" fontId="105" fillId="3" borderId="105" xfId="0" applyFont="1" applyFill="1" applyBorder="1" applyAlignment="1">
      <alignment vertical="center" wrapText="1"/>
    </xf>
    <xf numFmtId="0" fontId="105" fillId="3" borderId="103" xfId="0" applyFont="1" applyFill="1" applyBorder="1" applyAlignment="1">
      <alignment vertical="center" wrapText="1"/>
    </xf>
    <xf numFmtId="0" fontId="105" fillId="0" borderId="105" xfId="0" applyFont="1" applyFill="1" applyBorder="1" applyAlignment="1">
      <alignment horizontal="left"/>
    </xf>
    <xf numFmtId="0" fontId="105" fillId="0" borderId="103" xfId="0" applyFont="1" applyFill="1" applyBorder="1" applyAlignment="1">
      <alignment horizontal="left"/>
    </xf>
    <xf numFmtId="0" fontId="105" fillId="0" borderId="105" xfId="0" applyFont="1" applyFill="1" applyBorder="1" applyAlignment="1">
      <alignment vertical="center" wrapText="1"/>
    </xf>
    <xf numFmtId="0" fontId="105" fillId="0" borderId="103" xfId="0" applyFont="1" applyFill="1" applyBorder="1" applyAlignment="1">
      <alignment vertical="center" wrapText="1"/>
    </xf>
    <xf numFmtId="0" fontId="105" fillId="3" borderId="83" xfId="0" applyFont="1" applyFill="1" applyBorder="1" applyAlignment="1">
      <alignment horizontal="left" vertical="center" wrapText="1"/>
    </xf>
    <xf numFmtId="0" fontId="105" fillId="3" borderId="84" xfId="0" applyFont="1" applyFill="1" applyBorder="1" applyAlignment="1">
      <alignment horizontal="left" vertical="center" wrapText="1"/>
    </xf>
    <xf numFmtId="0" fontId="105" fillId="0" borderId="86" xfId="0" applyFont="1" applyFill="1" applyBorder="1" applyAlignment="1">
      <alignment horizontal="left" vertical="center" wrapText="1"/>
    </xf>
    <xf numFmtId="0" fontId="105" fillId="0" borderId="87" xfId="0" applyFont="1" applyFill="1" applyBorder="1" applyAlignment="1">
      <alignment horizontal="left" vertical="center" wrapText="1"/>
    </xf>
    <xf numFmtId="0" fontId="105" fillId="0" borderId="57" xfId="0" applyFont="1" applyFill="1" applyBorder="1" applyAlignment="1">
      <alignment vertical="center" wrapText="1"/>
    </xf>
    <xf numFmtId="0" fontId="105" fillId="0" borderId="11" xfId="0" applyFont="1" applyFill="1" applyBorder="1" applyAlignment="1">
      <alignment vertical="center" wrapText="1"/>
    </xf>
    <xf numFmtId="0" fontId="105" fillId="0" borderId="83" xfId="0" applyFont="1" applyFill="1" applyBorder="1" applyAlignment="1">
      <alignment vertical="center" wrapText="1"/>
    </xf>
    <xf numFmtId="0" fontId="105" fillId="0" borderId="84" xfId="0" applyFont="1" applyFill="1" applyBorder="1" applyAlignment="1">
      <alignment vertical="center" wrapText="1"/>
    </xf>
    <xf numFmtId="0" fontId="105" fillId="0" borderId="83" xfId="0" applyFont="1" applyFill="1" applyBorder="1" applyAlignment="1">
      <alignment horizontal="left" vertical="center" wrapText="1"/>
    </xf>
    <xf numFmtId="0" fontId="105" fillId="0" borderId="84" xfId="0" applyFont="1" applyFill="1" applyBorder="1" applyAlignment="1">
      <alignment horizontal="left" vertical="center" wrapText="1"/>
    </xf>
    <xf numFmtId="0" fontId="104" fillId="76" borderId="88" xfId="0" applyFont="1" applyFill="1" applyBorder="1" applyAlignment="1">
      <alignment horizontal="center" vertical="center" wrapText="1"/>
    </xf>
    <xf numFmtId="0" fontId="104" fillId="76" borderId="0" xfId="0" applyFont="1" applyFill="1" applyBorder="1" applyAlignment="1">
      <alignment horizontal="center" vertical="center" wrapText="1"/>
    </xf>
    <xf numFmtId="0" fontId="104" fillId="76" borderId="89" xfId="0" applyFont="1" applyFill="1" applyBorder="1" applyAlignment="1">
      <alignment horizontal="center" vertical="center" wrapText="1"/>
    </xf>
    <xf numFmtId="0" fontId="105" fillId="3" borderId="105" xfId="0" applyFont="1" applyFill="1" applyBorder="1" applyAlignment="1">
      <alignment horizontal="left" vertical="center" wrapText="1"/>
    </xf>
    <xf numFmtId="0" fontId="105" fillId="3" borderId="103" xfId="0" applyFont="1" applyFill="1" applyBorder="1" applyAlignment="1">
      <alignment horizontal="left" vertical="center" wrapText="1"/>
    </xf>
    <xf numFmtId="0" fontId="104" fillId="0" borderId="91" xfId="0" applyFont="1" applyFill="1" applyBorder="1" applyAlignment="1">
      <alignment horizontal="center" vertical="center"/>
    </xf>
    <xf numFmtId="0" fontId="104" fillId="76" borderId="93" xfId="0" applyFont="1" applyFill="1" applyBorder="1" applyAlignment="1">
      <alignment horizontal="center" vertical="center"/>
    </xf>
    <xf numFmtId="0" fontId="104" fillId="76" borderId="94" xfId="0" applyFont="1" applyFill="1" applyBorder="1" applyAlignment="1">
      <alignment horizontal="center" vertical="center"/>
    </xf>
    <xf numFmtId="0" fontId="104" fillId="76" borderId="95" xfId="0" applyFont="1" applyFill="1" applyBorder="1" applyAlignment="1">
      <alignment horizontal="center" vertical="center"/>
    </xf>
  </cellXfs>
  <cellStyles count="21414">
    <cellStyle name="_RC VALUTEBIS WRILSI " xfId="18"/>
    <cellStyle name="=C:\WINNT35\SYSTEM32\COMMAND.COM" xfId="21412"/>
    <cellStyle name="1Normal" xfId="19"/>
    <cellStyle name="1Normal 2" xfId="20"/>
    <cellStyle name="1Normal 3" xfId="21"/>
    <cellStyle name="20% - Accent1 2" xfId="22"/>
    <cellStyle name="20% - Accent1 2 10" xfId="23"/>
    <cellStyle name="20% - Accent1 2 11" xfId="24"/>
    <cellStyle name="20% - Accent1 2 12" xfId="25"/>
    <cellStyle name="20% - Accent1 2 2" xfId="26"/>
    <cellStyle name="20% - Accent1 2 2 2" xfId="27"/>
    <cellStyle name="20% - Accent1 2 3" xfId="28"/>
    <cellStyle name="20% - Accent1 2 4" xfId="29"/>
    <cellStyle name="20% - Accent1 2 5" xfId="30"/>
    <cellStyle name="20% - Accent1 2 6" xfId="31"/>
    <cellStyle name="20% - Accent1 2 7" xfId="32"/>
    <cellStyle name="20% - Accent1 2 8" xfId="33"/>
    <cellStyle name="20% - Accent1 2 9" xfId="34"/>
    <cellStyle name="20% - Accent1 3" xfId="35"/>
    <cellStyle name="20% - Accent1 3 2" xfId="36"/>
    <cellStyle name="20% - Accent1 3 3" xfId="37"/>
    <cellStyle name="20% - Accent1 4" xfId="38"/>
    <cellStyle name="20% - Accent1 4 2" xfId="39"/>
    <cellStyle name="20% - Accent1 4 3" xfId="40"/>
    <cellStyle name="20% - Accent1 5" xfId="41"/>
    <cellStyle name="20% - Accent1 5 2" xfId="42"/>
    <cellStyle name="20% - Accent1 5 3" xfId="43"/>
    <cellStyle name="20% - Accent1 6" xfId="44"/>
    <cellStyle name="20% - Accent1 6 2" xfId="45"/>
    <cellStyle name="20% - Accent1 6 3" xfId="46"/>
    <cellStyle name="20% - Accent1 7" xfId="47"/>
    <cellStyle name="20% - Accent2 2" xfId="48"/>
    <cellStyle name="20% - Accent2 2 10" xfId="49"/>
    <cellStyle name="20% - Accent2 2 11" xfId="50"/>
    <cellStyle name="20% - Accent2 2 12" xfId="51"/>
    <cellStyle name="20% - Accent2 2 2" xfId="52"/>
    <cellStyle name="20% - Accent2 2 2 2" xfId="53"/>
    <cellStyle name="20% - Accent2 2 3" xfId="54"/>
    <cellStyle name="20% - Accent2 2 4" xfId="55"/>
    <cellStyle name="20% - Accent2 2 5" xfId="56"/>
    <cellStyle name="20% - Accent2 2 6" xfId="57"/>
    <cellStyle name="20% - Accent2 2 7" xfId="58"/>
    <cellStyle name="20% - Accent2 2 8" xfId="59"/>
    <cellStyle name="20% - Accent2 2 9" xfId="60"/>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5 3" xfId="69"/>
    <cellStyle name="20% - Accent2 6" xfId="70"/>
    <cellStyle name="20% - Accent2 6 2" xfId="71"/>
    <cellStyle name="20% - Accent2 6 3" xfId="72"/>
    <cellStyle name="20% - Accent2 7" xfId="73"/>
    <cellStyle name="20% - Accent3 2" xfId="74"/>
    <cellStyle name="20% - Accent3 2 10" xfId="75"/>
    <cellStyle name="20% - Accent3 2 11" xfId="76"/>
    <cellStyle name="20% - Accent3 2 12" xfId="77"/>
    <cellStyle name="20% - Accent3 2 2" xfId="78"/>
    <cellStyle name="20% - Accent3 2 2 2" xfId="79"/>
    <cellStyle name="20% - Accent3 2 3" xfId="80"/>
    <cellStyle name="20% - Accent3 2 4" xfId="81"/>
    <cellStyle name="20% - Accent3 2 5" xfId="82"/>
    <cellStyle name="20% - Accent3 2 6" xfId="83"/>
    <cellStyle name="20% - Accent3 2 7" xfId="84"/>
    <cellStyle name="20% - Accent3 2 8" xfId="85"/>
    <cellStyle name="20% - Accent3 2 9" xfId="86"/>
    <cellStyle name="20% - Accent3 3" xfId="87"/>
    <cellStyle name="20% - Accent3 3 2" xfId="88"/>
    <cellStyle name="20% - Accent3 3 3" xfId="89"/>
    <cellStyle name="20% - Accent3 4" xfId="90"/>
    <cellStyle name="20% - Accent3 4 2" xfId="91"/>
    <cellStyle name="20% - Accent3 4 3" xfId="92"/>
    <cellStyle name="20% - Accent3 5" xfId="93"/>
    <cellStyle name="20% - Accent3 5 2" xfId="94"/>
    <cellStyle name="20% - Accent3 5 3" xfId="95"/>
    <cellStyle name="20% - Accent3 6" xfId="96"/>
    <cellStyle name="20% - Accent3 6 2" xfId="97"/>
    <cellStyle name="20% - Accent3 6 3" xfId="98"/>
    <cellStyle name="20% - Accent3 7" xfId="99"/>
    <cellStyle name="20% - Accent4 2" xfId="100"/>
    <cellStyle name="20% - Accent4 2 10" xfId="101"/>
    <cellStyle name="20% - Accent4 2 11" xfId="102"/>
    <cellStyle name="20% - Accent4 2 12" xfId="103"/>
    <cellStyle name="20% - Accent4 2 2" xfId="104"/>
    <cellStyle name="20% - Accent4 2 2 2" xfId="105"/>
    <cellStyle name="20% - Accent4 2 3" xfId="106"/>
    <cellStyle name="20% - Accent4 2 4" xfId="107"/>
    <cellStyle name="20% - Accent4 2 5" xfId="108"/>
    <cellStyle name="20% - Accent4 2 6" xfId="109"/>
    <cellStyle name="20% - Accent4 2 7" xfId="110"/>
    <cellStyle name="20% - Accent4 2 8" xfId="111"/>
    <cellStyle name="20% - Accent4 2 9" xfId="112"/>
    <cellStyle name="20% - Accent4 3" xfId="113"/>
    <cellStyle name="20% - Accent4 3 2" xfId="114"/>
    <cellStyle name="20% - Accent4 3 3" xfId="115"/>
    <cellStyle name="20% - Accent4 4" xfId="116"/>
    <cellStyle name="20% - Accent4 4 2" xfId="117"/>
    <cellStyle name="20% - Accent4 4 3" xfId="118"/>
    <cellStyle name="20% - Accent4 5" xfId="119"/>
    <cellStyle name="20% - Accent4 5 2" xfId="120"/>
    <cellStyle name="20% - Accent4 5 3" xfId="121"/>
    <cellStyle name="20% - Accent4 6" xfId="122"/>
    <cellStyle name="20% - Accent4 6 2" xfId="123"/>
    <cellStyle name="20% - Accent4 6 3" xfId="124"/>
    <cellStyle name="20% - Accent4 7" xfId="125"/>
    <cellStyle name="20% - Accent5 2" xfId="126"/>
    <cellStyle name="20% - Accent5 2 10" xfId="127"/>
    <cellStyle name="20% - Accent5 2 11" xfId="128"/>
    <cellStyle name="20% - Accent5 2 12" xfId="129"/>
    <cellStyle name="20% - Accent5 2 2" xfId="130"/>
    <cellStyle name="20% - Accent5 2 2 2" xfId="131"/>
    <cellStyle name="20% - Accent5 2 3" xfId="132"/>
    <cellStyle name="20% - Accent5 2 4" xfId="133"/>
    <cellStyle name="20% - Accent5 2 5" xfId="134"/>
    <cellStyle name="20% - Accent5 2 6" xfId="135"/>
    <cellStyle name="20% - Accent5 2 7" xfId="136"/>
    <cellStyle name="20% - Accent5 2 8" xfId="137"/>
    <cellStyle name="20% - Accent5 2 9" xfId="138"/>
    <cellStyle name="20% - Accent5 3" xfId="139"/>
    <cellStyle name="20% - Accent5 3 2" xfId="140"/>
    <cellStyle name="20% - Accent5 3 3" xfId="141"/>
    <cellStyle name="20% - Accent5 4" xfId="142"/>
    <cellStyle name="20% - Accent5 4 2" xfId="143"/>
    <cellStyle name="20% - Accent5 4 3" xfId="144"/>
    <cellStyle name="20% - Accent5 5" xfId="145"/>
    <cellStyle name="20% - Accent5 5 2" xfId="146"/>
    <cellStyle name="20% - Accent5 5 3" xfId="147"/>
    <cellStyle name="20% - Accent5 6" xfId="148"/>
    <cellStyle name="20% - Accent5 6 2" xfId="149"/>
    <cellStyle name="20% - Accent5 6 3" xfId="150"/>
    <cellStyle name="20% - Accent5 7" xfId="151"/>
    <cellStyle name="20% - Accent6 2" xfId="152"/>
    <cellStyle name="20% - Accent6 2 10" xfId="153"/>
    <cellStyle name="20% - Accent6 2 11" xfId="154"/>
    <cellStyle name="20% - Accent6 2 12" xfId="155"/>
    <cellStyle name="20% - Accent6 2 2" xfId="156"/>
    <cellStyle name="20% - Accent6 2 2 2" xfId="157"/>
    <cellStyle name="20% - Accent6 2 3" xfId="158"/>
    <cellStyle name="20% - Accent6 2 4" xfId="159"/>
    <cellStyle name="20% - Accent6 2 5" xfId="160"/>
    <cellStyle name="20% - Accent6 2 6" xfId="161"/>
    <cellStyle name="20% - Accent6 2 7" xfId="162"/>
    <cellStyle name="20% - Accent6 2 8" xfId="163"/>
    <cellStyle name="20% - Accent6 2 9" xfId="164"/>
    <cellStyle name="20% - Accent6 3" xfId="165"/>
    <cellStyle name="20% - Accent6 3 2" xfId="166"/>
    <cellStyle name="20% - Accent6 3 3" xfId="167"/>
    <cellStyle name="20% - Accent6 4" xfId="168"/>
    <cellStyle name="20% - Accent6 4 2" xfId="169"/>
    <cellStyle name="20% - Accent6 4 3" xfId="170"/>
    <cellStyle name="20% - Accent6 5" xfId="171"/>
    <cellStyle name="20% - Accent6 5 2" xfId="172"/>
    <cellStyle name="20% - Accent6 5 3" xfId="173"/>
    <cellStyle name="20% - Accent6 6" xfId="174"/>
    <cellStyle name="20% - Accent6 6 2" xfId="175"/>
    <cellStyle name="20% - Accent6 6 3" xfId="176"/>
    <cellStyle name="20% - Accent6 7" xfId="177"/>
    <cellStyle name="40% - Accent1 2" xfId="178"/>
    <cellStyle name="40% - Accent1 2 10" xfId="179"/>
    <cellStyle name="40% - Accent1 2 11" xfId="180"/>
    <cellStyle name="40% - Accent1 2 12" xfId="181"/>
    <cellStyle name="40% - Accent1 2 2" xfId="182"/>
    <cellStyle name="40% - Accent1 2 2 2" xfId="183"/>
    <cellStyle name="40% - Accent1 2 3" xfId="184"/>
    <cellStyle name="40% - Accent1 2 4" xfId="185"/>
    <cellStyle name="40% - Accent1 2 5" xfId="186"/>
    <cellStyle name="40% - Accent1 2 6" xfId="187"/>
    <cellStyle name="40% - Accent1 2 7" xfId="188"/>
    <cellStyle name="40% - Accent1 2 8" xfId="189"/>
    <cellStyle name="40% - Accent1 2 9" xfId="190"/>
    <cellStyle name="40% - Accent1 3" xfId="191"/>
    <cellStyle name="40% - Accent1 3 2" xfId="192"/>
    <cellStyle name="40% - Accent1 3 3" xfId="193"/>
    <cellStyle name="40% - Accent1 4" xfId="194"/>
    <cellStyle name="40% - Accent1 4 2" xfId="195"/>
    <cellStyle name="40% - Accent1 4 3" xfId="196"/>
    <cellStyle name="40% - Accent1 5" xfId="197"/>
    <cellStyle name="40% - Accent1 5 2" xfId="198"/>
    <cellStyle name="40% - Accent1 5 3" xfId="199"/>
    <cellStyle name="40% - Accent1 6" xfId="200"/>
    <cellStyle name="40% - Accent1 6 2" xfId="201"/>
    <cellStyle name="40% - Accent1 6 3" xfId="202"/>
    <cellStyle name="40% - Accent1 7" xfId="203"/>
    <cellStyle name="40% - Accent2 2" xfId="204"/>
    <cellStyle name="40% - Accent2 2 10" xfId="205"/>
    <cellStyle name="40% - Accent2 2 11" xfId="206"/>
    <cellStyle name="40% - Accent2 2 12" xfId="207"/>
    <cellStyle name="40% - Accent2 2 2" xfId="208"/>
    <cellStyle name="40% - Accent2 2 2 2" xfId="209"/>
    <cellStyle name="40% - Accent2 2 3" xfId="210"/>
    <cellStyle name="40% - Accent2 2 4" xfId="211"/>
    <cellStyle name="40% - Accent2 2 5" xfId="212"/>
    <cellStyle name="40% - Accent2 2 6" xfId="213"/>
    <cellStyle name="40% - Accent2 2 7" xfId="214"/>
    <cellStyle name="40% - Accent2 2 8" xfId="215"/>
    <cellStyle name="40% - Accent2 2 9" xfId="216"/>
    <cellStyle name="40% - Accent2 3" xfId="217"/>
    <cellStyle name="40% - Accent2 3 2" xfId="218"/>
    <cellStyle name="40% - Accent2 3 3" xfId="219"/>
    <cellStyle name="40% - Accent2 4" xfId="220"/>
    <cellStyle name="40% - Accent2 4 2" xfId="221"/>
    <cellStyle name="40% - Accent2 4 3" xfId="222"/>
    <cellStyle name="40% - Accent2 5" xfId="223"/>
    <cellStyle name="40% - Accent2 5 2" xfId="224"/>
    <cellStyle name="40% - Accent2 5 3" xfId="225"/>
    <cellStyle name="40% - Accent2 6" xfId="226"/>
    <cellStyle name="40% - Accent2 6 2" xfId="227"/>
    <cellStyle name="40% - Accent2 6 3" xfId="228"/>
    <cellStyle name="40% - Accent2 7" xfId="229"/>
    <cellStyle name="40% - Accent3 2" xfId="230"/>
    <cellStyle name="40% - Accent3 2 10" xfId="231"/>
    <cellStyle name="40% - Accent3 2 11" xfId="232"/>
    <cellStyle name="40% - Accent3 2 12" xfId="233"/>
    <cellStyle name="40% - Accent3 2 2" xfId="234"/>
    <cellStyle name="40% - Accent3 2 2 2" xfId="235"/>
    <cellStyle name="40% - Accent3 2 3" xfId="236"/>
    <cellStyle name="40% - Accent3 2 4" xfId="237"/>
    <cellStyle name="40% - Accent3 2 5" xfId="238"/>
    <cellStyle name="40% - Accent3 2 6" xfId="239"/>
    <cellStyle name="40% - Accent3 2 7" xfId="240"/>
    <cellStyle name="40% - Accent3 2 8" xfId="241"/>
    <cellStyle name="40% - Accent3 2 9" xfId="242"/>
    <cellStyle name="40% - Accent3 3" xfId="243"/>
    <cellStyle name="40% - Accent3 3 2" xfId="244"/>
    <cellStyle name="40% - Accent3 3 3" xfId="245"/>
    <cellStyle name="40% - Accent3 4" xfId="246"/>
    <cellStyle name="40% - Accent3 4 2" xfId="247"/>
    <cellStyle name="40% - Accent3 4 3" xfId="248"/>
    <cellStyle name="40% - Accent3 5" xfId="249"/>
    <cellStyle name="40% - Accent3 5 2" xfId="250"/>
    <cellStyle name="40% - Accent3 5 3" xfId="251"/>
    <cellStyle name="40% - Accent3 6" xfId="252"/>
    <cellStyle name="40% - Accent3 6 2" xfId="253"/>
    <cellStyle name="40% - Accent3 6 3" xfId="254"/>
    <cellStyle name="40% - Accent3 7" xfId="255"/>
    <cellStyle name="40% - Accent4 2" xfId="256"/>
    <cellStyle name="40% - Accent4 2 10" xfId="257"/>
    <cellStyle name="40% - Accent4 2 11" xfId="258"/>
    <cellStyle name="40% - Accent4 2 12" xfId="259"/>
    <cellStyle name="40% - Accent4 2 2" xfId="260"/>
    <cellStyle name="40% - Accent4 2 2 2" xfId="261"/>
    <cellStyle name="40% - Accent4 2 3" xfId="262"/>
    <cellStyle name="40% - Accent4 2 4" xfId="263"/>
    <cellStyle name="40% - Accent4 2 5" xfId="264"/>
    <cellStyle name="40% - Accent4 2 6" xfId="265"/>
    <cellStyle name="40% - Accent4 2 7" xfId="266"/>
    <cellStyle name="40% - Accent4 2 8" xfId="267"/>
    <cellStyle name="40% - Accent4 2 9" xfId="268"/>
    <cellStyle name="40% - Accent4 3" xfId="269"/>
    <cellStyle name="40% - Accent4 3 2" xfId="270"/>
    <cellStyle name="40% - Accent4 3 3" xfId="271"/>
    <cellStyle name="40% - Accent4 4" xfId="272"/>
    <cellStyle name="40% - Accent4 4 2" xfId="273"/>
    <cellStyle name="40% - Accent4 4 3" xfId="274"/>
    <cellStyle name="40% - Accent4 5" xfId="275"/>
    <cellStyle name="40% - Accent4 5 2" xfId="276"/>
    <cellStyle name="40% - Accent4 5 3" xfId="277"/>
    <cellStyle name="40% - Accent4 6" xfId="278"/>
    <cellStyle name="40% - Accent4 6 2" xfId="279"/>
    <cellStyle name="40% - Accent4 6 3" xfId="280"/>
    <cellStyle name="40% - Accent4 7" xfId="281"/>
    <cellStyle name="40% - Accent5 2" xfId="282"/>
    <cellStyle name="40% - Accent5 2 10" xfId="283"/>
    <cellStyle name="40% - Accent5 2 11" xfId="284"/>
    <cellStyle name="40% - Accent5 2 12" xfId="285"/>
    <cellStyle name="40% - Accent5 2 2" xfId="286"/>
    <cellStyle name="40% - Accent5 2 2 2" xfId="287"/>
    <cellStyle name="40% - Accent5 2 3" xfId="288"/>
    <cellStyle name="40% - Accent5 2 4" xfId="289"/>
    <cellStyle name="40% - Accent5 2 5" xfId="290"/>
    <cellStyle name="40% - Accent5 2 6" xfId="291"/>
    <cellStyle name="40% - Accent5 2 7" xfId="292"/>
    <cellStyle name="40% - Accent5 2 8" xfId="293"/>
    <cellStyle name="40% - Accent5 2 9" xfId="294"/>
    <cellStyle name="40% - Accent5 3" xfId="295"/>
    <cellStyle name="40% - Accent5 3 2" xfId="296"/>
    <cellStyle name="40% - Accent5 3 3" xfId="297"/>
    <cellStyle name="40% - Accent5 4" xfId="298"/>
    <cellStyle name="40% - Accent5 4 2" xfId="299"/>
    <cellStyle name="40% - Accent5 4 3" xfId="300"/>
    <cellStyle name="40% - Accent5 5" xfId="301"/>
    <cellStyle name="40% - Accent5 5 2" xfId="302"/>
    <cellStyle name="40% - Accent5 5 3" xfId="303"/>
    <cellStyle name="40% - Accent5 6" xfId="304"/>
    <cellStyle name="40% - Accent5 6 2" xfId="305"/>
    <cellStyle name="40% - Accent5 6 3" xfId="306"/>
    <cellStyle name="40% - Accent5 7" xfId="307"/>
    <cellStyle name="40% - Accent6 2" xfId="308"/>
    <cellStyle name="40% - Accent6 2 10" xfId="309"/>
    <cellStyle name="40% - Accent6 2 11" xfId="310"/>
    <cellStyle name="40% - Accent6 2 12" xfId="311"/>
    <cellStyle name="40% - Accent6 2 2" xfId="312"/>
    <cellStyle name="40% - Accent6 2 2 2" xfId="313"/>
    <cellStyle name="40% - Accent6 2 3" xfId="314"/>
    <cellStyle name="40% - Accent6 2 4" xfId="315"/>
    <cellStyle name="40% - Accent6 2 5" xfId="316"/>
    <cellStyle name="40% - Accent6 2 6" xfId="317"/>
    <cellStyle name="40% - Accent6 2 7" xfId="318"/>
    <cellStyle name="40% - Accent6 2 8" xfId="319"/>
    <cellStyle name="40% - Accent6 2 9" xfId="320"/>
    <cellStyle name="40% - Accent6 3" xfId="321"/>
    <cellStyle name="40% - Accent6 3 2" xfId="322"/>
    <cellStyle name="40% - Accent6 3 3" xfId="323"/>
    <cellStyle name="40% - Accent6 4" xfId="324"/>
    <cellStyle name="40% - Accent6 4 2" xfId="325"/>
    <cellStyle name="40% - Accent6 4 3" xfId="326"/>
    <cellStyle name="40% - Accent6 5" xfId="327"/>
    <cellStyle name="40% - Accent6 5 2" xfId="328"/>
    <cellStyle name="40% - Accent6 5 3" xfId="329"/>
    <cellStyle name="40% - Accent6 6" xfId="330"/>
    <cellStyle name="40% - Accent6 6 2" xfId="331"/>
    <cellStyle name="40% - Accent6 6 3" xfId="332"/>
    <cellStyle name="40% - Accent6 7" xfId="333"/>
    <cellStyle name="60% - Accent1 2" xfId="334"/>
    <cellStyle name="60% - Accent1 2 10" xfId="335"/>
    <cellStyle name="60% - Accent1 2 11" xfId="336"/>
    <cellStyle name="60% - Accent1 2 12" xfId="337"/>
    <cellStyle name="60% - Accent1 2 2" xfId="338"/>
    <cellStyle name="60% - Accent1 2 2 2" xfId="339"/>
    <cellStyle name="60% - Accent1 2 3" xfId="340"/>
    <cellStyle name="60% - Accent1 2 4" xfId="341"/>
    <cellStyle name="60% - Accent1 2 5" xfId="342"/>
    <cellStyle name="60% - Accent1 2 6" xfId="343"/>
    <cellStyle name="60% - Accent1 2 7" xfId="344"/>
    <cellStyle name="60% - Accent1 2 8" xfId="345"/>
    <cellStyle name="60% - Accent1 2 9" xfId="346"/>
    <cellStyle name="60% - Accent1 3" xfId="347"/>
    <cellStyle name="60% - Accent1 3 2" xfId="348"/>
    <cellStyle name="60% - Accent1 3 3" xfId="349"/>
    <cellStyle name="60% - Accent1 4" xfId="350"/>
    <cellStyle name="60% - Accent1 4 2" xfId="351"/>
    <cellStyle name="60% - Accent1 4 3" xfId="352"/>
    <cellStyle name="60% - Accent1 5" xfId="353"/>
    <cellStyle name="60% - Accent1 5 2" xfId="354"/>
    <cellStyle name="60% - Accent1 5 3" xfId="355"/>
    <cellStyle name="60% - Accent1 6" xfId="356"/>
    <cellStyle name="60% - Accent1 6 2" xfId="357"/>
    <cellStyle name="60% - Accent1 6 3" xfId="358"/>
    <cellStyle name="60% - Accent1 7" xfId="359"/>
    <cellStyle name="60% - Accent2 2" xfId="360"/>
    <cellStyle name="60% - Accent2 2 10" xfId="361"/>
    <cellStyle name="60% - Accent2 2 11" xfId="362"/>
    <cellStyle name="60% - Accent2 2 12" xfId="363"/>
    <cellStyle name="60% - Accent2 2 2" xfId="364"/>
    <cellStyle name="60% - Accent2 2 2 2" xfId="365"/>
    <cellStyle name="60% - Accent2 2 3" xfId="366"/>
    <cellStyle name="60% - Accent2 2 4" xfId="367"/>
    <cellStyle name="60% - Accent2 2 5" xfId="368"/>
    <cellStyle name="60% - Accent2 2 6" xfId="369"/>
    <cellStyle name="60% - Accent2 2 7" xfId="370"/>
    <cellStyle name="60% - Accent2 2 8" xfId="371"/>
    <cellStyle name="60% - Accent2 2 9" xfId="372"/>
    <cellStyle name="60% - Accent2 3" xfId="373"/>
    <cellStyle name="60% - Accent2 3 2" xfId="374"/>
    <cellStyle name="60% - Accent2 3 3" xfId="375"/>
    <cellStyle name="60% - Accent2 4" xfId="376"/>
    <cellStyle name="60% - Accent2 4 2" xfId="377"/>
    <cellStyle name="60% - Accent2 4 3" xfId="378"/>
    <cellStyle name="60% - Accent2 5" xfId="379"/>
    <cellStyle name="60% - Accent2 5 2" xfId="380"/>
    <cellStyle name="60% - Accent2 5 3" xfId="381"/>
    <cellStyle name="60% - Accent2 6" xfId="382"/>
    <cellStyle name="60% - Accent2 6 2" xfId="383"/>
    <cellStyle name="60% - Accent2 6 3" xfId="384"/>
    <cellStyle name="60% - Accent2 7" xfId="385"/>
    <cellStyle name="60% - Accent3 2" xfId="386"/>
    <cellStyle name="60% - Accent3 2 10" xfId="387"/>
    <cellStyle name="60% - Accent3 2 11" xfId="388"/>
    <cellStyle name="60% - Accent3 2 12" xfId="389"/>
    <cellStyle name="60% - Accent3 2 2" xfId="390"/>
    <cellStyle name="60% - Accent3 2 2 2" xfId="391"/>
    <cellStyle name="60% - Accent3 2 3" xfId="392"/>
    <cellStyle name="60% - Accent3 2 4" xfId="393"/>
    <cellStyle name="60% - Accent3 2 5" xfId="394"/>
    <cellStyle name="60% - Accent3 2 6" xfId="395"/>
    <cellStyle name="60% - Accent3 2 7" xfId="396"/>
    <cellStyle name="60% - Accent3 2 8" xfId="397"/>
    <cellStyle name="60% - Accent3 2 9" xfId="398"/>
    <cellStyle name="60% - Accent3 3" xfId="399"/>
    <cellStyle name="60% - Accent3 3 2" xfId="400"/>
    <cellStyle name="60% - Accent3 3 3" xfId="401"/>
    <cellStyle name="60% - Accent3 4" xfId="402"/>
    <cellStyle name="60% - Accent3 4 2" xfId="403"/>
    <cellStyle name="60% - Accent3 4 3" xfId="404"/>
    <cellStyle name="60% - Accent3 5" xfId="405"/>
    <cellStyle name="60% - Accent3 5 2" xfId="406"/>
    <cellStyle name="60% - Accent3 5 3" xfId="407"/>
    <cellStyle name="60% - Accent3 6" xfId="408"/>
    <cellStyle name="60% - Accent3 6 2" xfId="409"/>
    <cellStyle name="60% - Accent3 6 3" xfId="410"/>
    <cellStyle name="60% - Accent3 7" xfId="411"/>
    <cellStyle name="60% - Accent4 2" xfId="412"/>
    <cellStyle name="60% - Accent4 2 10" xfId="413"/>
    <cellStyle name="60% - Accent4 2 11" xfId="414"/>
    <cellStyle name="60% - Accent4 2 12" xfId="415"/>
    <cellStyle name="60% - Accent4 2 2" xfId="416"/>
    <cellStyle name="60% - Accent4 2 2 2" xfId="417"/>
    <cellStyle name="60% - Accent4 2 3" xfId="418"/>
    <cellStyle name="60% - Accent4 2 4" xfId="419"/>
    <cellStyle name="60% - Accent4 2 5" xfId="420"/>
    <cellStyle name="60% - Accent4 2 6" xfId="421"/>
    <cellStyle name="60% - Accent4 2 7" xfId="422"/>
    <cellStyle name="60% - Accent4 2 8" xfId="423"/>
    <cellStyle name="60% - Accent4 2 9" xfId="424"/>
    <cellStyle name="60% - Accent4 3" xfId="425"/>
    <cellStyle name="60% - Accent4 3 2" xfId="426"/>
    <cellStyle name="60% - Accent4 3 3" xfId="427"/>
    <cellStyle name="60% - Accent4 4" xfId="428"/>
    <cellStyle name="60% - Accent4 4 2" xfId="429"/>
    <cellStyle name="60% - Accent4 4 3" xfId="430"/>
    <cellStyle name="60% - Accent4 5" xfId="431"/>
    <cellStyle name="60% - Accent4 5 2" xfId="432"/>
    <cellStyle name="60% - Accent4 5 3" xfId="433"/>
    <cellStyle name="60% - Accent4 6" xfId="434"/>
    <cellStyle name="60% - Accent4 6 2" xfId="435"/>
    <cellStyle name="60% - Accent4 6 3" xfId="436"/>
    <cellStyle name="60% - Accent4 7" xfId="437"/>
    <cellStyle name="60% - Accent5 2" xfId="438"/>
    <cellStyle name="60% - Accent5 2 10" xfId="439"/>
    <cellStyle name="60% - Accent5 2 11" xfId="440"/>
    <cellStyle name="60% - Accent5 2 12" xfId="441"/>
    <cellStyle name="60% - Accent5 2 2" xfId="442"/>
    <cellStyle name="60% - Accent5 2 2 2" xfId="443"/>
    <cellStyle name="60% - Accent5 2 3" xfId="444"/>
    <cellStyle name="60% - Accent5 2 4" xfId="445"/>
    <cellStyle name="60% - Accent5 2 5" xfId="446"/>
    <cellStyle name="60% - Accent5 2 6" xfId="447"/>
    <cellStyle name="60% - Accent5 2 7" xfId="448"/>
    <cellStyle name="60% - Accent5 2 8" xfId="449"/>
    <cellStyle name="60% - Accent5 2 9" xfId="450"/>
    <cellStyle name="60% - Accent5 3" xfId="451"/>
    <cellStyle name="60% - Accent5 3 2" xfId="452"/>
    <cellStyle name="60% - Accent5 3 3" xfId="453"/>
    <cellStyle name="60% - Accent5 4" xfId="454"/>
    <cellStyle name="60% - Accent5 4 2" xfId="455"/>
    <cellStyle name="60% - Accent5 4 3" xfId="456"/>
    <cellStyle name="60% - Accent5 5" xfId="457"/>
    <cellStyle name="60% - Accent5 5 2" xfId="458"/>
    <cellStyle name="60% - Accent5 5 3" xfId="459"/>
    <cellStyle name="60% - Accent5 6" xfId="460"/>
    <cellStyle name="60% - Accent5 6 2" xfId="461"/>
    <cellStyle name="60% - Accent5 6 3" xfId="462"/>
    <cellStyle name="60% - Accent5 7" xfId="463"/>
    <cellStyle name="60% - Accent6 2" xfId="464"/>
    <cellStyle name="60% - Accent6 2 10" xfId="465"/>
    <cellStyle name="60% - Accent6 2 11" xfId="466"/>
    <cellStyle name="60% - Accent6 2 12" xfId="467"/>
    <cellStyle name="60% - Accent6 2 2" xfId="468"/>
    <cellStyle name="60% - Accent6 2 2 2" xfId="469"/>
    <cellStyle name="60% - Accent6 2 3" xfId="470"/>
    <cellStyle name="60% - Accent6 2 4" xfId="471"/>
    <cellStyle name="60% - Accent6 2 5" xfId="472"/>
    <cellStyle name="60% - Accent6 2 6" xfId="473"/>
    <cellStyle name="60% - Accent6 2 7" xfId="474"/>
    <cellStyle name="60% - Accent6 2 8" xfId="475"/>
    <cellStyle name="60% - Accent6 2 9" xfId="476"/>
    <cellStyle name="60% - Accent6 3" xfId="477"/>
    <cellStyle name="60% - Accent6 3 2" xfId="478"/>
    <cellStyle name="60% - Accent6 3 3" xfId="479"/>
    <cellStyle name="60% - Accent6 4" xfId="480"/>
    <cellStyle name="60% - Accent6 4 2" xfId="481"/>
    <cellStyle name="60% - Accent6 4 3" xfId="482"/>
    <cellStyle name="60% - Accent6 5" xfId="483"/>
    <cellStyle name="60% - Accent6 5 2" xfId="484"/>
    <cellStyle name="60% - Accent6 5 3" xfId="485"/>
    <cellStyle name="60% - Accent6 6" xfId="486"/>
    <cellStyle name="60% - Accent6 6 2" xfId="487"/>
    <cellStyle name="60% - Accent6 6 3" xfId="488"/>
    <cellStyle name="60% - Accent6 7" xfId="489"/>
    <cellStyle name="Accent1 - 20%" xfId="490"/>
    <cellStyle name="Accent1 - 40%" xfId="491"/>
    <cellStyle name="Accent1 - 60%" xfId="492"/>
    <cellStyle name="Accent1 2" xfId="493"/>
    <cellStyle name="Accent1 2 10" xfId="494"/>
    <cellStyle name="Accent1 2 11" xfId="495"/>
    <cellStyle name="Accent1 2 12" xfId="496"/>
    <cellStyle name="Accent1 2 2" xfId="497"/>
    <cellStyle name="Accent1 2 2 2" xfId="498"/>
    <cellStyle name="Accent1 2 3" xfId="499"/>
    <cellStyle name="Accent1 2 4" xfId="500"/>
    <cellStyle name="Accent1 2 5" xfId="501"/>
    <cellStyle name="Accent1 2 6" xfId="502"/>
    <cellStyle name="Accent1 2 7" xfId="503"/>
    <cellStyle name="Accent1 2 8" xfId="504"/>
    <cellStyle name="Accent1 2 9" xfId="505"/>
    <cellStyle name="Accent1 3" xfId="506"/>
    <cellStyle name="Accent1 3 2" xfId="507"/>
    <cellStyle name="Accent1 3 3" xfId="508"/>
    <cellStyle name="Accent1 4" xfId="509"/>
    <cellStyle name="Accent1 4 2" xfId="510"/>
    <cellStyle name="Accent1 4 3" xfId="511"/>
    <cellStyle name="Accent1 5" xfId="512"/>
    <cellStyle name="Accent1 5 2" xfId="513"/>
    <cellStyle name="Accent1 5 3" xfId="514"/>
    <cellStyle name="Accent1 6" xfId="515"/>
    <cellStyle name="Accent1 6 2" xfId="516"/>
    <cellStyle name="Accent1 6 3" xfId="517"/>
    <cellStyle name="Accent1 7" xfId="518"/>
    <cellStyle name="Accent1 8" xfId="519"/>
    <cellStyle name="Accent1 9" xfId="520"/>
    <cellStyle name="Accent2 - 20%" xfId="521"/>
    <cellStyle name="Accent2 - 40%" xfId="522"/>
    <cellStyle name="Accent2 - 60%" xfId="523"/>
    <cellStyle name="Accent2 2" xfId="524"/>
    <cellStyle name="Accent2 2 10" xfId="525"/>
    <cellStyle name="Accent2 2 11" xfId="526"/>
    <cellStyle name="Accent2 2 12" xfId="527"/>
    <cellStyle name="Accent2 2 2" xfId="528"/>
    <cellStyle name="Accent2 2 2 2" xfId="529"/>
    <cellStyle name="Accent2 2 3" xfId="530"/>
    <cellStyle name="Accent2 2 4" xfId="531"/>
    <cellStyle name="Accent2 2 5" xfId="532"/>
    <cellStyle name="Accent2 2 6" xfId="533"/>
    <cellStyle name="Accent2 2 7" xfId="534"/>
    <cellStyle name="Accent2 2 8" xfId="535"/>
    <cellStyle name="Accent2 2 9" xfId="536"/>
    <cellStyle name="Accent2 3" xfId="537"/>
    <cellStyle name="Accent2 3 2" xfId="538"/>
    <cellStyle name="Accent2 3 3" xfId="539"/>
    <cellStyle name="Accent2 4" xfId="540"/>
    <cellStyle name="Accent2 4 2" xfId="541"/>
    <cellStyle name="Accent2 4 3" xfId="542"/>
    <cellStyle name="Accent2 5" xfId="543"/>
    <cellStyle name="Accent2 5 2" xfId="544"/>
    <cellStyle name="Accent2 5 3" xfId="545"/>
    <cellStyle name="Accent2 6" xfId="546"/>
    <cellStyle name="Accent2 6 2" xfId="547"/>
    <cellStyle name="Accent2 6 3" xfId="548"/>
    <cellStyle name="Accent2 7" xfId="549"/>
    <cellStyle name="Accent2 8" xfId="550"/>
    <cellStyle name="Accent2 9" xfId="551"/>
    <cellStyle name="Accent3 - 20%" xfId="552"/>
    <cellStyle name="Accent3 - 40%" xfId="553"/>
    <cellStyle name="Accent3 - 60%" xfId="554"/>
    <cellStyle name="Accent3 2" xfId="555"/>
    <cellStyle name="Accent3 2 10" xfId="556"/>
    <cellStyle name="Accent3 2 11" xfId="557"/>
    <cellStyle name="Accent3 2 12" xfId="558"/>
    <cellStyle name="Accent3 2 2" xfId="559"/>
    <cellStyle name="Accent3 2 2 2" xfId="560"/>
    <cellStyle name="Accent3 2 3" xfId="561"/>
    <cellStyle name="Accent3 2 4" xfId="562"/>
    <cellStyle name="Accent3 2 5" xfId="563"/>
    <cellStyle name="Accent3 2 6" xfId="564"/>
    <cellStyle name="Accent3 2 7" xfId="565"/>
    <cellStyle name="Accent3 2 8" xfId="566"/>
    <cellStyle name="Accent3 2 9" xfId="567"/>
    <cellStyle name="Accent3 3" xfId="568"/>
    <cellStyle name="Accent3 3 2" xfId="569"/>
    <cellStyle name="Accent3 3 3" xfId="570"/>
    <cellStyle name="Accent3 4" xfId="571"/>
    <cellStyle name="Accent3 4 2" xfId="572"/>
    <cellStyle name="Accent3 4 3" xfId="573"/>
    <cellStyle name="Accent3 5" xfId="574"/>
    <cellStyle name="Accent3 5 2" xfId="575"/>
    <cellStyle name="Accent3 5 3" xfId="576"/>
    <cellStyle name="Accent3 6" xfId="577"/>
    <cellStyle name="Accent3 6 2" xfId="578"/>
    <cellStyle name="Accent3 6 3" xfId="579"/>
    <cellStyle name="Accent3 7" xfId="580"/>
    <cellStyle name="Accent3 8" xfId="581"/>
    <cellStyle name="Accent3 9" xfId="582"/>
    <cellStyle name="Accent4 - 20%" xfId="583"/>
    <cellStyle name="Accent4 - 40%" xfId="584"/>
    <cellStyle name="Accent4 - 60%" xfId="585"/>
    <cellStyle name="Accent4 2" xfId="586"/>
    <cellStyle name="Accent4 2 10" xfId="587"/>
    <cellStyle name="Accent4 2 11" xfId="588"/>
    <cellStyle name="Accent4 2 12" xfId="589"/>
    <cellStyle name="Accent4 2 2" xfId="590"/>
    <cellStyle name="Accent4 2 2 2" xfId="591"/>
    <cellStyle name="Accent4 2 3" xfId="592"/>
    <cellStyle name="Accent4 2 4" xfId="593"/>
    <cellStyle name="Accent4 2 5" xfId="594"/>
    <cellStyle name="Accent4 2 6" xfId="595"/>
    <cellStyle name="Accent4 2 7" xfId="596"/>
    <cellStyle name="Accent4 2 8" xfId="597"/>
    <cellStyle name="Accent4 2 9" xfId="598"/>
    <cellStyle name="Accent4 3" xfId="599"/>
    <cellStyle name="Accent4 3 2" xfId="600"/>
    <cellStyle name="Accent4 3 3" xfId="601"/>
    <cellStyle name="Accent4 4" xfId="602"/>
    <cellStyle name="Accent4 4 2" xfId="603"/>
    <cellStyle name="Accent4 4 3" xfId="604"/>
    <cellStyle name="Accent4 5" xfId="605"/>
    <cellStyle name="Accent4 5 2" xfId="606"/>
    <cellStyle name="Accent4 5 3" xfId="607"/>
    <cellStyle name="Accent4 6" xfId="608"/>
    <cellStyle name="Accent4 6 2" xfId="609"/>
    <cellStyle name="Accent4 6 3" xfId="610"/>
    <cellStyle name="Accent4 7" xfId="611"/>
    <cellStyle name="Accent4 8" xfId="612"/>
    <cellStyle name="Accent4 9" xfId="613"/>
    <cellStyle name="Accent5 - 20%" xfId="614"/>
    <cellStyle name="Accent5 - 40%" xfId="615"/>
    <cellStyle name="Accent5 - 60%" xfId="616"/>
    <cellStyle name="Accent5 2" xfId="617"/>
    <cellStyle name="Accent5 2 10" xfId="618"/>
    <cellStyle name="Accent5 2 11" xfId="619"/>
    <cellStyle name="Accent5 2 12" xfId="620"/>
    <cellStyle name="Accent5 2 2" xfId="621"/>
    <cellStyle name="Accent5 2 2 2" xfId="622"/>
    <cellStyle name="Accent5 2 3" xfId="623"/>
    <cellStyle name="Accent5 2 4" xfId="624"/>
    <cellStyle name="Accent5 2 5" xfId="625"/>
    <cellStyle name="Accent5 2 6" xfId="626"/>
    <cellStyle name="Accent5 2 7" xfId="627"/>
    <cellStyle name="Accent5 2 8" xfId="628"/>
    <cellStyle name="Accent5 2 9" xfId="629"/>
    <cellStyle name="Accent5 3" xfId="630"/>
    <cellStyle name="Accent5 3 2" xfId="631"/>
    <cellStyle name="Accent5 3 3" xfId="632"/>
    <cellStyle name="Accent5 4" xfId="633"/>
    <cellStyle name="Accent5 4 2" xfId="634"/>
    <cellStyle name="Accent5 4 3" xfId="635"/>
    <cellStyle name="Accent5 5" xfId="636"/>
    <cellStyle name="Accent5 5 2" xfId="637"/>
    <cellStyle name="Accent5 5 3" xfId="638"/>
    <cellStyle name="Accent5 6" xfId="639"/>
    <cellStyle name="Accent5 6 2" xfId="640"/>
    <cellStyle name="Accent5 6 3" xfId="641"/>
    <cellStyle name="Accent5 7" xfId="642"/>
    <cellStyle name="Accent5 8" xfId="643"/>
    <cellStyle name="Accent5 9" xfId="644"/>
    <cellStyle name="Accent6 - 20%" xfId="645"/>
    <cellStyle name="Accent6 - 40%" xfId="646"/>
    <cellStyle name="Accent6 - 60%" xfId="647"/>
    <cellStyle name="Accent6 2" xfId="648"/>
    <cellStyle name="Accent6 2 10" xfId="649"/>
    <cellStyle name="Accent6 2 11" xfId="650"/>
    <cellStyle name="Accent6 2 12" xfId="651"/>
    <cellStyle name="Accent6 2 2" xfId="652"/>
    <cellStyle name="Accent6 2 2 2" xfId="653"/>
    <cellStyle name="Accent6 2 3" xfId="654"/>
    <cellStyle name="Accent6 2 4" xfId="655"/>
    <cellStyle name="Accent6 2 5" xfId="656"/>
    <cellStyle name="Accent6 2 6" xfId="657"/>
    <cellStyle name="Accent6 2 7" xfId="658"/>
    <cellStyle name="Accent6 2 8" xfId="659"/>
    <cellStyle name="Accent6 2 9" xfId="660"/>
    <cellStyle name="Accent6 3" xfId="661"/>
    <cellStyle name="Accent6 3 2" xfId="662"/>
    <cellStyle name="Accent6 3 3" xfId="663"/>
    <cellStyle name="Accent6 4" xfId="664"/>
    <cellStyle name="Accent6 4 2" xfId="665"/>
    <cellStyle name="Accent6 4 3" xfId="666"/>
    <cellStyle name="Accent6 5" xfId="667"/>
    <cellStyle name="Accent6 5 2" xfId="668"/>
    <cellStyle name="Accent6 5 3" xfId="669"/>
    <cellStyle name="Accent6 6" xfId="670"/>
    <cellStyle name="Accent6 6 2" xfId="671"/>
    <cellStyle name="Accent6 6 3" xfId="672"/>
    <cellStyle name="Accent6 7" xfId="673"/>
    <cellStyle name="Accent6 8" xfId="674"/>
    <cellStyle name="Accent6 9" xfId="675"/>
    <cellStyle name="Bad 2" xfId="676"/>
    <cellStyle name="Bad 2 10" xfId="677"/>
    <cellStyle name="Bad 2 11" xfId="678"/>
    <cellStyle name="Bad 2 12" xfId="679"/>
    <cellStyle name="Bad 2 2" xfId="680"/>
    <cellStyle name="Bad 2 2 2" xfId="681"/>
    <cellStyle name="Bad 2 3" xfId="682"/>
    <cellStyle name="Bad 2 4" xfId="683"/>
    <cellStyle name="Bad 2 5" xfId="684"/>
    <cellStyle name="Bad 2 6" xfId="685"/>
    <cellStyle name="Bad 2 7" xfId="686"/>
    <cellStyle name="Bad 2 8" xfId="687"/>
    <cellStyle name="Bad 2 9" xfId="688"/>
    <cellStyle name="Bad 3" xfId="689"/>
    <cellStyle name="Bad 3 2" xfId="690"/>
    <cellStyle name="Bad 3 3" xfId="691"/>
    <cellStyle name="Bad 4" xfId="692"/>
    <cellStyle name="Bad 4 2" xfId="693"/>
    <cellStyle name="Bad 4 3" xfId="694"/>
    <cellStyle name="Bad 5" xfId="695"/>
    <cellStyle name="Bad 5 2" xfId="696"/>
    <cellStyle name="Bad 5 3" xfId="697"/>
    <cellStyle name="Bad 6" xfId="698"/>
    <cellStyle name="Bad 6 2" xfId="699"/>
    <cellStyle name="Bad 6 3" xfId="700"/>
    <cellStyle name="Bad 7" xfId="701"/>
    <cellStyle name="Calc Currency (0)" xfId="702"/>
    <cellStyle name="Calc Currency (0) 10" xfId="703"/>
    <cellStyle name="Calc Currency (0) 11" xfId="704"/>
    <cellStyle name="Calc Currency (0) 12" xfId="705"/>
    <cellStyle name="Calc Currency (0) 2" xfId="706"/>
    <cellStyle name="Calc Currency (0) 3" xfId="707"/>
    <cellStyle name="Calc Currency (0) 4" xfId="708"/>
    <cellStyle name="Calc Currency (0) 5" xfId="709"/>
    <cellStyle name="Calc Currency (0) 6" xfId="710"/>
    <cellStyle name="Calc Currency (0) 7" xfId="711"/>
    <cellStyle name="Calc Currency (0) 8" xfId="712"/>
    <cellStyle name="Calc Currency (0) 9" xfId="713"/>
    <cellStyle name="Calc Currency (2)" xfId="714"/>
    <cellStyle name="Calc Percent (0)" xfId="715"/>
    <cellStyle name="Calc Percent (1)" xfId="716"/>
    <cellStyle name="Calc Percent (2)" xfId="717"/>
    <cellStyle name="Calc Units (0)" xfId="718"/>
    <cellStyle name="Calc Units (1)" xfId="719"/>
    <cellStyle name="Calc Units (2)" xfId="720"/>
    <cellStyle name="Calculation 2" xfId="721"/>
    <cellStyle name="Calculation 2 10" xfId="722"/>
    <cellStyle name="Calculation 2 10 2" xfId="723"/>
    <cellStyle name="Calculation 2 10 2 2" xfId="21408"/>
    <cellStyle name="Calculation 2 10 3" xfId="724"/>
    <cellStyle name="Calculation 2 10 3 2" xfId="21407"/>
    <cellStyle name="Calculation 2 10 4" xfId="725"/>
    <cellStyle name="Calculation 2 10 4 2" xfId="21406"/>
    <cellStyle name="Calculation 2 10 5" xfId="726"/>
    <cellStyle name="Calculation 2 10 5 2" xfId="21405"/>
    <cellStyle name="Calculation 2 11" xfId="727"/>
    <cellStyle name="Calculation 2 11 2" xfId="728"/>
    <cellStyle name="Calculation 2 11 2 2" xfId="21403"/>
    <cellStyle name="Calculation 2 11 3" xfId="729"/>
    <cellStyle name="Calculation 2 11 3 2" xfId="21402"/>
    <cellStyle name="Calculation 2 11 4" xfId="730"/>
    <cellStyle name="Calculation 2 11 4 2" xfId="21401"/>
    <cellStyle name="Calculation 2 11 5" xfId="731"/>
    <cellStyle name="Calculation 2 11 5 2" xfId="21400"/>
    <cellStyle name="Calculation 2 11 6" xfId="21404"/>
    <cellStyle name="Calculation 2 12" xfId="732"/>
    <cellStyle name="Calculation 2 12 2" xfId="733"/>
    <cellStyle name="Calculation 2 12 2 2" xfId="21398"/>
    <cellStyle name="Calculation 2 12 3" xfId="734"/>
    <cellStyle name="Calculation 2 12 3 2" xfId="21397"/>
    <cellStyle name="Calculation 2 12 4" xfId="735"/>
    <cellStyle name="Calculation 2 12 4 2" xfId="21396"/>
    <cellStyle name="Calculation 2 12 5" xfId="736"/>
    <cellStyle name="Calculation 2 12 5 2" xfId="21395"/>
    <cellStyle name="Calculation 2 12 6" xfId="21399"/>
    <cellStyle name="Calculation 2 13" xfId="737"/>
    <cellStyle name="Calculation 2 13 2" xfId="738"/>
    <cellStyle name="Calculation 2 13 2 2" xfId="21393"/>
    <cellStyle name="Calculation 2 13 3" xfId="739"/>
    <cellStyle name="Calculation 2 13 3 2" xfId="21392"/>
    <cellStyle name="Calculation 2 13 4" xfId="740"/>
    <cellStyle name="Calculation 2 13 4 2" xfId="21391"/>
    <cellStyle name="Calculation 2 13 5" xfId="21394"/>
    <cellStyle name="Calculation 2 14" xfId="741"/>
    <cellStyle name="Calculation 2 14 2" xfId="21390"/>
    <cellStyle name="Calculation 2 15" xfId="742"/>
    <cellStyle name="Calculation 2 15 2" xfId="21389"/>
    <cellStyle name="Calculation 2 16" xfId="743"/>
    <cellStyle name="Calculation 2 16 2" xfId="21388"/>
    <cellStyle name="Calculation 2 17" xfId="21409"/>
    <cellStyle name="Calculation 2 2" xfId="744"/>
    <cellStyle name="Calculation 2 2 10" xfId="21387"/>
    <cellStyle name="Calculation 2 2 2" xfId="745"/>
    <cellStyle name="Calculation 2 2 2 2" xfId="746"/>
    <cellStyle name="Calculation 2 2 2 2 2" xfId="21385"/>
    <cellStyle name="Calculation 2 2 2 3" xfId="747"/>
    <cellStyle name="Calculation 2 2 2 3 2" xfId="21384"/>
    <cellStyle name="Calculation 2 2 2 4" xfId="748"/>
    <cellStyle name="Calculation 2 2 2 4 2" xfId="21383"/>
    <cellStyle name="Calculation 2 2 2 5" xfId="21386"/>
    <cellStyle name="Calculation 2 2 3" xfId="749"/>
    <cellStyle name="Calculation 2 2 3 2" xfId="750"/>
    <cellStyle name="Calculation 2 2 3 2 2" xfId="21381"/>
    <cellStyle name="Calculation 2 2 3 3" xfId="751"/>
    <cellStyle name="Calculation 2 2 3 3 2" xfId="21380"/>
    <cellStyle name="Calculation 2 2 3 4" xfId="752"/>
    <cellStyle name="Calculation 2 2 3 4 2" xfId="21379"/>
    <cellStyle name="Calculation 2 2 3 5" xfId="21382"/>
    <cellStyle name="Calculation 2 2 4" xfId="753"/>
    <cellStyle name="Calculation 2 2 4 2" xfId="754"/>
    <cellStyle name="Calculation 2 2 4 2 2" xfId="21377"/>
    <cellStyle name="Calculation 2 2 4 3" xfId="755"/>
    <cellStyle name="Calculation 2 2 4 3 2" xfId="21376"/>
    <cellStyle name="Calculation 2 2 4 4" xfId="756"/>
    <cellStyle name="Calculation 2 2 4 4 2" xfId="21375"/>
    <cellStyle name="Calculation 2 2 4 5" xfId="21378"/>
    <cellStyle name="Calculation 2 2 5" xfId="757"/>
    <cellStyle name="Calculation 2 2 5 2" xfId="758"/>
    <cellStyle name="Calculation 2 2 5 2 2" xfId="21373"/>
    <cellStyle name="Calculation 2 2 5 3" xfId="759"/>
    <cellStyle name="Calculation 2 2 5 3 2" xfId="21372"/>
    <cellStyle name="Calculation 2 2 5 4" xfId="760"/>
    <cellStyle name="Calculation 2 2 5 4 2" xfId="21371"/>
    <cellStyle name="Calculation 2 2 5 5" xfId="21374"/>
    <cellStyle name="Calculation 2 2 6" xfId="761"/>
    <cellStyle name="Calculation 2 2 6 2" xfId="21370"/>
    <cellStyle name="Calculation 2 2 7" xfId="762"/>
    <cellStyle name="Calculation 2 2 7 2" xfId="21369"/>
    <cellStyle name="Calculation 2 2 8" xfId="763"/>
    <cellStyle name="Calculation 2 2 8 2" xfId="21368"/>
    <cellStyle name="Calculation 2 2 9" xfId="764"/>
    <cellStyle name="Calculation 2 2 9 2" xfId="21367"/>
    <cellStyle name="Calculation 2 3" xfId="765"/>
    <cellStyle name="Calculation 2 3 2" xfId="766"/>
    <cellStyle name="Calculation 2 3 2 2" xfId="21366"/>
    <cellStyle name="Calculation 2 3 3" xfId="767"/>
    <cellStyle name="Calculation 2 3 3 2" xfId="21365"/>
    <cellStyle name="Calculation 2 3 4" xfId="768"/>
    <cellStyle name="Calculation 2 3 4 2" xfId="21364"/>
    <cellStyle name="Calculation 2 3 5" xfId="769"/>
    <cellStyle name="Calculation 2 3 5 2" xfId="21363"/>
    <cellStyle name="Calculation 2 4" xfId="770"/>
    <cellStyle name="Calculation 2 4 2" xfId="771"/>
    <cellStyle name="Calculation 2 4 2 2" xfId="21362"/>
    <cellStyle name="Calculation 2 4 3" xfId="772"/>
    <cellStyle name="Calculation 2 4 3 2" xfId="21361"/>
    <cellStyle name="Calculation 2 4 4" xfId="773"/>
    <cellStyle name="Calculation 2 4 4 2" xfId="21360"/>
    <cellStyle name="Calculation 2 4 5" xfId="774"/>
    <cellStyle name="Calculation 2 4 5 2" xfId="21359"/>
    <cellStyle name="Calculation 2 5" xfId="775"/>
    <cellStyle name="Calculation 2 5 2" xfId="776"/>
    <cellStyle name="Calculation 2 5 2 2" xfId="21358"/>
    <cellStyle name="Calculation 2 5 3" xfId="777"/>
    <cellStyle name="Calculation 2 5 3 2" xfId="21357"/>
    <cellStyle name="Calculation 2 5 4" xfId="778"/>
    <cellStyle name="Calculation 2 5 4 2" xfId="21356"/>
    <cellStyle name="Calculation 2 5 5" xfId="779"/>
    <cellStyle name="Calculation 2 5 5 2" xfId="21355"/>
    <cellStyle name="Calculation 2 6" xfId="780"/>
    <cellStyle name="Calculation 2 6 2" xfId="781"/>
    <cellStyle name="Calculation 2 6 2 2" xfId="21354"/>
    <cellStyle name="Calculation 2 6 3" xfId="782"/>
    <cellStyle name="Calculation 2 6 3 2" xfId="21353"/>
    <cellStyle name="Calculation 2 6 4" xfId="783"/>
    <cellStyle name="Calculation 2 6 4 2" xfId="21352"/>
    <cellStyle name="Calculation 2 6 5" xfId="784"/>
    <cellStyle name="Calculation 2 6 5 2" xfId="21351"/>
    <cellStyle name="Calculation 2 7" xfId="785"/>
    <cellStyle name="Calculation 2 7 2" xfId="786"/>
    <cellStyle name="Calculation 2 7 2 2" xfId="21350"/>
    <cellStyle name="Calculation 2 7 3" xfId="787"/>
    <cellStyle name="Calculation 2 7 3 2" xfId="21349"/>
    <cellStyle name="Calculation 2 7 4" xfId="788"/>
    <cellStyle name="Calculation 2 7 4 2" xfId="21348"/>
    <cellStyle name="Calculation 2 7 5" xfId="789"/>
    <cellStyle name="Calculation 2 7 5 2" xfId="21347"/>
    <cellStyle name="Calculation 2 8" xfId="790"/>
    <cellStyle name="Calculation 2 8 2" xfId="791"/>
    <cellStyle name="Calculation 2 8 2 2" xfId="21346"/>
    <cellStyle name="Calculation 2 8 3" xfId="792"/>
    <cellStyle name="Calculation 2 8 3 2" xfId="21345"/>
    <cellStyle name="Calculation 2 8 4" xfId="793"/>
    <cellStyle name="Calculation 2 8 4 2" xfId="21344"/>
    <cellStyle name="Calculation 2 8 5" xfId="794"/>
    <cellStyle name="Calculation 2 8 5 2" xfId="21343"/>
    <cellStyle name="Calculation 2 9" xfId="795"/>
    <cellStyle name="Calculation 2 9 2" xfId="796"/>
    <cellStyle name="Calculation 2 9 2 2" xfId="21342"/>
    <cellStyle name="Calculation 2 9 3" xfId="797"/>
    <cellStyle name="Calculation 2 9 3 2" xfId="21341"/>
    <cellStyle name="Calculation 2 9 4" xfId="798"/>
    <cellStyle name="Calculation 2 9 4 2" xfId="21340"/>
    <cellStyle name="Calculation 2 9 5" xfId="799"/>
    <cellStyle name="Calculation 2 9 5 2" xfId="21339"/>
    <cellStyle name="Calculation 3" xfId="800"/>
    <cellStyle name="Calculation 3 2" xfId="801"/>
    <cellStyle name="Calculation 3 2 2" xfId="21337"/>
    <cellStyle name="Calculation 3 3" xfId="802"/>
    <cellStyle name="Calculation 3 3 2" xfId="21336"/>
    <cellStyle name="Calculation 3 4" xfId="21338"/>
    <cellStyle name="Calculation 4" xfId="803"/>
    <cellStyle name="Calculation 4 2" xfId="804"/>
    <cellStyle name="Calculation 4 2 2" xfId="21334"/>
    <cellStyle name="Calculation 4 3" xfId="805"/>
    <cellStyle name="Calculation 4 3 2" xfId="21333"/>
    <cellStyle name="Calculation 4 4" xfId="21335"/>
    <cellStyle name="Calculation 5" xfId="806"/>
    <cellStyle name="Calculation 5 2" xfId="807"/>
    <cellStyle name="Calculation 5 2 2" xfId="21331"/>
    <cellStyle name="Calculation 5 3" xfId="808"/>
    <cellStyle name="Calculation 5 3 2" xfId="21330"/>
    <cellStyle name="Calculation 5 4" xfId="21332"/>
    <cellStyle name="Calculation 6" xfId="809"/>
    <cellStyle name="Calculation 6 2" xfId="810"/>
    <cellStyle name="Calculation 6 2 2" xfId="21328"/>
    <cellStyle name="Calculation 6 3" xfId="811"/>
    <cellStyle name="Calculation 6 3 2" xfId="21327"/>
    <cellStyle name="Calculation 6 4" xfId="21329"/>
    <cellStyle name="Calculation 7" xfId="812"/>
    <cellStyle name="Calculation 7 2" xfId="21326"/>
    <cellStyle name="Check Cell 2" xfId="813"/>
    <cellStyle name="Check Cell 2 10" xfId="814"/>
    <cellStyle name="Check Cell 2 11" xfId="815"/>
    <cellStyle name="Check Cell 2 12" xfId="816"/>
    <cellStyle name="Check Cell 2 2" xfId="817"/>
    <cellStyle name="Check Cell 2 2 2" xfId="818"/>
    <cellStyle name="Check Cell 2 2 3" xfId="819"/>
    <cellStyle name="Check Cell 2 2 4" xfId="820"/>
    <cellStyle name="Check Cell 2 3" xfId="821"/>
    <cellStyle name="Check Cell 2 3 2" xfId="822"/>
    <cellStyle name="Check Cell 2 3 3" xfId="823"/>
    <cellStyle name="Check Cell 2 4" xfId="824"/>
    <cellStyle name="Check Cell 2 4 2" xfId="825"/>
    <cellStyle name="Check Cell 2 4 3" xfId="826"/>
    <cellStyle name="Check Cell 2 5" xfId="827"/>
    <cellStyle name="Check Cell 2 5 2" xfId="828"/>
    <cellStyle name="Check Cell 2 5 3" xfId="829"/>
    <cellStyle name="Check Cell 2 6" xfId="830"/>
    <cellStyle name="Check Cell 2 6 2" xfId="831"/>
    <cellStyle name="Check Cell 2 6 3" xfId="832"/>
    <cellStyle name="Check Cell 2 7" xfId="833"/>
    <cellStyle name="Check Cell 2 7 2" xfId="834"/>
    <cellStyle name="Check Cell 2 7 3" xfId="835"/>
    <cellStyle name="Check Cell 2 8" xfId="836"/>
    <cellStyle name="Check Cell 2 9" xfId="837"/>
    <cellStyle name="Check Cell 3" xfId="838"/>
    <cellStyle name="Check Cell 3 2" xfId="839"/>
    <cellStyle name="Check Cell 3 2 2" xfId="840"/>
    <cellStyle name="Check Cell 3 2 3" xfId="841"/>
    <cellStyle name="Check Cell 3 3" xfId="842"/>
    <cellStyle name="Check Cell 3 3 2" xfId="843"/>
    <cellStyle name="Check Cell 3 3 3" xfId="844"/>
    <cellStyle name="Check Cell 3 4" xfId="845"/>
    <cellStyle name="Check Cell 3 4 2" xfId="846"/>
    <cellStyle name="Check Cell 3 4 3" xfId="847"/>
    <cellStyle name="Check Cell 3 5" xfId="848"/>
    <cellStyle name="Check Cell 3 5 2" xfId="849"/>
    <cellStyle name="Check Cell 3 5 3" xfId="850"/>
    <cellStyle name="Check Cell 3 6" xfId="851"/>
    <cellStyle name="Check Cell 3 6 2" xfId="852"/>
    <cellStyle name="Check Cell 3 6 3" xfId="853"/>
    <cellStyle name="Check Cell 3 7" xfId="854"/>
    <cellStyle name="Check Cell 3 7 2" xfId="855"/>
    <cellStyle name="Check Cell 3 7 3" xfId="856"/>
    <cellStyle name="Check Cell 3 8" xfId="857"/>
    <cellStyle name="Check Cell 3 9" xfId="858"/>
    <cellStyle name="Check Cell 4" xfId="859"/>
    <cellStyle name="Check Cell 4 2" xfId="860"/>
    <cellStyle name="Check Cell 4 2 2" xfId="861"/>
    <cellStyle name="Check Cell 4 2 3" xfId="862"/>
    <cellStyle name="Check Cell 4 3" xfId="863"/>
    <cellStyle name="Check Cell 4 3 2" xfId="864"/>
    <cellStyle name="Check Cell 4 3 3" xfId="865"/>
    <cellStyle name="Check Cell 4 4" xfId="866"/>
    <cellStyle name="Check Cell 4 4 2" xfId="867"/>
    <cellStyle name="Check Cell 4 4 3" xfId="868"/>
    <cellStyle name="Check Cell 4 5" xfId="869"/>
    <cellStyle name="Check Cell 4 5 2" xfId="870"/>
    <cellStyle name="Check Cell 4 5 3" xfId="871"/>
    <cellStyle name="Check Cell 4 6" xfId="872"/>
    <cellStyle name="Check Cell 4 6 2" xfId="873"/>
    <cellStyle name="Check Cell 4 6 3" xfId="874"/>
    <cellStyle name="Check Cell 4 7" xfId="875"/>
    <cellStyle name="Check Cell 4 7 2" xfId="876"/>
    <cellStyle name="Check Cell 4 7 3" xfId="877"/>
    <cellStyle name="Check Cell 4 8" xfId="878"/>
    <cellStyle name="Check Cell 4 9" xfId="879"/>
    <cellStyle name="Check Cell 5" xfId="880"/>
    <cellStyle name="Check Cell 5 2" xfId="881"/>
    <cellStyle name="Check Cell 5 2 2" xfId="882"/>
    <cellStyle name="Check Cell 5 2 3" xfId="883"/>
    <cellStyle name="Check Cell 5 3" xfId="884"/>
    <cellStyle name="Check Cell 5 3 2" xfId="885"/>
    <cellStyle name="Check Cell 5 3 3" xfId="886"/>
    <cellStyle name="Check Cell 5 4" xfId="887"/>
    <cellStyle name="Check Cell 5 4 2" xfId="888"/>
    <cellStyle name="Check Cell 5 4 3" xfId="889"/>
    <cellStyle name="Check Cell 5 5" xfId="890"/>
    <cellStyle name="Check Cell 5 5 2" xfId="891"/>
    <cellStyle name="Check Cell 5 5 3" xfId="892"/>
    <cellStyle name="Check Cell 5 6" xfId="893"/>
    <cellStyle name="Check Cell 5 6 2" xfId="894"/>
    <cellStyle name="Check Cell 5 6 3" xfId="895"/>
    <cellStyle name="Check Cell 5 7" xfId="896"/>
    <cellStyle name="Check Cell 5 7 2" xfId="897"/>
    <cellStyle name="Check Cell 5 7 3" xfId="898"/>
    <cellStyle name="Check Cell 5 8" xfId="899"/>
    <cellStyle name="Check Cell 5 9" xfId="900"/>
    <cellStyle name="Check Cell 6" xfId="901"/>
    <cellStyle name="Check Cell 6 2" xfId="902"/>
    <cellStyle name="Check Cell 6 2 2" xfId="903"/>
    <cellStyle name="Check Cell 6 2 3" xfId="904"/>
    <cellStyle name="Check Cell 6 3" xfId="905"/>
    <cellStyle name="Check Cell 6 3 2" xfId="906"/>
    <cellStyle name="Check Cell 6 3 3" xfId="907"/>
    <cellStyle name="Check Cell 6 4" xfId="908"/>
    <cellStyle name="Check Cell 6 4 2" xfId="909"/>
    <cellStyle name="Check Cell 6 4 3" xfId="910"/>
    <cellStyle name="Check Cell 6 5" xfId="911"/>
    <cellStyle name="Check Cell 6 5 2" xfId="912"/>
    <cellStyle name="Check Cell 6 5 3" xfId="913"/>
    <cellStyle name="Check Cell 6 6" xfId="914"/>
    <cellStyle name="Check Cell 6 6 2" xfId="915"/>
    <cellStyle name="Check Cell 6 6 3" xfId="916"/>
    <cellStyle name="Check Cell 6 7" xfId="917"/>
    <cellStyle name="Check Cell 6 7 2" xfId="918"/>
    <cellStyle name="Check Cell 6 7 3" xfId="919"/>
    <cellStyle name="Check Cell 6 8" xfId="920"/>
    <cellStyle name="Check Cell 6 9" xfId="921"/>
    <cellStyle name="Check Cell 7" xfId="922"/>
    <cellStyle name="Comma" xfId="7" builtinId="3"/>
    <cellStyle name="Comma [0] 10" xfId="923"/>
    <cellStyle name="Comma [0] 11" xfId="924"/>
    <cellStyle name="Comma [0] 2" xfId="925"/>
    <cellStyle name="Comma [0] 2 2" xfId="926"/>
    <cellStyle name="Comma [0] 2 2 2" xfId="927"/>
    <cellStyle name="Comma [0] 2 3" xfId="928"/>
    <cellStyle name="Comma [0] 3" xfId="929"/>
    <cellStyle name="Comma [0] 3 2" xfId="930"/>
    <cellStyle name="Comma [0] 3 2 2" xfId="931"/>
    <cellStyle name="Comma [0] 3 3" xfId="932"/>
    <cellStyle name="Comma [0] 3 4" xfId="933"/>
    <cellStyle name="Comma [0] 4" xfId="934"/>
    <cellStyle name="Comma [0] 4 2" xfId="935"/>
    <cellStyle name="Comma [0] 4 2 2" xfId="936"/>
    <cellStyle name="Comma [0] 4 3" xfId="937"/>
    <cellStyle name="Comma [0] 5" xfId="938"/>
    <cellStyle name="Comma [0] 5 2" xfId="939"/>
    <cellStyle name="Comma [0] 5 2 2" xfId="940"/>
    <cellStyle name="Comma [0] 6" xfId="941"/>
    <cellStyle name="Comma [0] 6 2" xfId="942"/>
    <cellStyle name="Comma [0] 7" xfId="943"/>
    <cellStyle name="Comma [0] 7 2" xfId="944"/>
    <cellStyle name="Comma [0] 8" xfId="945"/>
    <cellStyle name="Comma [0] 9" xfId="946"/>
    <cellStyle name="Comma [00]" xfId="947"/>
    <cellStyle name="Comma 10" xfId="948"/>
    <cellStyle name="Comma 10 10" xfId="949"/>
    <cellStyle name="Comma 10 11" xfId="950"/>
    <cellStyle name="Comma 10 12" xfId="951"/>
    <cellStyle name="Comma 10 12 2" xfId="952"/>
    <cellStyle name="Comma 10 13" xfId="953"/>
    <cellStyle name="Comma 10 14" xfId="954"/>
    <cellStyle name="Comma 10 2" xfId="955"/>
    <cellStyle name="Comma 10 2 2" xfId="956"/>
    <cellStyle name="Comma 10 2 2 2" xfId="957"/>
    <cellStyle name="Comma 10 2 3" xfId="958"/>
    <cellStyle name="Comma 10 2 4" xfId="959"/>
    <cellStyle name="Comma 10 2 5" xfId="960"/>
    <cellStyle name="Comma 10 2 6" xfId="961"/>
    <cellStyle name="Comma 10 2 7" xfId="962"/>
    <cellStyle name="Comma 10 3" xfId="963"/>
    <cellStyle name="Comma 10 4" xfId="964"/>
    <cellStyle name="Comma 10 5" xfId="965"/>
    <cellStyle name="Comma 10 6" xfId="966"/>
    <cellStyle name="Comma 10 7" xfId="967"/>
    <cellStyle name="Comma 10 8" xfId="968"/>
    <cellStyle name="Comma 10 9" xfId="969"/>
    <cellStyle name="Comma 100" xfId="970"/>
    <cellStyle name="Comma 101" xfId="971"/>
    <cellStyle name="Comma 102" xfId="972"/>
    <cellStyle name="Comma 103" xfId="973"/>
    <cellStyle name="Comma 104" xfId="974"/>
    <cellStyle name="Comma 105" xfId="975"/>
    <cellStyle name="Comma 106" xfId="976"/>
    <cellStyle name="Comma 107" xfId="977"/>
    <cellStyle name="Comma 107 2" xfId="978"/>
    <cellStyle name="Comma 107 2 2" xfId="979"/>
    <cellStyle name="Comma 107 2 3" xfId="980"/>
    <cellStyle name="Comma 107 2 4" xfId="981"/>
    <cellStyle name="Comma 107 3" xfId="982"/>
    <cellStyle name="Comma 107 4" xfId="983"/>
    <cellStyle name="Comma 107 5" xfId="984"/>
    <cellStyle name="Comma 108" xfId="985"/>
    <cellStyle name="Comma 109" xfId="986"/>
    <cellStyle name="Comma 109 2" xfId="987"/>
    <cellStyle name="Comma 109 3" xfId="988"/>
    <cellStyle name="Comma 109 4" xfId="989"/>
    <cellStyle name="Comma 11" xfId="990"/>
    <cellStyle name="Comma 11 2" xfId="991"/>
    <cellStyle name="Comma 11 2 2" xfId="992"/>
    <cellStyle name="Comma 11 2 3" xfId="993"/>
    <cellStyle name="Comma 11 2 4" xfId="994"/>
    <cellStyle name="Comma 11 2 5" xfId="995"/>
    <cellStyle name="Comma 11 2 6" xfId="996"/>
    <cellStyle name="Comma 11 2 7" xfId="997"/>
    <cellStyle name="Comma 11 2 8" xfId="998"/>
    <cellStyle name="Comma 11 2 9" xfId="999"/>
    <cellStyle name="Comma 11 3" xfId="1000"/>
    <cellStyle name="Comma 11 3 2" xfId="1001"/>
    <cellStyle name="Comma 11 3 3" xfId="1002"/>
    <cellStyle name="Comma 11 4" xfId="1003"/>
    <cellStyle name="Comma 11 4 2" xfId="1004"/>
    <cellStyle name="Comma 11 5" xfId="1005"/>
    <cellStyle name="Comma 110" xfId="1006"/>
    <cellStyle name="Comma 110 2" xfId="1007"/>
    <cellStyle name="Comma 111" xfId="21413"/>
    <cellStyle name="Comma 12" xfId="1008"/>
    <cellStyle name="Comma 12 2" xfId="1009"/>
    <cellStyle name="Comma 12 2 2" xfId="1010"/>
    <cellStyle name="Comma 12 2 2 2" xfId="1011"/>
    <cellStyle name="Comma 12 2 3" xfId="1012"/>
    <cellStyle name="Comma 12 2 4" xfId="1013"/>
    <cellStyle name="Comma 12 2 5" xfId="1014"/>
    <cellStyle name="Comma 12 2 6" xfId="1015"/>
    <cellStyle name="Comma 12 2 7" xfId="1016"/>
    <cellStyle name="Comma 12 3" xfId="1017"/>
    <cellStyle name="Comma 12 3 2" xfId="1018"/>
    <cellStyle name="Comma 12 4" xfId="1019"/>
    <cellStyle name="Comma 12 4 2" xfId="1020"/>
    <cellStyle name="Comma 13" xfId="1021"/>
    <cellStyle name="Comma 13 2" xfId="1022"/>
    <cellStyle name="Comma 13 2 2" xfId="1023"/>
    <cellStyle name="Comma 13 2 3" xfId="1024"/>
    <cellStyle name="Comma 13 2 4" xfId="1025"/>
    <cellStyle name="Comma 13 2 5" xfId="1026"/>
    <cellStyle name="Comma 13 2 6" xfId="1027"/>
    <cellStyle name="Comma 13 2 7" xfId="1028"/>
    <cellStyle name="Comma 13 3" xfId="1029"/>
    <cellStyle name="Comma 13 3 2" xfId="1030"/>
    <cellStyle name="Comma 14" xfId="1031"/>
    <cellStyle name="Comma 14 2" xfId="1032"/>
    <cellStyle name="Comma 14 2 2" xfId="1033"/>
    <cellStyle name="Comma 14 3" xfId="1034"/>
    <cellStyle name="Comma 15" xfId="1035"/>
    <cellStyle name="Comma 15 2" xfId="1036"/>
    <cellStyle name="Comma 15 2 2" xfId="1037"/>
    <cellStyle name="Comma 15 2 3" xfId="1038"/>
    <cellStyle name="Comma 15 2 4" xfId="1039"/>
    <cellStyle name="Comma 15 2 5" xfId="1040"/>
    <cellStyle name="Comma 15 2 6" xfId="1041"/>
    <cellStyle name="Comma 15 2 7" xfId="1042"/>
    <cellStyle name="Comma 15 3" xfId="1043"/>
    <cellStyle name="Comma 16" xfId="1044"/>
    <cellStyle name="Comma 16 10" xfId="1045"/>
    <cellStyle name="Comma 16 11" xfId="1046"/>
    <cellStyle name="Comma 16 2" xfId="1047"/>
    <cellStyle name="Comma 16 3" xfId="1048"/>
    <cellStyle name="Comma 16 4" xfId="1049"/>
    <cellStyle name="Comma 16 5" xfId="1050"/>
    <cellStyle name="Comma 16 6" xfId="1051"/>
    <cellStyle name="Comma 16 7" xfId="1052"/>
    <cellStyle name="Comma 16 8" xfId="1053"/>
    <cellStyle name="Comma 16 9" xfId="1054"/>
    <cellStyle name="Comma 17" xfId="1055"/>
    <cellStyle name="Comma 17 2" xfId="1056"/>
    <cellStyle name="Comma 17 2 2" xfId="1057"/>
    <cellStyle name="Comma 18" xfId="1058"/>
    <cellStyle name="Comma 18 2" xfId="1059"/>
    <cellStyle name="Comma 18 2 2" xfId="1060"/>
    <cellStyle name="Comma 19" xfId="1061"/>
    <cellStyle name="Comma 19 10" xfId="1062"/>
    <cellStyle name="Comma 19 11" xfId="1063"/>
    <cellStyle name="Comma 19 2" xfId="1064"/>
    <cellStyle name="Comma 19 3" xfId="1065"/>
    <cellStyle name="Comma 19 4" xfId="1066"/>
    <cellStyle name="Comma 19 5" xfId="1067"/>
    <cellStyle name="Comma 19 6" xfId="1068"/>
    <cellStyle name="Comma 19 7" xfId="1069"/>
    <cellStyle name="Comma 19 8" xfId="1070"/>
    <cellStyle name="Comma 19 9" xfId="1071"/>
    <cellStyle name="Comma 2" xfId="1"/>
    <cellStyle name="Comma 2 10" xfId="1072"/>
    <cellStyle name="Comma 2 10 10" xfId="1073"/>
    <cellStyle name="Comma 2 10 2" xfId="1074"/>
    <cellStyle name="Comma 2 10 2 10" xfId="1075"/>
    <cellStyle name="Comma 2 10 2 2" xfId="1076"/>
    <cellStyle name="Comma 2 10 2 2 2" xfId="1077"/>
    <cellStyle name="Comma 2 10 2 2 2 2" xfId="1078"/>
    <cellStyle name="Comma 2 10 2 2 2 2 2" xfId="1079"/>
    <cellStyle name="Comma 2 10 2 2 2 2 3" xfId="1080"/>
    <cellStyle name="Comma 2 10 2 2 2 2 4" xfId="1081"/>
    <cellStyle name="Comma 2 10 2 2 2 3" xfId="1082"/>
    <cellStyle name="Comma 2 10 2 2 2 4" xfId="1083"/>
    <cellStyle name="Comma 2 10 2 2 2 5" xfId="1084"/>
    <cellStyle name="Comma 2 10 2 2 3" xfId="1085"/>
    <cellStyle name="Comma 2 10 2 2 3 2" xfId="1086"/>
    <cellStyle name="Comma 2 10 2 2 3 3" xfId="1087"/>
    <cellStyle name="Comma 2 10 2 2 3 4" xfId="1088"/>
    <cellStyle name="Comma 2 10 2 2 4" xfId="1089"/>
    <cellStyle name="Comma 2 10 2 2 5" xfId="1090"/>
    <cellStyle name="Comma 2 10 2 2 6" xfId="1091"/>
    <cellStyle name="Comma 2 10 2 3" xfId="1092"/>
    <cellStyle name="Comma 2 10 2 3 2" xfId="1093"/>
    <cellStyle name="Comma 2 10 2 3 2 2" xfId="1094"/>
    <cellStyle name="Comma 2 10 2 3 2 2 2" xfId="1095"/>
    <cellStyle name="Comma 2 10 2 3 2 2 3" xfId="1096"/>
    <cellStyle name="Comma 2 10 2 3 2 2 4" xfId="1097"/>
    <cellStyle name="Comma 2 10 2 3 2 3" xfId="1098"/>
    <cellStyle name="Comma 2 10 2 3 2 4" xfId="1099"/>
    <cellStyle name="Comma 2 10 2 3 2 5" xfId="1100"/>
    <cellStyle name="Comma 2 10 2 3 3" xfId="1101"/>
    <cellStyle name="Comma 2 10 2 3 3 2" xfId="1102"/>
    <cellStyle name="Comma 2 10 2 3 3 3" xfId="1103"/>
    <cellStyle name="Comma 2 10 2 3 3 4" xfId="1104"/>
    <cellStyle name="Comma 2 10 2 3 4" xfId="1105"/>
    <cellStyle name="Comma 2 10 2 3 5" xfId="1106"/>
    <cellStyle name="Comma 2 10 2 3 6" xfId="1107"/>
    <cellStyle name="Comma 2 10 2 4" xfId="1108"/>
    <cellStyle name="Comma 2 10 2 5" xfId="1109"/>
    <cellStyle name="Comma 2 10 2 5 2" xfId="1110"/>
    <cellStyle name="Comma 2 10 2 5 2 2" xfId="1111"/>
    <cellStyle name="Comma 2 10 2 5 2 3" xfId="1112"/>
    <cellStyle name="Comma 2 10 2 5 2 4" xfId="1113"/>
    <cellStyle name="Comma 2 10 2 5 3" xfId="1114"/>
    <cellStyle name="Comma 2 10 2 5 4" xfId="1115"/>
    <cellStyle name="Comma 2 10 2 5 5" xfId="1116"/>
    <cellStyle name="Comma 2 10 2 6" xfId="1117"/>
    <cellStyle name="Comma 2 10 2 7" xfId="1118"/>
    <cellStyle name="Comma 2 10 2 7 2" xfId="1119"/>
    <cellStyle name="Comma 2 10 2 7 3" xfId="1120"/>
    <cellStyle name="Comma 2 10 2 7 4" xfId="1121"/>
    <cellStyle name="Comma 2 10 2 8" xfId="1122"/>
    <cellStyle name="Comma 2 10 2 9" xfId="1123"/>
    <cellStyle name="Comma 2 10 3" xfId="1124"/>
    <cellStyle name="Comma 2 10 3 2" xfId="1125"/>
    <cellStyle name="Comma 2 10 3 2 2" xfId="1126"/>
    <cellStyle name="Comma 2 10 3 2 2 2" xfId="1127"/>
    <cellStyle name="Comma 2 10 3 2 2 3" xfId="1128"/>
    <cellStyle name="Comma 2 10 3 2 2 4" xfId="1129"/>
    <cellStyle name="Comma 2 10 3 2 3" xfId="1130"/>
    <cellStyle name="Comma 2 10 3 2 4" xfId="1131"/>
    <cellStyle name="Comma 2 10 3 2 5" xfId="1132"/>
    <cellStyle name="Comma 2 10 3 3" xfId="1133"/>
    <cellStyle name="Comma 2 10 3 3 2" xfId="1134"/>
    <cellStyle name="Comma 2 10 3 3 3" xfId="1135"/>
    <cellStyle name="Comma 2 10 3 3 4" xfId="1136"/>
    <cellStyle name="Comma 2 10 3 4" xfId="1137"/>
    <cellStyle name="Comma 2 10 3 5" xfId="1138"/>
    <cellStyle name="Comma 2 10 3 6" xfId="1139"/>
    <cellStyle name="Comma 2 10 4" xfId="1140"/>
    <cellStyle name="Comma 2 10 4 2" xfId="1141"/>
    <cellStyle name="Comma 2 10 4 2 2" xfId="1142"/>
    <cellStyle name="Comma 2 10 4 2 2 2" xfId="1143"/>
    <cellStyle name="Comma 2 10 4 2 2 3" xfId="1144"/>
    <cellStyle name="Comma 2 10 4 2 2 4" xfId="1145"/>
    <cellStyle name="Comma 2 10 4 2 3" xfId="1146"/>
    <cellStyle name="Comma 2 10 4 2 4" xfId="1147"/>
    <cellStyle name="Comma 2 10 4 2 5" xfId="1148"/>
    <cellStyle name="Comma 2 10 4 3" xfId="1149"/>
    <cellStyle name="Comma 2 10 4 3 2" xfId="1150"/>
    <cellStyle name="Comma 2 10 4 3 3" xfId="1151"/>
    <cellStyle name="Comma 2 10 4 3 4" xfId="1152"/>
    <cellStyle name="Comma 2 10 4 4" xfId="1153"/>
    <cellStyle name="Comma 2 10 4 5" xfId="1154"/>
    <cellStyle name="Comma 2 10 4 6" xfId="1155"/>
    <cellStyle name="Comma 2 10 5" xfId="1156"/>
    <cellStyle name="Comma 2 10 6" xfId="1157"/>
    <cellStyle name="Comma 2 10 6 2" xfId="1158"/>
    <cellStyle name="Comma 2 10 6 2 2" xfId="1159"/>
    <cellStyle name="Comma 2 10 6 2 3" xfId="1160"/>
    <cellStyle name="Comma 2 10 6 2 4" xfId="1161"/>
    <cellStyle name="Comma 2 10 6 3" xfId="1162"/>
    <cellStyle name="Comma 2 10 6 4" xfId="1163"/>
    <cellStyle name="Comma 2 10 6 5" xfId="1164"/>
    <cellStyle name="Comma 2 10 7" xfId="1165"/>
    <cellStyle name="Comma 2 10 7 2" xfId="1166"/>
    <cellStyle name="Comma 2 10 7 3" xfId="1167"/>
    <cellStyle name="Comma 2 10 7 4" xfId="1168"/>
    <cellStyle name="Comma 2 10 8" xfId="1169"/>
    <cellStyle name="Comma 2 10 9" xfId="1170"/>
    <cellStyle name="Comma 2 100" xfId="1171"/>
    <cellStyle name="Comma 2 101" xfId="1172"/>
    <cellStyle name="Comma 2 102" xfId="1173"/>
    <cellStyle name="Comma 2 103" xfId="1174"/>
    <cellStyle name="Comma 2 104" xfId="1175"/>
    <cellStyle name="Comma 2 105" xfId="1176"/>
    <cellStyle name="Comma 2 106" xfId="1177"/>
    <cellStyle name="Comma 2 107" xfId="1178"/>
    <cellStyle name="Comma 2 107 2" xfId="1179"/>
    <cellStyle name="Comma 2 107 3" xfId="1180"/>
    <cellStyle name="Comma 2 108" xfId="1181"/>
    <cellStyle name="Comma 2 109" xfId="1182"/>
    <cellStyle name="Comma 2 11" xfId="1183"/>
    <cellStyle name="Comma 2 11 2" xfId="1184"/>
    <cellStyle name="Comma 2 11 2 2" xfId="1185"/>
    <cellStyle name="Comma 2 11 2 3" xfId="1186"/>
    <cellStyle name="Comma 2 11 2 3 2" xfId="1187"/>
    <cellStyle name="Comma 2 11 2 3 2 2" xfId="1188"/>
    <cellStyle name="Comma 2 11 2 3 2 3" xfId="1189"/>
    <cellStyle name="Comma 2 11 2 3 2 4" xfId="1190"/>
    <cellStyle name="Comma 2 11 2 3 3" xfId="1191"/>
    <cellStyle name="Comma 2 11 2 3 4" xfId="1192"/>
    <cellStyle name="Comma 2 11 2 3 5" xfId="1193"/>
    <cellStyle name="Comma 2 11 2 4" xfId="1194"/>
    <cellStyle name="Comma 2 11 2 5" xfId="1195"/>
    <cellStyle name="Comma 2 11 2 5 2" xfId="1196"/>
    <cellStyle name="Comma 2 11 2 5 3" xfId="1197"/>
    <cellStyle name="Comma 2 11 2 5 4" xfId="1198"/>
    <cellStyle name="Comma 2 11 2 6" xfId="1199"/>
    <cellStyle name="Comma 2 11 2 7" xfId="1200"/>
    <cellStyle name="Comma 2 11 2 8" xfId="1201"/>
    <cellStyle name="Comma 2 11 3" xfId="1202"/>
    <cellStyle name="Comma 2 11 3 2" xfId="1203"/>
    <cellStyle name="Comma 2 11 3 2 2" xfId="1204"/>
    <cellStyle name="Comma 2 11 3 2 2 2" xfId="1205"/>
    <cellStyle name="Comma 2 11 3 2 2 3" xfId="1206"/>
    <cellStyle name="Comma 2 11 3 2 2 4" xfId="1207"/>
    <cellStyle name="Comma 2 11 3 2 3" xfId="1208"/>
    <cellStyle name="Comma 2 11 3 2 4" xfId="1209"/>
    <cellStyle name="Comma 2 11 3 2 5" xfId="1210"/>
    <cellStyle name="Comma 2 11 3 3" xfId="1211"/>
    <cellStyle name="Comma 2 11 3 3 2" xfId="1212"/>
    <cellStyle name="Comma 2 11 3 3 3" xfId="1213"/>
    <cellStyle name="Comma 2 11 3 3 4" xfId="1214"/>
    <cellStyle name="Comma 2 11 3 4" xfId="1215"/>
    <cellStyle name="Comma 2 11 3 5" xfId="1216"/>
    <cellStyle name="Comma 2 11 3 6" xfId="1217"/>
    <cellStyle name="Comma 2 11 4" xfId="1218"/>
    <cellStyle name="Comma 2 11 5" xfId="1219"/>
    <cellStyle name="Comma 2 11 5 2" xfId="1220"/>
    <cellStyle name="Comma 2 11 5 2 2" xfId="1221"/>
    <cellStyle name="Comma 2 11 5 2 3" xfId="1222"/>
    <cellStyle name="Comma 2 11 5 2 4" xfId="1223"/>
    <cellStyle name="Comma 2 11 5 3" xfId="1224"/>
    <cellStyle name="Comma 2 11 5 4" xfId="1225"/>
    <cellStyle name="Comma 2 11 5 5" xfId="1226"/>
    <cellStyle name="Comma 2 11 6" xfId="1227"/>
    <cellStyle name="Comma 2 11 6 2" xfId="1228"/>
    <cellStyle name="Comma 2 11 6 3" xfId="1229"/>
    <cellStyle name="Comma 2 11 6 4" xfId="1230"/>
    <cellStyle name="Comma 2 11 7" xfId="1231"/>
    <cellStyle name="Comma 2 11 8" xfId="1232"/>
    <cellStyle name="Comma 2 11 9" xfId="1233"/>
    <cellStyle name="Comma 2 110" xfId="1234"/>
    <cellStyle name="Comma 2 12" xfId="1235"/>
    <cellStyle name="Comma 2 12 2" xfId="1236"/>
    <cellStyle name="Comma 2 12 2 2" xfId="1237"/>
    <cellStyle name="Comma 2 12 2 3" xfId="1238"/>
    <cellStyle name="Comma 2 12 2 3 2" xfId="1239"/>
    <cellStyle name="Comma 2 12 2 3 2 2" xfId="1240"/>
    <cellStyle name="Comma 2 12 2 3 2 3" xfId="1241"/>
    <cellStyle name="Comma 2 12 2 3 2 4" xfId="1242"/>
    <cellStyle name="Comma 2 12 2 3 3" xfId="1243"/>
    <cellStyle name="Comma 2 12 2 3 4" xfId="1244"/>
    <cellStyle name="Comma 2 12 2 3 5" xfId="1245"/>
    <cellStyle name="Comma 2 12 2 4" xfId="1246"/>
    <cellStyle name="Comma 2 12 2 5" xfId="1247"/>
    <cellStyle name="Comma 2 12 2 5 2" xfId="1248"/>
    <cellStyle name="Comma 2 12 2 5 3" xfId="1249"/>
    <cellStyle name="Comma 2 12 2 5 4" xfId="1250"/>
    <cellStyle name="Comma 2 12 2 6" xfId="1251"/>
    <cellStyle name="Comma 2 12 2 7" xfId="1252"/>
    <cellStyle name="Comma 2 12 2 8" xfId="1253"/>
    <cellStyle name="Comma 2 12 3" xfId="1254"/>
    <cellStyle name="Comma 2 12 3 2" xfId="1255"/>
    <cellStyle name="Comma 2 12 3 3" xfId="1256"/>
    <cellStyle name="Comma 2 12 3 3 2" xfId="1257"/>
    <cellStyle name="Comma 2 12 3 3 2 2" xfId="1258"/>
    <cellStyle name="Comma 2 12 3 3 2 3" xfId="1259"/>
    <cellStyle name="Comma 2 12 3 3 2 4" xfId="1260"/>
    <cellStyle name="Comma 2 12 3 3 3" xfId="1261"/>
    <cellStyle name="Comma 2 12 3 3 4" xfId="1262"/>
    <cellStyle name="Comma 2 12 3 3 5" xfId="1263"/>
    <cellStyle name="Comma 2 12 3 4" xfId="1264"/>
    <cellStyle name="Comma 2 12 3 4 2" xfId="1265"/>
    <cellStyle name="Comma 2 12 3 4 3" xfId="1266"/>
    <cellStyle name="Comma 2 12 3 4 4" xfId="1267"/>
    <cellStyle name="Comma 2 12 3 5" xfId="1268"/>
    <cellStyle name="Comma 2 12 3 6" xfId="1269"/>
    <cellStyle name="Comma 2 12 3 7" xfId="1270"/>
    <cellStyle name="Comma 2 12 4" xfId="1271"/>
    <cellStyle name="Comma 2 12 5" xfId="1272"/>
    <cellStyle name="Comma 2 12 5 2" xfId="1273"/>
    <cellStyle name="Comma 2 12 5 2 2" xfId="1274"/>
    <cellStyle name="Comma 2 12 5 2 3" xfId="1275"/>
    <cellStyle name="Comma 2 12 5 2 4" xfId="1276"/>
    <cellStyle name="Comma 2 12 5 3" xfId="1277"/>
    <cellStyle name="Comma 2 12 5 4" xfId="1278"/>
    <cellStyle name="Comma 2 12 5 5" xfId="1279"/>
    <cellStyle name="Comma 2 12 6" xfId="1280"/>
    <cellStyle name="Comma 2 12 6 2" xfId="1281"/>
    <cellStyle name="Comma 2 12 6 3" xfId="1282"/>
    <cellStyle name="Comma 2 12 6 4" xfId="1283"/>
    <cellStyle name="Comma 2 12 7" xfId="1284"/>
    <cellStyle name="Comma 2 12 8" xfId="1285"/>
    <cellStyle name="Comma 2 12 9" xfId="1286"/>
    <cellStyle name="Comma 2 13" xfId="1287"/>
    <cellStyle name="Comma 2 13 10" xfId="1288"/>
    <cellStyle name="Comma 2 13 2" xfId="1289"/>
    <cellStyle name="Comma 2 13 2 2" xfId="1290"/>
    <cellStyle name="Comma 2 13 3" xfId="1291"/>
    <cellStyle name="Comma 2 13 4" xfId="1292"/>
    <cellStyle name="Comma 2 13 5" xfId="1293"/>
    <cellStyle name="Comma 2 13 6" xfId="1294"/>
    <cellStyle name="Comma 2 13 6 2" xfId="1295"/>
    <cellStyle name="Comma 2 13 6 2 2" xfId="1296"/>
    <cellStyle name="Comma 2 13 6 2 3" xfId="1297"/>
    <cellStyle name="Comma 2 13 6 2 4" xfId="1298"/>
    <cellStyle name="Comma 2 13 6 3" xfId="1299"/>
    <cellStyle name="Comma 2 13 6 4" xfId="1300"/>
    <cellStyle name="Comma 2 13 6 5" xfId="1301"/>
    <cellStyle name="Comma 2 13 7" xfId="1302"/>
    <cellStyle name="Comma 2 13 7 2" xfId="1303"/>
    <cellStyle name="Comma 2 13 7 3" xfId="1304"/>
    <cellStyle name="Comma 2 13 7 4" xfId="1305"/>
    <cellStyle name="Comma 2 13 8" xfId="1306"/>
    <cellStyle name="Comma 2 13 9" xfId="1307"/>
    <cellStyle name="Comma 2 14" xfId="1308"/>
    <cellStyle name="Comma 2 14 2" xfId="1309"/>
    <cellStyle name="Comma 2 14 2 2" xfId="1310"/>
    <cellStyle name="Comma 2 14 3" xfId="1311"/>
    <cellStyle name="Comma 2 14 3 2" xfId="1312"/>
    <cellStyle name="Comma 2 14 4" xfId="1313"/>
    <cellStyle name="Comma 2 14 5" xfId="1314"/>
    <cellStyle name="Comma 2 14 5 2" xfId="1315"/>
    <cellStyle name="Comma 2 14 5 2 2" xfId="1316"/>
    <cellStyle name="Comma 2 14 5 2 3" xfId="1317"/>
    <cellStyle name="Comma 2 14 5 2 4" xfId="1318"/>
    <cellStyle name="Comma 2 14 5 3" xfId="1319"/>
    <cellStyle name="Comma 2 14 5 4" xfId="1320"/>
    <cellStyle name="Comma 2 14 5 5" xfId="1321"/>
    <cellStyle name="Comma 2 14 6" xfId="1322"/>
    <cellStyle name="Comma 2 14 6 2" xfId="1323"/>
    <cellStyle name="Comma 2 14 6 3" xfId="1324"/>
    <cellStyle name="Comma 2 14 6 4" xfId="1325"/>
    <cellStyle name="Comma 2 14 7" xfId="1326"/>
    <cellStyle name="Comma 2 14 8" xfId="1327"/>
    <cellStyle name="Comma 2 14 9" xfId="1328"/>
    <cellStyle name="Comma 2 15" xfId="1329"/>
    <cellStyle name="Comma 2 15 2" xfId="1330"/>
    <cellStyle name="Comma 2 15 3" xfId="1331"/>
    <cellStyle name="Comma 2 15 3 2" xfId="1332"/>
    <cellStyle name="Comma 2 15 3 3" xfId="1333"/>
    <cellStyle name="Comma 2 15 3 4" xfId="1334"/>
    <cellStyle name="Comma 2 16" xfId="1335"/>
    <cellStyle name="Comma 2 16 2" xfId="1336"/>
    <cellStyle name="Comma 2 16 2 2" xfId="1337"/>
    <cellStyle name="Comma 2 17" xfId="1338"/>
    <cellStyle name="Comma 2 17 2" xfId="1339"/>
    <cellStyle name="Comma 2 17 3" xfId="1340"/>
    <cellStyle name="Comma 2 17 3 2" xfId="1341"/>
    <cellStyle name="Comma 2 17 3 3" xfId="1342"/>
    <cellStyle name="Comma 2 17 3 4" xfId="1343"/>
    <cellStyle name="Comma 2 18" xfId="1344"/>
    <cellStyle name="Comma 2 18 2" xfId="1345"/>
    <cellStyle name="Comma 2 18 3" xfId="1346"/>
    <cellStyle name="Comma 2 18 3 2" xfId="1347"/>
    <cellStyle name="Comma 2 18 3 3" xfId="1348"/>
    <cellStyle name="Comma 2 18 3 4" xfId="1349"/>
    <cellStyle name="Comma 2 19" xfId="1350"/>
    <cellStyle name="Comma 2 19 2" xfId="1351"/>
    <cellStyle name="Comma 2 19 3" xfId="1352"/>
    <cellStyle name="Comma 2 19 3 2" xfId="1353"/>
    <cellStyle name="Comma 2 19 3 3" xfId="1354"/>
    <cellStyle name="Comma 2 19 3 4" xfId="1355"/>
    <cellStyle name="Comma 2 2" xfId="1356"/>
    <cellStyle name="Comma 2 2 10" xfId="1357"/>
    <cellStyle name="Comma 2 2 10 2" xfId="1358"/>
    <cellStyle name="Comma 2 2 10 3" xfId="1359"/>
    <cellStyle name="Comma 2 2 10 3 2" xfId="1360"/>
    <cellStyle name="Comma 2 2 10 3 2 2" xfId="1361"/>
    <cellStyle name="Comma 2 2 10 3 2 3" xfId="1362"/>
    <cellStyle name="Comma 2 2 10 3 2 4" xfId="1363"/>
    <cellStyle name="Comma 2 2 10 3 3" xfId="1364"/>
    <cellStyle name="Comma 2 2 10 3 4" xfId="1365"/>
    <cellStyle name="Comma 2 2 10 3 5" xfId="1366"/>
    <cellStyle name="Comma 2 2 10 4" xfId="1367"/>
    <cellStyle name="Comma 2 2 10 4 2" xfId="1368"/>
    <cellStyle name="Comma 2 2 10 4 3" xfId="1369"/>
    <cellStyle name="Comma 2 2 10 4 4" xfId="1370"/>
    <cellStyle name="Comma 2 2 10 5" xfId="1371"/>
    <cellStyle name="Comma 2 2 10 5 2" xfId="1372"/>
    <cellStyle name="Comma 2 2 10 5 3" xfId="1373"/>
    <cellStyle name="Comma 2 2 10 5 4" xfId="1374"/>
    <cellStyle name="Comma 2 2 10 6" xfId="1375"/>
    <cellStyle name="Comma 2 2 10 7" xfId="1376"/>
    <cellStyle name="Comma 2 2 10 8" xfId="1377"/>
    <cellStyle name="Comma 2 2 11" xfId="1378"/>
    <cellStyle name="Comma 2 2 11 2" xfId="1379"/>
    <cellStyle name="Comma 2 2 11 3" xfId="1380"/>
    <cellStyle name="Comma 2 2 11 3 2" xfId="1381"/>
    <cellStyle name="Comma 2 2 11 3 2 2" xfId="1382"/>
    <cellStyle name="Comma 2 2 11 3 2 3" xfId="1383"/>
    <cellStyle name="Comma 2 2 11 3 2 4" xfId="1384"/>
    <cellStyle name="Comma 2 2 11 3 3" xfId="1385"/>
    <cellStyle name="Comma 2 2 11 3 4" xfId="1386"/>
    <cellStyle name="Comma 2 2 11 3 5" xfId="1387"/>
    <cellStyle name="Comma 2 2 11 4" xfId="1388"/>
    <cellStyle name="Comma 2 2 11 4 2" xfId="1389"/>
    <cellStyle name="Comma 2 2 11 4 3" xfId="1390"/>
    <cellStyle name="Comma 2 2 11 4 4" xfId="1391"/>
    <cellStyle name="Comma 2 2 11 5" xfId="1392"/>
    <cellStyle name="Comma 2 2 11 5 2" xfId="1393"/>
    <cellStyle name="Comma 2 2 11 5 3" xfId="1394"/>
    <cellStyle name="Comma 2 2 11 5 4" xfId="1395"/>
    <cellStyle name="Comma 2 2 11 6" xfId="1396"/>
    <cellStyle name="Comma 2 2 11 7" xfId="1397"/>
    <cellStyle name="Comma 2 2 11 8" xfId="1398"/>
    <cellStyle name="Comma 2 2 12" xfId="1399"/>
    <cellStyle name="Comma 2 2 12 2" xfId="1400"/>
    <cellStyle name="Comma 2 2 12 2 2" xfId="1401"/>
    <cellStyle name="Comma 2 2 12 2 3" xfId="1402"/>
    <cellStyle name="Comma 2 2 12 2 4" xfId="1403"/>
    <cellStyle name="Comma 2 2 13" xfId="1404"/>
    <cellStyle name="Comma 2 2 13 2" xfId="1405"/>
    <cellStyle name="Comma 2 2 13 2 2" xfId="1406"/>
    <cellStyle name="Comma 2 2 13 2 3" xfId="1407"/>
    <cellStyle name="Comma 2 2 13 2 4" xfId="1408"/>
    <cellStyle name="Comma 2 2 14" xfId="1409"/>
    <cellStyle name="Comma 2 2 14 2" xfId="1410"/>
    <cellStyle name="Comma 2 2 14 2 2" xfId="1411"/>
    <cellStyle name="Comma 2 2 14 2 3" xfId="1412"/>
    <cellStyle name="Comma 2 2 14 2 4" xfId="1413"/>
    <cellStyle name="Comma 2 2 15" xfId="1414"/>
    <cellStyle name="Comma 2 2 15 2" xfId="1415"/>
    <cellStyle name="Comma 2 2 15 2 2" xfId="1416"/>
    <cellStyle name="Comma 2 2 15 2 3" xfId="1417"/>
    <cellStyle name="Comma 2 2 15 2 4" xfId="1418"/>
    <cellStyle name="Comma 2 2 16" xfId="1419"/>
    <cellStyle name="Comma 2 2 16 2" xfId="1420"/>
    <cellStyle name="Comma 2 2 16 2 2" xfId="1421"/>
    <cellStyle name="Comma 2 2 16 2 3" xfId="1422"/>
    <cellStyle name="Comma 2 2 16 2 4" xfId="1423"/>
    <cellStyle name="Comma 2 2 17" xfId="1424"/>
    <cellStyle name="Comma 2 2 17 2" xfId="1425"/>
    <cellStyle name="Comma 2 2 17 2 2" xfId="1426"/>
    <cellStyle name="Comma 2 2 17 2 3" xfId="1427"/>
    <cellStyle name="Comma 2 2 17 2 4" xfId="1428"/>
    <cellStyle name="Comma 2 2 18" xfId="1429"/>
    <cellStyle name="Comma 2 2 18 2" xfId="1430"/>
    <cellStyle name="Comma 2 2 18 3" xfId="1431"/>
    <cellStyle name="Comma 2 2 18 3 2" xfId="1432"/>
    <cellStyle name="Comma 2 2 18 3 3" xfId="1433"/>
    <cellStyle name="Comma 2 2 18 3 4" xfId="1434"/>
    <cellStyle name="Comma 2 2 18 4" xfId="1435"/>
    <cellStyle name="Comma 2 2 18 5" xfId="1436"/>
    <cellStyle name="Comma 2 2 18 6" xfId="1437"/>
    <cellStyle name="Comma 2 2 19" xfId="1438"/>
    <cellStyle name="Comma 2 2 2" xfId="1439"/>
    <cellStyle name="Comma 2 2 2 10" xfId="1440"/>
    <cellStyle name="Comma 2 2 2 10 2" xfId="1441"/>
    <cellStyle name="Comma 2 2 2 10 3" xfId="1442"/>
    <cellStyle name="Comma 2 2 2 10 3 2" xfId="1443"/>
    <cellStyle name="Comma 2 2 2 10 3 2 2" xfId="1444"/>
    <cellStyle name="Comma 2 2 2 10 3 2 3" xfId="1445"/>
    <cellStyle name="Comma 2 2 2 10 3 2 4" xfId="1446"/>
    <cellStyle name="Comma 2 2 2 10 3 3" xfId="1447"/>
    <cellStyle name="Comma 2 2 2 10 3 4" xfId="1448"/>
    <cellStyle name="Comma 2 2 2 10 3 5" xfId="1449"/>
    <cellStyle name="Comma 2 2 2 10 4" xfId="1450"/>
    <cellStyle name="Comma 2 2 2 10 4 2" xfId="1451"/>
    <cellStyle name="Comma 2 2 2 10 4 3" xfId="1452"/>
    <cellStyle name="Comma 2 2 2 10 4 4" xfId="1453"/>
    <cellStyle name="Comma 2 2 2 10 5" xfId="1454"/>
    <cellStyle name="Comma 2 2 2 10 6" xfId="1455"/>
    <cellStyle name="Comma 2 2 2 10 7" xfId="1456"/>
    <cellStyle name="Comma 2 2 2 11" xfId="1457"/>
    <cellStyle name="Comma 2 2 2 12" xfId="1458"/>
    <cellStyle name="Comma 2 2 2 13" xfId="1459"/>
    <cellStyle name="Comma 2 2 2 14" xfId="1460"/>
    <cellStyle name="Comma 2 2 2 15" xfId="1461"/>
    <cellStyle name="Comma 2 2 2 15 2" xfId="1462"/>
    <cellStyle name="Comma 2 2 2 16" xfId="1463"/>
    <cellStyle name="Comma 2 2 2 16 2" xfId="1464"/>
    <cellStyle name="Comma 2 2 2 17" xfId="1465"/>
    <cellStyle name="Comma 2 2 2 17 2" xfId="1466"/>
    <cellStyle name="Comma 2 2 2 18" xfId="1467"/>
    <cellStyle name="Comma 2 2 2 18 2" xfId="1468"/>
    <cellStyle name="Comma 2 2 2 18 3" xfId="1469"/>
    <cellStyle name="Comma 2 2 2 18 3 2" xfId="1470"/>
    <cellStyle name="Comma 2 2 2 18 3 3" xfId="1471"/>
    <cellStyle name="Comma 2 2 2 18 3 4" xfId="1472"/>
    <cellStyle name="Comma 2 2 2 18 4" xfId="1473"/>
    <cellStyle name="Comma 2 2 2 18 5" xfId="1474"/>
    <cellStyle name="Comma 2 2 2 18 6" xfId="1475"/>
    <cellStyle name="Comma 2 2 2 19" xfId="1476"/>
    <cellStyle name="Comma 2 2 2 19 2" xfId="1477"/>
    <cellStyle name="Comma 2 2 2 19 3" xfId="1478"/>
    <cellStyle name="Comma 2 2 2 19 4" xfId="1479"/>
    <cellStyle name="Comma 2 2 2 2" xfId="1480"/>
    <cellStyle name="Comma 2 2 2 2 10" xfId="1481"/>
    <cellStyle name="Comma 2 2 2 2 10 2" xfId="1482"/>
    <cellStyle name="Comma 2 2 2 2 10 2 2" xfId="1483"/>
    <cellStyle name="Comma 2 2 2 2 10 2 3" xfId="1484"/>
    <cellStyle name="Comma 2 2 2 2 10 2 4" xfId="1485"/>
    <cellStyle name="Comma 2 2 2 2 11" xfId="1486"/>
    <cellStyle name="Comma 2 2 2 2 11 2" xfId="1487"/>
    <cellStyle name="Comma 2 2 2 2 11 2 2" xfId="1488"/>
    <cellStyle name="Comma 2 2 2 2 11 2 3" xfId="1489"/>
    <cellStyle name="Comma 2 2 2 2 11 2 4" xfId="1490"/>
    <cellStyle name="Comma 2 2 2 2 12" xfId="1491"/>
    <cellStyle name="Comma 2 2 2 2 12 2" xfId="1492"/>
    <cellStyle name="Comma 2 2 2 2 12 2 2" xfId="1493"/>
    <cellStyle name="Comma 2 2 2 2 12 2 3" xfId="1494"/>
    <cellStyle name="Comma 2 2 2 2 12 2 4" xfId="1495"/>
    <cellStyle name="Comma 2 2 2 2 13" xfId="1496"/>
    <cellStyle name="Comma 2 2 2 2 13 2" xfId="1497"/>
    <cellStyle name="Comma 2 2 2 2 13 2 2" xfId="1498"/>
    <cellStyle name="Comma 2 2 2 2 13 2 3" xfId="1499"/>
    <cellStyle name="Comma 2 2 2 2 13 2 4" xfId="1500"/>
    <cellStyle name="Comma 2 2 2 2 14" xfId="1501"/>
    <cellStyle name="Comma 2 2 2 2 14 2" xfId="1502"/>
    <cellStyle name="Comma 2 2 2 2 14 2 2" xfId="1503"/>
    <cellStyle name="Comma 2 2 2 2 14 2 3" xfId="1504"/>
    <cellStyle name="Comma 2 2 2 2 14 2 4" xfId="1505"/>
    <cellStyle name="Comma 2 2 2 2 15" xfId="1506"/>
    <cellStyle name="Comma 2 2 2 2 15 2" xfId="1507"/>
    <cellStyle name="Comma 2 2 2 2 15 2 2" xfId="1508"/>
    <cellStyle name="Comma 2 2 2 2 15 2 3" xfId="1509"/>
    <cellStyle name="Comma 2 2 2 2 15 2 4" xfId="1510"/>
    <cellStyle name="Comma 2 2 2 2 15 3" xfId="1511"/>
    <cellStyle name="Comma 2 2 2 2 15 3 2" xfId="1512"/>
    <cellStyle name="Comma 2 2 2 2 15 3 3" xfId="1513"/>
    <cellStyle name="Comma 2 2 2 2 15 3 4" xfId="1514"/>
    <cellStyle name="Comma 2 2 2 2 15 4" xfId="1515"/>
    <cellStyle name="Comma 2 2 2 2 15 5" xfId="1516"/>
    <cellStyle name="Comma 2 2 2 2 15 6" xfId="1517"/>
    <cellStyle name="Comma 2 2 2 2 16" xfId="1518"/>
    <cellStyle name="Comma 2 2 2 2 17" xfId="1519"/>
    <cellStyle name="Comma 2 2 2 2 17 2" xfId="1520"/>
    <cellStyle name="Comma 2 2 2 2 17 3" xfId="1521"/>
    <cellStyle name="Comma 2 2 2 2 17 4" xfId="1522"/>
    <cellStyle name="Comma 2 2 2 2 18" xfId="1523"/>
    <cellStyle name="Comma 2 2 2 2 19" xfId="1524"/>
    <cellStyle name="Comma 2 2 2 2 2" xfId="1525"/>
    <cellStyle name="Comma 2 2 2 2 2 10" xfId="1526"/>
    <cellStyle name="Comma 2 2 2 2 2 11" xfId="1527"/>
    <cellStyle name="Comma 2 2 2 2 2 12" xfId="1528"/>
    <cellStyle name="Comma 2 2 2 2 2 13" xfId="1529"/>
    <cellStyle name="Comma 2 2 2 2 2 13 2" xfId="1530"/>
    <cellStyle name="Comma 2 2 2 2 2 14" xfId="1531"/>
    <cellStyle name="Comma 2 2 2 2 2 14 2" xfId="1532"/>
    <cellStyle name="Comma 2 2 2 2 2 15" xfId="1533"/>
    <cellStyle name="Comma 2 2 2 2 2 15 2" xfId="1534"/>
    <cellStyle name="Comma 2 2 2 2 2 15 3" xfId="1535"/>
    <cellStyle name="Comma 2 2 2 2 2 15 3 2" xfId="1536"/>
    <cellStyle name="Comma 2 2 2 2 2 15 3 3" xfId="1537"/>
    <cellStyle name="Comma 2 2 2 2 2 15 3 4" xfId="1538"/>
    <cellStyle name="Comma 2 2 2 2 2 15 4" xfId="1539"/>
    <cellStyle name="Comma 2 2 2 2 2 15 5" xfId="1540"/>
    <cellStyle name="Comma 2 2 2 2 2 15 6" xfId="1541"/>
    <cellStyle name="Comma 2 2 2 2 2 16" xfId="1542"/>
    <cellStyle name="Comma 2 2 2 2 2 16 2" xfId="1543"/>
    <cellStyle name="Comma 2 2 2 2 2 16 3" xfId="1544"/>
    <cellStyle name="Comma 2 2 2 2 2 16 4" xfId="1545"/>
    <cellStyle name="Comma 2 2 2 2 2 17" xfId="1546"/>
    <cellStyle name="Comma 2 2 2 2 2 17 2" xfId="1547"/>
    <cellStyle name="Comma 2 2 2 2 2 17 3" xfId="1548"/>
    <cellStyle name="Comma 2 2 2 2 2 17 4" xfId="1549"/>
    <cellStyle name="Comma 2 2 2 2 2 18" xfId="1550"/>
    <cellStyle name="Comma 2 2 2 2 2 19" xfId="1551"/>
    <cellStyle name="Comma 2 2 2 2 2 2" xfId="1552"/>
    <cellStyle name="Comma 2 2 2 2 2 2 2" xfId="1553"/>
    <cellStyle name="Comma 2 2 2 2 2 2 2 2" xfId="1554"/>
    <cellStyle name="Comma 2 2 2 2 2 2 2 3" xfId="1555"/>
    <cellStyle name="Comma 2 2 2 2 2 2 2 4" xfId="1556"/>
    <cellStyle name="Comma 2 2 2 2 2 2 2 5" xfId="1557"/>
    <cellStyle name="Comma 2 2 2 2 2 2 2 5 2" xfId="1558"/>
    <cellStyle name="Comma 2 2 2 2 2 2 2 5 3" xfId="1559"/>
    <cellStyle name="Comma 2 2 2 2 2 2 2 5 4" xfId="1560"/>
    <cellStyle name="Comma 2 2 2 2 2 2 3" xfId="1561"/>
    <cellStyle name="Comma 2 2 2 2 2 2 3 2" xfId="1562"/>
    <cellStyle name="Comma 2 2 2 2 2 2 3 2 2" xfId="1563"/>
    <cellStyle name="Comma 2 2 2 2 2 2 3 2 3" xfId="1564"/>
    <cellStyle name="Comma 2 2 2 2 2 2 3 2 4" xfId="1565"/>
    <cellStyle name="Comma 2 2 2 2 2 2 4" xfId="1566"/>
    <cellStyle name="Comma 2 2 2 2 2 2 4 2" xfId="1567"/>
    <cellStyle name="Comma 2 2 2 2 2 2 4 2 2" xfId="1568"/>
    <cellStyle name="Comma 2 2 2 2 2 2 4 2 3" xfId="1569"/>
    <cellStyle name="Comma 2 2 2 2 2 2 4 2 4" xfId="1570"/>
    <cellStyle name="Comma 2 2 2 2 2 2 5" xfId="1571"/>
    <cellStyle name="Comma 2 2 2 2 2 20" xfId="1572"/>
    <cellStyle name="Comma 2 2 2 2 2 3" xfId="1573"/>
    <cellStyle name="Comma 2 2 2 2 2 3 2" xfId="1574"/>
    <cellStyle name="Comma 2 2 2 2 2 3 2 2" xfId="1575"/>
    <cellStyle name="Comma 2 2 2 2 2 3 2 2 2" xfId="1576"/>
    <cellStyle name="Comma 2 2 2 2 2 3 2 2 2 2" xfId="1577"/>
    <cellStyle name="Comma 2 2 2 2 2 3 2 2 2 3" xfId="1578"/>
    <cellStyle name="Comma 2 2 2 2 2 3 2 2 2 4" xfId="1579"/>
    <cellStyle name="Comma 2 2 2 2 2 3 2 2 3" xfId="1580"/>
    <cellStyle name="Comma 2 2 2 2 2 3 2 2 4" xfId="1581"/>
    <cellStyle name="Comma 2 2 2 2 2 3 2 2 5" xfId="1582"/>
    <cellStyle name="Comma 2 2 2 2 2 3 2 3" xfId="1583"/>
    <cellStyle name="Comma 2 2 2 2 2 3 2 3 2" xfId="1584"/>
    <cellStyle name="Comma 2 2 2 2 2 3 2 3 3" xfId="1585"/>
    <cellStyle name="Comma 2 2 2 2 2 3 2 3 4" xfId="1586"/>
    <cellStyle name="Comma 2 2 2 2 2 3 2 4" xfId="1587"/>
    <cellStyle name="Comma 2 2 2 2 2 3 2 5" xfId="1588"/>
    <cellStyle name="Comma 2 2 2 2 2 3 2 6" xfId="1589"/>
    <cellStyle name="Comma 2 2 2 2 2 3 3" xfId="1590"/>
    <cellStyle name="Comma 2 2 2 2 2 3 3 2" xfId="1591"/>
    <cellStyle name="Comma 2 2 2 2 2 3 3 2 2" xfId="1592"/>
    <cellStyle name="Comma 2 2 2 2 2 3 3 2 2 2" xfId="1593"/>
    <cellStyle name="Comma 2 2 2 2 2 3 3 2 2 3" xfId="1594"/>
    <cellStyle name="Comma 2 2 2 2 2 3 3 2 2 4" xfId="1595"/>
    <cellStyle name="Comma 2 2 2 2 2 3 3 2 3" xfId="1596"/>
    <cellStyle name="Comma 2 2 2 2 2 3 3 2 4" xfId="1597"/>
    <cellStyle name="Comma 2 2 2 2 2 3 3 2 5" xfId="1598"/>
    <cellStyle name="Comma 2 2 2 2 2 3 3 3" xfId="1599"/>
    <cellStyle name="Comma 2 2 2 2 2 3 3 3 2" xfId="1600"/>
    <cellStyle name="Comma 2 2 2 2 2 3 3 3 3" xfId="1601"/>
    <cellStyle name="Comma 2 2 2 2 2 3 3 3 4" xfId="1602"/>
    <cellStyle name="Comma 2 2 2 2 2 3 3 4" xfId="1603"/>
    <cellStyle name="Comma 2 2 2 2 2 3 3 5" xfId="1604"/>
    <cellStyle name="Comma 2 2 2 2 2 3 3 6" xfId="1605"/>
    <cellStyle name="Comma 2 2 2 2 2 3 4" xfId="1606"/>
    <cellStyle name="Comma 2 2 2 2 2 3 5" xfId="1607"/>
    <cellStyle name="Comma 2 2 2 2 2 3 5 2" xfId="1608"/>
    <cellStyle name="Comma 2 2 2 2 2 3 5 2 2" xfId="1609"/>
    <cellStyle name="Comma 2 2 2 2 2 3 5 2 3" xfId="1610"/>
    <cellStyle name="Comma 2 2 2 2 2 3 5 2 4" xfId="1611"/>
    <cellStyle name="Comma 2 2 2 2 2 3 5 3" xfId="1612"/>
    <cellStyle name="Comma 2 2 2 2 2 3 5 4" xfId="1613"/>
    <cellStyle name="Comma 2 2 2 2 2 3 5 5" xfId="1614"/>
    <cellStyle name="Comma 2 2 2 2 2 3 6" xfId="1615"/>
    <cellStyle name="Comma 2 2 2 2 2 3 6 2" xfId="1616"/>
    <cellStyle name="Comma 2 2 2 2 2 3 6 3" xfId="1617"/>
    <cellStyle name="Comma 2 2 2 2 2 3 6 4" xfId="1618"/>
    <cellStyle name="Comma 2 2 2 2 2 3 7" xfId="1619"/>
    <cellStyle name="Comma 2 2 2 2 2 3 8" xfId="1620"/>
    <cellStyle name="Comma 2 2 2 2 2 3 9" xfId="1621"/>
    <cellStyle name="Comma 2 2 2 2 2 4" xfId="1622"/>
    <cellStyle name="Comma 2 2 2 2 2 4 2" xfId="1623"/>
    <cellStyle name="Comma 2 2 2 2 2 4 3" xfId="1624"/>
    <cellStyle name="Comma 2 2 2 2 2 4 3 2" xfId="1625"/>
    <cellStyle name="Comma 2 2 2 2 2 4 3 2 2" xfId="1626"/>
    <cellStyle name="Comma 2 2 2 2 2 4 3 2 3" xfId="1627"/>
    <cellStyle name="Comma 2 2 2 2 2 4 3 2 4" xfId="1628"/>
    <cellStyle name="Comma 2 2 2 2 2 4 3 3" xfId="1629"/>
    <cellStyle name="Comma 2 2 2 2 2 4 3 4" xfId="1630"/>
    <cellStyle name="Comma 2 2 2 2 2 4 3 5" xfId="1631"/>
    <cellStyle name="Comma 2 2 2 2 2 4 4" xfId="1632"/>
    <cellStyle name="Comma 2 2 2 2 2 4 4 2" xfId="1633"/>
    <cellStyle name="Comma 2 2 2 2 2 4 4 3" xfId="1634"/>
    <cellStyle name="Comma 2 2 2 2 2 4 4 4" xfId="1635"/>
    <cellStyle name="Comma 2 2 2 2 2 4 5" xfId="1636"/>
    <cellStyle name="Comma 2 2 2 2 2 4 6" xfId="1637"/>
    <cellStyle name="Comma 2 2 2 2 2 4 7" xfId="1638"/>
    <cellStyle name="Comma 2 2 2 2 2 5" xfId="1639"/>
    <cellStyle name="Comma 2 2 2 2 2 5 2" xfId="1640"/>
    <cellStyle name="Comma 2 2 2 2 2 5 3" xfId="1641"/>
    <cellStyle name="Comma 2 2 2 2 2 5 3 2" xfId="1642"/>
    <cellStyle name="Comma 2 2 2 2 2 5 3 2 2" xfId="1643"/>
    <cellStyle name="Comma 2 2 2 2 2 5 3 2 3" xfId="1644"/>
    <cellStyle name="Comma 2 2 2 2 2 5 3 2 4" xfId="1645"/>
    <cellStyle name="Comma 2 2 2 2 2 5 3 3" xfId="1646"/>
    <cellStyle name="Comma 2 2 2 2 2 5 3 4" xfId="1647"/>
    <cellStyle name="Comma 2 2 2 2 2 5 3 5" xfId="1648"/>
    <cellStyle name="Comma 2 2 2 2 2 5 4" xfId="1649"/>
    <cellStyle name="Comma 2 2 2 2 2 5 4 2" xfId="1650"/>
    <cellStyle name="Comma 2 2 2 2 2 5 4 3" xfId="1651"/>
    <cellStyle name="Comma 2 2 2 2 2 5 4 4" xfId="1652"/>
    <cellStyle name="Comma 2 2 2 2 2 5 5" xfId="1653"/>
    <cellStyle name="Comma 2 2 2 2 2 5 6" xfId="1654"/>
    <cellStyle name="Comma 2 2 2 2 2 5 7" xfId="1655"/>
    <cellStyle name="Comma 2 2 2 2 2 6" xfId="1656"/>
    <cellStyle name="Comma 2 2 2 2 2 7" xfId="1657"/>
    <cellStyle name="Comma 2 2 2 2 2 8" xfId="1658"/>
    <cellStyle name="Comma 2 2 2 2 2 9" xfId="1659"/>
    <cellStyle name="Comma 2 2 2 2 20" xfId="1660"/>
    <cellStyle name="Comma 2 2 2 2 3" xfId="1661"/>
    <cellStyle name="Comma 2 2 2 2 3 10" xfId="1662"/>
    <cellStyle name="Comma 2 2 2 2 3 11" xfId="1663"/>
    <cellStyle name="Comma 2 2 2 2 3 2" xfId="1664"/>
    <cellStyle name="Comma 2 2 2 2 3 2 2" xfId="1665"/>
    <cellStyle name="Comma 2 2 2 2 3 2 2 2" xfId="1666"/>
    <cellStyle name="Comma 2 2 2 2 3 2 2 2 2" xfId="1667"/>
    <cellStyle name="Comma 2 2 2 2 3 2 2 2 2 2" xfId="1668"/>
    <cellStyle name="Comma 2 2 2 2 3 2 2 2 2 3" xfId="1669"/>
    <cellStyle name="Comma 2 2 2 2 3 2 2 2 2 4" xfId="1670"/>
    <cellStyle name="Comma 2 2 2 2 3 2 2 2 3" xfId="1671"/>
    <cellStyle name="Comma 2 2 2 2 3 2 2 2 4" xfId="1672"/>
    <cellStyle name="Comma 2 2 2 2 3 2 2 2 5" xfId="1673"/>
    <cellStyle name="Comma 2 2 2 2 3 2 2 3" xfId="1674"/>
    <cellStyle name="Comma 2 2 2 2 3 2 2 3 2" xfId="1675"/>
    <cellStyle name="Comma 2 2 2 2 3 2 2 3 3" xfId="1676"/>
    <cellStyle name="Comma 2 2 2 2 3 2 2 3 4" xfId="1677"/>
    <cellStyle name="Comma 2 2 2 2 3 2 2 4" xfId="1678"/>
    <cellStyle name="Comma 2 2 2 2 3 2 2 4 2" xfId="1679"/>
    <cellStyle name="Comma 2 2 2 2 3 2 2 4 3" xfId="1680"/>
    <cellStyle name="Comma 2 2 2 2 3 2 2 4 4" xfId="1681"/>
    <cellStyle name="Comma 2 2 2 2 3 2 2 5" xfId="1682"/>
    <cellStyle name="Comma 2 2 2 2 3 2 2 6" xfId="1683"/>
    <cellStyle name="Comma 2 2 2 2 3 2 2 7" xfId="1684"/>
    <cellStyle name="Comma 2 2 2 2 3 2 3" xfId="1685"/>
    <cellStyle name="Comma 2 2 2 2 3 2 3 2" xfId="1686"/>
    <cellStyle name="Comma 2 2 2 2 3 2 3 2 2" xfId="1687"/>
    <cellStyle name="Comma 2 2 2 2 3 2 3 2 2 2" xfId="1688"/>
    <cellStyle name="Comma 2 2 2 2 3 2 3 2 2 3" xfId="1689"/>
    <cellStyle name="Comma 2 2 2 2 3 2 3 2 2 4" xfId="1690"/>
    <cellStyle name="Comma 2 2 2 2 3 2 3 2 3" xfId="1691"/>
    <cellStyle name="Comma 2 2 2 2 3 2 3 2 4" xfId="1692"/>
    <cellStyle name="Comma 2 2 2 2 3 2 3 2 5" xfId="1693"/>
    <cellStyle name="Comma 2 2 2 2 3 2 3 3" xfId="1694"/>
    <cellStyle name="Comma 2 2 2 2 3 2 3 3 2" xfId="1695"/>
    <cellStyle name="Comma 2 2 2 2 3 2 3 3 3" xfId="1696"/>
    <cellStyle name="Comma 2 2 2 2 3 2 3 3 4" xfId="1697"/>
    <cellStyle name="Comma 2 2 2 2 3 2 3 4" xfId="1698"/>
    <cellStyle name="Comma 2 2 2 2 3 2 3 4 2" xfId="1699"/>
    <cellStyle name="Comma 2 2 2 2 3 2 3 4 3" xfId="1700"/>
    <cellStyle name="Comma 2 2 2 2 3 2 3 4 4" xfId="1701"/>
    <cellStyle name="Comma 2 2 2 2 3 2 3 5" xfId="1702"/>
    <cellStyle name="Comma 2 2 2 2 3 2 3 6" xfId="1703"/>
    <cellStyle name="Comma 2 2 2 2 3 2 3 7" xfId="1704"/>
    <cellStyle name="Comma 2 2 2 2 3 2 4" xfId="1705"/>
    <cellStyle name="Comma 2 2 2 2 3 2 4 2" xfId="1706"/>
    <cellStyle name="Comma 2 2 2 2 3 2 4 2 2" xfId="1707"/>
    <cellStyle name="Comma 2 2 2 2 3 2 4 2 3" xfId="1708"/>
    <cellStyle name="Comma 2 2 2 2 3 2 4 2 4" xfId="1709"/>
    <cellStyle name="Comma 2 2 2 2 3 2 4 3" xfId="1710"/>
    <cellStyle name="Comma 2 2 2 2 3 2 4 3 2" xfId="1711"/>
    <cellStyle name="Comma 2 2 2 2 3 2 4 3 3" xfId="1712"/>
    <cellStyle name="Comma 2 2 2 2 3 2 4 3 4" xfId="1713"/>
    <cellStyle name="Comma 2 2 2 2 3 2 4 4" xfId="1714"/>
    <cellStyle name="Comma 2 2 2 2 3 2 4 5" xfId="1715"/>
    <cellStyle name="Comma 2 2 2 2 3 2 4 6" xfId="1716"/>
    <cellStyle name="Comma 2 2 2 2 3 2 5" xfId="1717"/>
    <cellStyle name="Comma 2 2 2 2 3 2 6" xfId="1718"/>
    <cellStyle name="Comma 2 2 2 2 3 2 6 2" xfId="1719"/>
    <cellStyle name="Comma 2 2 2 2 3 2 6 3" xfId="1720"/>
    <cellStyle name="Comma 2 2 2 2 3 2 6 4" xfId="1721"/>
    <cellStyle name="Comma 2 2 2 2 3 2 7" xfId="1722"/>
    <cellStyle name="Comma 2 2 2 2 3 2 8" xfId="1723"/>
    <cellStyle name="Comma 2 2 2 2 3 2 9" xfId="1724"/>
    <cellStyle name="Comma 2 2 2 2 3 3" xfId="1725"/>
    <cellStyle name="Comma 2 2 2 2 3 3 2" xfId="1726"/>
    <cellStyle name="Comma 2 2 2 2 3 3 2 2" xfId="1727"/>
    <cellStyle name="Comma 2 2 2 2 3 3 2 2 2" xfId="1728"/>
    <cellStyle name="Comma 2 2 2 2 3 3 2 2 3" xfId="1729"/>
    <cellStyle name="Comma 2 2 2 2 3 3 2 2 4" xfId="1730"/>
    <cellStyle name="Comma 2 2 2 2 3 3 2 3" xfId="1731"/>
    <cellStyle name="Comma 2 2 2 2 3 3 2 4" xfId="1732"/>
    <cellStyle name="Comma 2 2 2 2 3 3 2 5" xfId="1733"/>
    <cellStyle name="Comma 2 2 2 2 3 3 3" xfId="1734"/>
    <cellStyle name="Comma 2 2 2 2 3 3 4" xfId="1735"/>
    <cellStyle name="Comma 2 2 2 2 3 3 4 2" xfId="1736"/>
    <cellStyle name="Comma 2 2 2 2 3 3 4 3" xfId="1737"/>
    <cellStyle name="Comma 2 2 2 2 3 3 4 4" xfId="1738"/>
    <cellStyle name="Comma 2 2 2 2 3 3 5" xfId="1739"/>
    <cellStyle name="Comma 2 2 2 2 3 3 6" xfId="1740"/>
    <cellStyle name="Comma 2 2 2 2 3 3 7" xfId="1741"/>
    <cellStyle name="Comma 2 2 2 2 3 4" xfId="1742"/>
    <cellStyle name="Comma 2 2 2 2 3 4 2" xfId="1743"/>
    <cellStyle name="Comma 2 2 2 2 3 4 2 2" xfId="1744"/>
    <cellStyle name="Comma 2 2 2 2 3 4 2 2 2" xfId="1745"/>
    <cellStyle name="Comma 2 2 2 2 3 4 2 2 3" xfId="1746"/>
    <cellStyle name="Comma 2 2 2 2 3 4 2 2 4" xfId="1747"/>
    <cellStyle name="Comma 2 2 2 2 3 4 2 3" xfId="1748"/>
    <cellStyle name="Comma 2 2 2 2 3 4 2 4" xfId="1749"/>
    <cellStyle name="Comma 2 2 2 2 3 4 2 5" xfId="1750"/>
    <cellStyle name="Comma 2 2 2 2 3 4 3" xfId="1751"/>
    <cellStyle name="Comma 2 2 2 2 3 4 4" xfId="1752"/>
    <cellStyle name="Comma 2 2 2 2 3 4 4 2" xfId="1753"/>
    <cellStyle name="Comma 2 2 2 2 3 4 4 3" xfId="1754"/>
    <cellStyle name="Comma 2 2 2 2 3 4 4 4" xfId="1755"/>
    <cellStyle name="Comma 2 2 2 2 3 4 5" xfId="1756"/>
    <cellStyle name="Comma 2 2 2 2 3 4 6" xfId="1757"/>
    <cellStyle name="Comma 2 2 2 2 3 4 7" xfId="1758"/>
    <cellStyle name="Comma 2 2 2 2 3 5" xfId="1759"/>
    <cellStyle name="Comma 2 2 2 2 3 6" xfId="1760"/>
    <cellStyle name="Comma 2 2 2 2 3 6 2" xfId="1761"/>
    <cellStyle name="Comma 2 2 2 2 3 6 2 2" xfId="1762"/>
    <cellStyle name="Comma 2 2 2 2 3 6 2 3" xfId="1763"/>
    <cellStyle name="Comma 2 2 2 2 3 6 2 4" xfId="1764"/>
    <cellStyle name="Comma 2 2 2 2 3 6 3" xfId="1765"/>
    <cellStyle name="Comma 2 2 2 2 3 6 4" xfId="1766"/>
    <cellStyle name="Comma 2 2 2 2 3 6 5" xfId="1767"/>
    <cellStyle name="Comma 2 2 2 2 3 7" xfId="1768"/>
    <cellStyle name="Comma 2 2 2 2 3 7 2" xfId="1769"/>
    <cellStyle name="Comma 2 2 2 2 3 7 3" xfId="1770"/>
    <cellStyle name="Comma 2 2 2 2 3 7 4" xfId="1771"/>
    <cellStyle name="Comma 2 2 2 2 3 8" xfId="1772"/>
    <cellStyle name="Comma 2 2 2 2 3 8 2" xfId="1773"/>
    <cellStyle name="Comma 2 2 2 2 3 8 3" xfId="1774"/>
    <cellStyle name="Comma 2 2 2 2 3 8 4" xfId="1775"/>
    <cellStyle name="Comma 2 2 2 2 3 9" xfId="1776"/>
    <cellStyle name="Comma 2 2 2 2 4" xfId="1777"/>
    <cellStyle name="Comma 2 2 2 2 4 2" xfId="1778"/>
    <cellStyle name="Comma 2 2 2 2 4 3" xfId="1779"/>
    <cellStyle name="Comma 2 2 2 2 4 3 2" xfId="1780"/>
    <cellStyle name="Comma 2 2 2 2 4 3 3" xfId="1781"/>
    <cellStyle name="Comma 2 2 2 2 4 3 4" xfId="1782"/>
    <cellStyle name="Comma 2 2 2 2 5" xfId="1783"/>
    <cellStyle name="Comma 2 2 2 2 5 10" xfId="1784"/>
    <cellStyle name="Comma 2 2 2 2 5 11" xfId="1785"/>
    <cellStyle name="Comma 2 2 2 2 5 2" xfId="1786"/>
    <cellStyle name="Comma 2 2 2 2 5 2 2" xfId="1787"/>
    <cellStyle name="Comma 2 2 2 2 5 2 2 2" xfId="1788"/>
    <cellStyle name="Comma 2 2 2 2 5 2 2 2 2" xfId="1789"/>
    <cellStyle name="Comma 2 2 2 2 5 2 2 2 2 2" xfId="1790"/>
    <cellStyle name="Comma 2 2 2 2 5 2 2 2 2 3" xfId="1791"/>
    <cellStyle name="Comma 2 2 2 2 5 2 2 2 2 4" xfId="1792"/>
    <cellStyle name="Comma 2 2 2 2 5 2 2 2 3" xfId="1793"/>
    <cellStyle name="Comma 2 2 2 2 5 2 2 2 4" xfId="1794"/>
    <cellStyle name="Comma 2 2 2 2 5 2 2 2 5" xfId="1795"/>
    <cellStyle name="Comma 2 2 2 2 5 2 2 3" xfId="1796"/>
    <cellStyle name="Comma 2 2 2 2 5 2 2 3 2" xfId="1797"/>
    <cellStyle name="Comma 2 2 2 2 5 2 2 3 3" xfId="1798"/>
    <cellStyle name="Comma 2 2 2 2 5 2 2 3 4" xfId="1799"/>
    <cellStyle name="Comma 2 2 2 2 5 2 2 4" xfId="1800"/>
    <cellStyle name="Comma 2 2 2 2 5 2 2 5" xfId="1801"/>
    <cellStyle name="Comma 2 2 2 2 5 2 2 6" xfId="1802"/>
    <cellStyle name="Comma 2 2 2 2 5 2 3" xfId="1803"/>
    <cellStyle name="Comma 2 2 2 2 5 2 3 2" xfId="1804"/>
    <cellStyle name="Comma 2 2 2 2 5 2 3 2 2" xfId="1805"/>
    <cellStyle name="Comma 2 2 2 2 5 2 3 2 2 2" xfId="1806"/>
    <cellStyle name="Comma 2 2 2 2 5 2 3 2 2 3" xfId="1807"/>
    <cellStyle name="Comma 2 2 2 2 5 2 3 2 2 4" xfId="1808"/>
    <cellStyle name="Comma 2 2 2 2 5 2 3 2 3" xfId="1809"/>
    <cellStyle name="Comma 2 2 2 2 5 2 3 2 4" xfId="1810"/>
    <cellStyle name="Comma 2 2 2 2 5 2 3 2 5" xfId="1811"/>
    <cellStyle name="Comma 2 2 2 2 5 2 3 3" xfId="1812"/>
    <cellStyle name="Comma 2 2 2 2 5 2 3 3 2" xfId="1813"/>
    <cellStyle name="Comma 2 2 2 2 5 2 3 3 3" xfId="1814"/>
    <cellStyle name="Comma 2 2 2 2 5 2 3 3 4" xfId="1815"/>
    <cellStyle name="Comma 2 2 2 2 5 2 3 4" xfId="1816"/>
    <cellStyle name="Comma 2 2 2 2 5 2 3 5" xfId="1817"/>
    <cellStyle name="Comma 2 2 2 2 5 2 3 6" xfId="1818"/>
    <cellStyle name="Comma 2 2 2 2 5 2 4" xfId="1819"/>
    <cellStyle name="Comma 2 2 2 2 5 2 4 2" xfId="1820"/>
    <cellStyle name="Comma 2 2 2 2 5 2 4 2 2" xfId="1821"/>
    <cellStyle name="Comma 2 2 2 2 5 2 4 2 3" xfId="1822"/>
    <cellStyle name="Comma 2 2 2 2 5 2 4 2 4" xfId="1823"/>
    <cellStyle name="Comma 2 2 2 2 5 2 4 3" xfId="1824"/>
    <cellStyle name="Comma 2 2 2 2 5 2 4 4" xfId="1825"/>
    <cellStyle name="Comma 2 2 2 2 5 2 4 5" xfId="1826"/>
    <cellStyle name="Comma 2 2 2 2 5 2 5" xfId="1827"/>
    <cellStyle name="Comma 2 2 2 2 5 2 5 2" xfId="1828"/>
    <cellStyle name="Comma 2 2 2 2 5 2 5 3" xfId="1829"/>
    <cellStyle name="Comma 2 2 2 2 5 2 5 4" xfId="1830"/>
    <cellStyle name="Comma 2 2 2 2 5 2 6" xfId="1831"/>
    <cellStyle name="Comma 2 2 2 2 5 2 7" xfId="1832"/>
    <cellStyle name="Comma 2 2 2 2 5 2 8" xfId="1833"/>
    <cellStyle name="Comma 2 2 2 2 5 3" xfId="1834"/>
    <cellStyle name="Comma 2 2 2 2 5 3 2" xfId="1835"/>
    <cellStyle name="Comma 2 2 2 2 5 3 2 2" xfId="1836"/>
    <cellStyle name="Comma 2 2 2 2 5 3 2 2 2" xfId="1837"/>
    <cellStyle name="Comma 2 2 2 2 5 3 2 2 3" xfId="1838"/>
    <cellStyle name="Comma 2 2 2 2 5 3 2 2 4" xfId="1839"/>
    <cellStyle name="Comma 2 2 2 2 5 3 2 3" xfId="1840"/>
    <cellStyle name="Comma 2 2 2 2 5 3 2 4" xfId="1841"/>
    <cellStyle name="Comma 2 2 2 2 5 3 2 5" xfId="1842"/>
    <cellStyle name="Comma 2 2 2 2 5 3 3" xfId="1843"/>
    <cellStyle name="Comma 2 2 2 2 5 3 3 2" xfId="1844"/>
    <cellStyle name="Comma 2 2 2 2 5 3 3 3" xfId="1845"/>
    <cellStyle name="Comma 2 2 2 2 5 3 3 4" xfId="1846"/>
    <cellStyle name="Comma 2 2 2 2 5 3 4" xfId="1847"/>
    <cellStyle name="Comma 2 2 2 2 5 3 5" xfId="1848"/>
    <cellStyle name="Comma 2 2 2 2 5 3 6" xfId="1849"/>
    <cellStyle name="Comma 2 2 2 2 5 4" xfId="1850"/>
    <cellStyle name="Comma 2 2 2 2 5 4 2" xfId="1851"/>
    <cellStyle name="Comma 2 2 2 2 5 4 2 2" xfId="1852"/>
    <cellStyle name="Comma 2 2 2 2 5 4 2 2 2" xfId="1853"/>
    <cellStyle name="Comma 2 2 2 2 5 4 2 2 3" xfId="1854"/>
    <cellStyle name="Comma 2 2 2 2 5 4 2 2 4" xfId="1855"/>
    <cellStyle name="Comma 2 2 2 2 5 4 2 3" xfId="1856"/>
    <cellStyle name="Comma 2 2 2 2 5 4 2 4" xfId="1857"/>
    <cellStyle name="Comma 2 2 2 2 5 4 2 5" xfId="1858"/>
    <cellStyle name="Comma 2 2 2 2 5 4 3" xfId="1859"/>
    <cellStyle name="Comma 2 2 2 2 5 4 3 2" xfId="1860"/>
    <cellStyle name="Comma 2 2 2 2 5 4 3 3" xfId="1861"/>
    <cellStyle name="Comma 2 2 2 2 5 4 3 4" xfId="1862"/>
    <cellStyle name="Comma 2 2 2 2 5 4 4" xfId="1863"/>
    <cellStyle name="Comma 2 2 2 2 5 4 5" xfId="1864"/>
    <cellStyle name="Comma 2 2 2 2 5 4 6" xfId="1865"/>
    <cellStyle name="Comma 2 2 2 2 5 5" xfId="1866"/>
    <cellStyle name="Comma 2 2 2 2 5 6" xfId="1867"/>
    <cellStyle name="Comma 2 2 2 2 5 6 2" xfId="1868"/>
    <cellStyle name="Comma 2 2 2 2 5 6 2 2" xfId="1869"/>
    <cellStyle name="Comma 2 2 2 2 5 6 2 3" xfId="1870"/>
    <cellStyle name="Comma 2 2 2 2 5 6 2 4" xfId="1871"/>
    <cellStyle name="Comma 2 2 2 2 5 6 3" xfId="1872"/>
    <cellStyle name="Comma 2 2 2 2 5 6 4" xfId="1873"/>
    <cellStyle name="Comma 2 2 2 2 5 6 5" xfId="1874"/>
    <cellStyle name="Comma 2 2 2 2 5 7" xfId="1875"/>
    <cellStyle name="Comma 2 2 2 2 5 7 2" xfId="1876"/>
    <cellStyle name="Comma 2 2 2 2 5 7 3" xfId="1877"/>
    <cellStyle name="Comma 2 2 2 2 5 7 4" xfId="1878"/>
    <cellStyle name="Comma 2 2 2 2 5 8" xfId="1879"/>
    <cellStyle name="Comma 2 2 2 2 5 8 2" xfId="1880"/>
    <cellStyle name="Comma 2 2 2 2 5 8 3" xfId="1881"/>
    <cellStyle name="Comma 2 2 2 2 5 8 4" xfId="1882"/>
    <cellStyle name="Comma 2 2 2 2 5 9" xfId="1883"/>
    <cellStyle name="Comma 2 2 2 2 6" xfId="1884"/>
    <cellStyle name="Comma 2 2 2 2 6 10" xfId="1885"/>
    <cellStyle name="Comma 2 2 2 2 6 2" xfId="1886"/>
    <cellStyle name="Comma 2 2 2 2 6 2 2" xfId="1887"/>
    <cellStyle name="Comma 2 2 2 2 6 2 2 2" xfId="1888"/>
    <cellStyle name="Comma 2 2 2 2 6 2 2 2 2" xfId="1889"/>
    <cellStyle name="Comma 2 2 2 2 6 2 2 2 3" xfId="1890"/>
    <cellStyle name="Comma 2 2 2 2 6 2 2 2 4" xfId="1891"/>
    <cellStyle name="Comma 2 2 2 2 6 2 2 3" xfId="1892"/>
    <cellStyle name="Comma 2 2 2 2 6 2 2 4" xfId="1893"/>
    <cellStyle name="Comma 2 2 2 2 6 2 2 5" xfId="1894"/>
    <cellStyle name="Comma 2 2 2 2 6 2 3" xfId="1895"/>
    <cellStyle name="Comma 2 2 2 2 6 2 3 2" xfId="1896"/>
    <cellStyle name="Comma 2 2 2 2 6 2 3 3" xfId="1897"/>
    <cellStyle name="Comma 2 2 2 2 6 2 3 4" xfId="1898"/>
    <cellStyle name="Comma 2 2 2 2 6 2 4" xfId="1899"/>
    <cellStyle name="Comma 2 2 2 2 6 2 5" xfId="1900"/>
    <cellStyle name="Comma 2 2 2 2 6 2 6" xfId="1901"/>
    <cellStyle name="Comma 2 2 2 2 6 3" xfId="1902"/>
    <cellStyle name="Comma 2 2 2 2 6 3 2" xfId="1903"/>
    <cellStyle name="Comma 2 2 2 2 6 3 2 2" xfId="1904"/>
    <cellStyle name="Comma 2 2 2 2 6 3 2 2 2" xfId="1905"/>
    <cellStyle name="Comma 2 2 2 2 6 3 2 2 3" xfId="1906"/>
    <cellStyle name="Comma 2 2 2 2 6 3 2 2 4" xfId="1907"/>
    <cellStyle name="Comma 2 2 2 2 6 3 2 3" xfId="1908"/>
    <cellStyle name="Comma 2 2 2 2 6 3 2 4" xfId="1909"/>
    <cellStyle name="Comma 2 2 2 2 6 3 2 5" xfId="1910"/>
    <cellStyle name="Comma 2 2 2 2 6 3 3" xfId="1911"/>
    <cellStyle name="Comma 2 2 2 2 6 3 3 2" xfId="1912"/>
    <cellStyle name="Comma 2 2 2 2 6 3 3 3" xfId="1913"/>
    <cellStyle name="Comma 2 2 2 2 6 3 3 4" xfId="1914"/>
    <cellStyle name="Comma 2 2 2 2 6 3 4" xfId="1915"/>
    <cellStyle name="Comma 2 2 2 2 6 3 5" xfId="1916"/>
    <cellStyle name="Comma 2 2 2 2 6 3 6" xfId="1917"/>
    <cellStyle name="Comma 2 2 2 2 6 4" xfId="1918"/>
    <cellStyle name="Comma 2 2 2 2 6 5" xfId="1919"/>
    <cellStyle name="Comma 2 2 2 2 6 5 2" xfId="1920"/>
    <cellStyle name="Comma 2 2 2 2 6 5 2 2" xfId="1921"/>
    <cellStyle name="Comma 2 2 2 2 6 5 2 3" xfId="1922"/>
    <cellStyle name="Comma 2 2 2 2 6 5 2 4" xfId="1923"/>
    <cellStyle name="Comma 2 2 2 2 6 5 3" xfId="1924"/>
    <cellStyle name="Comma 2 2 2 2 6 5 4" xfId="1925"/>
    <cellStyle name="Comma 2 2 2 2 6 5 5" xfId="1926"/>
    <cellStyle name="Comma 2 2 2 2 6 6" xfId="1927"/>
    <cellStyle name="Comma 2 2 2 2 6 6 2" xfId="1928"/>
    <cellStyle name="Comma 2 2 2 2 6 6 3" xfId="1929"/>
    <cellStyle name="Comma 2 2 2 2 6 6 4" xfId="1930"/>
    <cellStyle name="Comma 2 2 2 2 6 7" xfId="1931"/>
    <cellStyle name="Comma 2 2 2 2 6 7 2" xfId="1932"/>
    <cellStyle name="Comma 2 2 2 2 6 7 3" xfId="1933"/>
    <cellStyle name="Comma 2 2 2 2 6 7 4" xfId="1934"/>
    <cellStyle name="Comma 2 2 2 2 6 8" xfId="1935"/>
    <cellStyle name="Comma 2 2 2 2 6 9" xfId="1936"/>
    <cellStyle name="Comma 2 2 2 2 7" xfId="1937"/>
    <cellStyle name="Comma 2 2 2 2 7 10" xfId="1938"/>
    <cellStyle name="Comma 2 2 2 2 7 2" xfId="1939"/>
    <cellStyle name="Comma 2 2 2 2 7 2 2" xfId="1940"/>
    <cellStyle name="Comma 2 2 2 2 7 2 2 2" xfId="1941"/>
    <cellStyle name="Comma 2 2 2 2 7 2 2 2 2" xfId="1942"/>
    <cellStyle name="Comma 2 2 2 2 7 2 2 2 3" xfId="1943"/>
    <cellStyle name="Comma 2 2 2 2 7 2 2 2 4" xfId="1944"/>
    <cellStyle name="Comma 2 2 2 2 7 2 2 3" xfId="1945"/>
    <cellStyle name="Comma 2 2 2 2 7 2 2 4" xfId="1946"/>
    <cellStyle name="Comma 2 2 2 2 7 2 2 5" xfId="1947"/>
    <cellStyle name="Comma 2 2 2 2 7 2 3" xfId="1948"/>
    <cellStyle name="Comma 2 2 2 2 7 2 3 2" xfId="1949"/>
    <cellStyle name="Comma 2 2 2 2 7 2 3 3" xfId="1950"/>
    <cellStyle name="Comma 2 2 2 2 7 2 3 4" xfId="1951"/>
    <cellStyle name="Comma 2 2 2 2 7 2 4" xfId="1952"/>
    <cellStyle name="Comma 2 2 2 2 7 2 5" xfId="1953"/>
    <cellStyle name="Comma 2 2 2 2 7 2 6" xfId="1954"/>
    <cellStyle name="Comma 2 2 2 2 7 3" xfId="1955"/>
    <cellStyle name="Comma 2 2 2 2 7 3 2" xfId="1956"/>
    <cellStyle name="Comma 2 2 2 2 7 3 2 2" xfId="1957"/>
    <cellStyle name="Comma 2 2 2 2 7 3 2 2 2" xfId="1958"/>
    <cellStyle name="Comma 2 2 2 2 7 3 2 2 3" xfId="1959"/>
    <cellStyle name="Comma 2 2 2 2 7 3 2 2 4" xfId="1960"/>
    <cellStyle name="Comma 2 2 2 2 7 3 2 3" xfId="1961"/>
    <cellStyle name="Comma 2 2 2 2 7 3 2 4" xfId="1962"/>
    <cellStyle name="Comma 2 2 2 2 7 3 2 5" xfId="1963"/>
    <cellStyle name="Comma 2 2 2 2 7 3 3" xfId="1964"/>
    <cellStyle name="Comma 2 2 2 2 7 3 3 2" xfId="1965"/>
    <cellStyle name="Comma 2 2 2 2 7 3 3 3" xfId="1966"/>
    <cellStyle name="Comma 2 2 2 2 7 3 3 4" xfId="1967"/>
    <cellStyle name="Comma 2 2 2 2 7 3 4" xfId="1968"/>
    <cellStyle name="Comma 2 2 2 2 7 3 5" xfId="1969"/>
    <cellStyle name="Comma 2 2 2 2 7 3 6" xfId="1970"/>
    <cellStyle name="Comma 2 2 2 2 7 4" xfId="1971"/>
    <cellStyle name="Comma 2 2 2 2 7 5" xfId="1972"/>
    <cellStyle name="Comma 2 2 2 2 7 5 2" xfId="1973"/>
    <cellStyle name="Comma 2 2 2 2 7 5 2 2" xfId="1974"/>
    <cellStyle name="Comma 2 2 2 2 7 5 2 3" xfId="1975"/>
    <cellStyle name="Comma 2 2 2 2 7 5 2 4" xfId="1976"/>
    <cellStyle name="Comma 2 2 2 2 7 5 3" xfId="1977"/>
    <cellStyle name="Comma 2 2 2 2 7 5 4" xfId="1978"/>
    <cellStyle name="Comma 2 2 2 2 7 5 5" xfId="1979"/>
    <cellStyle name="Comma 2 2 2 2 7 6" xfId="1980"/>
    <cellStyle name="Comma 2 2 2 2 7 6 2" xfId="1981"/>
    <cellStyle name="Comma 2 2 2 2 7 6 3" xfId="1982"/>
    <cellStyle name="Comma 2 2 2 2 7 6 4" xfId="1983"/>
    <cellStyle name="Comma 2 2 2 2 7 7" xfId="1984"/>
    <cellStyle name="Comma 2 2 2 2 7 7 2" xfId="1985"/>
    <cellStyle name="Comma 2 2 2 2 7 7 3" xfId="1986"/>
    <cellStyle name="Comma 2 2 2 2 7 7 4" xfId="1987"/>
    <cellStyle name="Comma 2 2 2 2 7 8" xfId="1988"/>
    <cellStyle name="Comma 2 2 2 2 7 9" xfId="1989"/>
    <cellStyle name="Comma 2 2 2 2 8" xfId="1990"/>
    <cellStyle name="Comma 2 2 2 2 8 2" xfId="1991"/>
    <cellStyle name="Comma 2 2 2 2 8 3" xfId="1992"/>
    <cellStyle name="Comma 2 2 2 2 8 3 2" xfId="1993"/>
    <cellStyle name="Comma 2 2 2 2 8 3 2 2" xfId="1994"/>
    <cellStyle name="Comma 2 2 2 2 8 3 2 3" xfId="1995"/>
    <cellStyle name="Comma 2 2 2 2 8 3 2 4" xfId="1996"/>
    <cellStyle name="Comma 2 2 2 2 8 3 3" xfId="1997"/>
    <cellStyle name="Comma 2 2 2 2 8 3 4" xfId="1998"/>
    <cellStyle name="Comma 2 2 2 2 8 3 5" xfId="1999"/>
    <cellStyle name="Comma 2 2 2 2 8 4" xfId="2000"/>
    <cellStyle name="Comma 2 2 2 2 8 4 2" xfId="2001"/>
    <cellStyle name="Comma 2 2 2 2 8 4 3" xfId="2002"/>
    <cellStyle name="Comma 2 2 2 2 8 4 4" xfId="2003"/>
    <cellStyle name="Comma 2 2 2 2 8 5" xfId="2004"/>
    <cellStyle name="Comma 2 2 2 2 8 5 2" xfId="2005"/>
    <cellStyle name="Comma 2 2 2 2 8 5 3" xfId="2006"/>
    <cellStyle name="Comma 2 2 2 2 8 5 4" xfId="2007"/>
    <cellStyle name="Comma 2 2 2 2 8 6" xfId="2008"/>
    <cellStyle name="Comma 2 2 2 2 8 7" xfId="2009"/>
    <cellStyle name="Comma 2 2 2 2 8 8" xfId="2010"/>
    <cellStyle name="Comma 2 2 2 2 9" xfId="2011"/>
    <cellStyle name="Comma 2 2 2 2 9 2" xfId="2012"/>
    <cellStyle name="Comma 2 2 2 2 9 3" xfId="2013"/>
    <cellStyle name="Comma 2 2 2 2 9 3 2" xfId="2014"/>
    <cellStyle name="Comma 2 2 2 2 9 3 2 2" xfId="2015"/>
    <cellStyle name="Comma 2 2 2 2 9 3 2 3" xfId="2016"/>
    <cellStyle name="Comma 2 2 2 2 9 3 2 4" xfId="2017"/>
    <cellStyle name="Comma 2 2 2 2 9 3 3" xfId="2018"/>
    <cellStyle name="Comma 2 2 2 2 9 3 4" xfId="2019"/>
    <cellStyle name="Comma 2 2 2 2 9 3 5" xfId="2020"/>
    <cellStyle name="Comma 2 2 2 2 9 4" xfId="2021"/>
    <cellStyle name="Comma 2 2 2 2 9 4 2" xfId="2022"/>
    <cellStyle name="Comma 2 2 2 2 9 4 3" xfId="2023"/>
    <cellStyle name="Comma 2 2 2 2 9 4 4" xfId="2024"/>
    <cellStyle name="Comma 2 2 2 2 9 5" xfId="2025"/>
    <cellStyle name="Comma 2 2 2 2 9 5 2" xfId="2026"/>
    <cellStyle name="Comma 2 2 2 2 9 5 3" xfId="2027"/>
    <cellStyle name="Comma 2 2 2 2 9 5 4" xfId="2028"/>
    <cellStyle name="Comma 2 2 2 2 9 6" xfId="2029"/>
    <cellStyle name="Comma 2 2 2 2 9 7" xfId="2030"/>
    <cellStyle name="Comma 2 2 2 2 9 8" xfId="2031"/>
    <cellStyle name="Comma 2 2 2 20" xfId="2032"/>
    <cellStyle name="Comma 2 2 2 20 2" xfId="2033"/>
    <cellStyle name="Comma 2 2 2 20 3" xfId="2034"/>
    <cellStyle name="Comma 2 2 2 20 4" xfId="2035"/>
    <cellStyle name="Comma 2 2 2 21" xfId="2036"/>
    <cellStyle name="Comma 2 2 2 22" xfId="2037"/>
    <cellStyle name="Comma 2 2 2 23" xfId="2038"/>
    <cellStyle name="Comma 2 2 2 3" xfId="2039"/>
    <cellStyle name="Comma 2 2 2 3 10" xfId="2040"/>
    <cellStyle name="Comma 2 2 2 3 2" xfId="2041"/>
    <cellStyle name="Comma 2 2 2 3 2 2" xfId="2042"/>
    <cellStyle name="Comma 2 2 2 3 2 2 2" xfId="2043"/>
    <cellStyle name="Comma 2 2 2 3 2 2 2 2" xfId="2044"/>
    <cellStyle name="Comma 2 2 2 3 2 2 2 2 2" xfId="2045"/>
    <cellStyle name="Comma 2 2 2 3 2 2 2 2 3" xfId="2046"/>
    <cellStyle name="Comma 2 2 2 3 2 2 2 2 4" xfId="2047"/>
    <cellStyle name="Comma 2 2 2 3 2 2 2 3" xfId="2048"/>
    <cellStyle name="Comma 2 2 2 3 2 2 2 4" xfId="2049"/>
    <cellStyle name="Comma 2 2 2 3 2 2 2 5" xfId="2050"/>
    <cellStyle name="Comma 2 2 2 3 2 2 3" xfId="2051"/>
    <cellStyle name="Comma 2 2 2 3 2 2 4" xfId="2052"/>
    <cellStyle name="Comma 2 2 2 3 2 2 4 2" xfId="2053"/>
    <cellStyle name="Comma 2 2 2 3 2 2 4 3" xfId="2054"/>
    <cellStyle name="Comma 2 2 2 3 2 2 4 4" xfId="2055"/>
    <cellStyle name="Comma 2 2 2 3 2 2 5" xfId="2056"/>
    <cellStyle name="Comma 2 2 2 3 2 2 6" xfId="2057"/>
    <cellStyle name="Comma 2 2 2 3 2 2 7" xfId="2058"/>
    <cellStyle name="Comma 2 2 2 3 2 3" xfId="2059"/>
    <cellStyle name="Comma 2 2 2 3 2 3 2" xfId="2060"/>
    <cellStyle name="Comma 2 2 2 3 2 3 2 2" xfId="2061"/>
    <cellStyle name="Comma 2 2 2 3 2 3 2 2 2" xfId="2062"/>
    <cellStyle name="Comma 2 2 2 3 2 3 2 2 3" xfId="2063"/>
    <cellStyle name="Comma 2 2 2 3 2 3 2 2 4" xfId="2064"/>
    <cellStyle name="Comma 2 2 2 3 2 3 2 3" xfId="2065"/>
    <cellStyle name="Comma 2 2 2 3 2 3 2 4" xfId="2066"/>
    <cellStyle name="Comma 2 2 2 3 2 3 2 5" xfId="2067"/>
    <cellStyle name="Comma 2 2 2 3 2 3 3" xfId="2068"/>
    <cellStyle name="Comma 2 2 2 3 2 3 4" xfId="2069"/>
    <cellStyle name="Comma 2 2 2 3 2 3 4 2" xfId="2070"/>
    <cellStyle name="Comma 2 2 2 3 2 3 4 3" xfId="2071"/>
    <cellStyle name="Comma 2 2 2 3 2 3 4 4" xfId="2072"/>
    <cellStyle name="Comma 2 2 2 3 2 3 5" xfId="2073"/>
    <cellStyle name="Comma 2 2 2 3 2 3 6" xfId="2074"/>
    <cellStyle name="Comma 2 2 2 3 2 3 7" xfId="2075"/>
    <cellStyle name="Comma 2 2 2 3 2 4" xfId="2076"/>
    <cellStyle name="Comma 2 2 2 3 2 4 2" xfId="2077"/>
    <cellStyle name="Comma 2 2 2 3 2 4 3" xfId="2078"/>
    <cellStyle name="Comma 2 2 2 3 2 4 3 2" xfId="2079"/>
    <cellStyle name="Comma 2 2 2 3 2 4 3 3" xfId="2080"/>
    <cellStyle name="Comma 2 2 2 3 2 4 3 4" xfId="2081"/>
    <cellStyle name="Comma 2 2 2 3 2 4 4" xfId="2082"/>
    <cellStyle name="Comma 2 2 2 3 2 4 5" xfId="2083"/>
    <cellStyle name="Comma 2 2 2 3 2 4 6" xfId="2084"/>
    <cellStyle name="Comma 2 2 2 3 2 5" xfId="2085"/>
    <cellStyle name="Comma 2 2 2 3 2 5 2" xfId="2086"/>
    <cellStyle name="Comma 2 2 2 3 2 5 3" xfId="2087"/>
    <cellStyle name="Comma 2 2 2 3 2 5 4" xfId="2088"/>
    <cellStyle name="Comma 2 2 2 3 2 6" xfId="2089"/>
    <cellStyle name="Comma 2 2 2 3 2 6 2" xfId="2090"/>
    <cellStyle name="Comma 2 2 2 3 2 6 3" xfId="2091"/>
    <cellStyle name="Comma 2 2 2 3 2 6 4" xfId="2092"/>
    <cellStyle name="Comma 2 2 2 3 2 7" xfId="2093"/>
    <cellStyle name="Comma 2 2 2 3 2 8" xfId="2094"/>
    <cellStyle name="Comma 2 2 2 3 2 9" xfId="2095"/>
    <cellStyle name="Comma 2 2 2 3 3" xfId="2096"/>
    <cellStyle name="Comma 2 2 2 3 3 2" xfId="2097"/>
    <cellStyle name="Comma 2 2 2 3 3 2 2" xfId="2098"/>
    <cellStyle name="Comma 2 2 2 3 3 2 2 2" xfId="2099"/>
    <cellStyle name="Comma 2 2 2 3 3 2 2 3" xfId="2100"/>
    <cellStyle name="Comma 2 2 2 3 3 2 2 4" xfId="2101"/>
    <cellStyle name="Comma 2 2 2 3 3 2 3" xfId="2102"/>
    <cellStyle name="Comma 2 2 2 3 3 2 4" xfId="2103"/>
    <cellStyle name="Comma 2 2 2 3 3 2 5" xfId="2104"/>
    <cellStyle name="Comma 2 2 2 3 3 3" xfId="2105"/>
    <cellStyle name="Comma 2 2 2 3 3 3 2" xfId="2106"/>
    <cellStyle name="Comma 2 2 2 3 3 3 3" xfId="2107"/>
    <cellStyle name="Comma 2 2 2 3 3 3 4" xfId="2108"/>
    <cellStyle name="Comma 2 2 2 3 3 4" xfId="2109"/>
    <cellStyle name="Comma 2 2 2 3 3 4 2" xfId="2110"/>
    <cellStyle name="Comma 2 2 2 3 3 4 3" xfId="2111"/>
    <cellStyle name="Comma 2 2 2 3 3 4 4" xfId="2112"/>
    <cellStyle name="Comma 2 2 2 3 3 5" xfId="2113"/>
    <cellStyle name="Comma 2 2 2 3 3 6" xfId="2114"/>
    <cellStyle name="Comma 2 2 2 3 3 7" xfId="2115"/>
    <cellStyle name="Comma 2 2 2 3 4" xfId="2116"/>
    <cellStyle name="Comma 2 2 2 3 4 2" xfId="2117"/>
    <cellStyle name="Comma 2 2 2 3 4 2 2" xfId="2118"/>
    <cellStyle name="Comma 2 2 2 3 4 2 2 2" xfId="2119"/>
    <cellStyle name="Comma 2 2 2 3 4 2 2 3" xfId="2120"/>
    <cellStyle name="Comma 2 2 2 3 4 2 2 4" xfId="2121"/>
    <cellStyle name="Comma 2 2 2 3 4 2 3" xfId="2122"/>
    <cellStyle name="Comma 2 2 2 3 4 2 4" xfId="2123"/>
    <cellStyle name="Comma 2 2 2 3 4 2 5" xfId="2124"/>
    <cellStyle name="Comma 2 2 2 3 4 3" xfId="2125"/>
    <cellStyle name="Comma 2 2 2 3 4 3 2" xfId="2126"/>
    <cellStyle name="Comma 2 2 2 3 4 3 3" xfId="2127"/>
    <cellStyle name="Comma 2 2 2 3 4 3 4" xfId="2128"/>
    <cellStyle name="Comma 2 2 2 3 4 4" xfId="2129"/>
    <cellStyle name="Comma 2 2 2 3 4 4 2" xfId="2130"/>
    <cellStyle name="Comma 2 2 2 3 4 4 3" xfId="2131"/>
    <cellStyle name="Comma 2 2 2 3 4 4 4" xfId="2132"/>
    <cellStyle name="Comma 2 2 2 3 4 5" xfId="2133"/>
    <cellStyle name="Comma 2 2 2 3 4 6" xfId="2134"/>
    <cellStyle name="Comma 2 2 2 3 4 7" xfId="2135"/>
    <cellStyle name="Comma 2 2 2 3 5" xfId="2136"/>
    <cellStyle name="Comma 2 2 2 3 5 2" xfId="2137"/>
    <cellStyle name="Comma 2 2 2 3 6" xfId="2138"/>
    <cellStyle name="Comma 2 2 2 3 6 2" xfId="2139"/>
    <cellStyle name="Comma 2 2 2 3 6 2 2" xfId="2140"/>
    <cellStyle name="Comma 2 2 2 3 6 2 3" xfId="2141"/>
    <cellStyle name="Comma 2 2 2 3 6 2 4" xfId="2142"/>
    <cellStyle name="Comma 2 2 2 3 6 3" xfId="2143"/>
    <cellStyle name="Comma 2 2 2 3 6 4" xfId="2144"/>
    <cellStyle name="Comma 2 2 2 3 6 5" xfId="2145"/>
    <cellStyle name="Comma 2 2 2 3 7" xfId="2146"/>
    <cellStyle name="Comma 2 2 2 3 7 2" xfId="2147"/>
    <cellStyle name="Comma 2 2 2 3 7 3" xfId="2148"/>
    <cellStyle name="Comma 2 2 2 3 7 4" xfId="2149"/>
    <cellStyle name="Comma 2 2 2 3 8" xfId="2150"/>
    <cellStyle name="Comma 2 2 2 3 9" xfId="2151"/>
    <cellStyle name="Comma 2 2 2 4" xfId="2152"/>
    <cellStyle name="Comma 2 2 2 4 10" xfId="2153"/>
    <cellStyle name="Comma 2 2 2 4 2" xfId="2154"/>
    <cellStyle name="Comma 2 2 2 4 2 2" xfId="2155"/>
    <cellStyle name="Comma 2 2 2 4 2 2 2" xfId="2156"/>
    <cellStyle name="Comma 2 2 2 4 2 2 2 2" xfId="2157"/>
    <cellStyle name="Comma 2 2 2 4 2 2 2 2 2" xfId="2158"/>
    <cellStyle name="Comma 2 2 2 4 2 2 2 2 3" xfId="2159"/>
    <cellStyle name="Comma 2 2 2 4 2 2 2 2 4" xfId="2160"/>
    <cellStyle name="Comma 2 2 2 4 2 2 2 3" xfId="2161"/>
    <cellStyle name="Comma 2 2 2 4 2 2 2 4" xfId="2162"/>
    <cellStyle name="Comma 2 2 2 4 2 2 2 5" xfId="2163"/>
    <cellStyle name="Comma 2 2 2 4 2 2 3" xfId="2164"/>
    <cellStyle name="Comma 2 2 2 4 2 2 3 2" xfId="2165"/>
    <cellStyle name="Comma 2 2 2 4 2 2 3 3" xfId="2166"/>
    <cellStyle name="Comma 2 2 2 4 2 2 3 4" xfId="2167"/>
    <cellStyle name="Comma 2 2 2 4 2 2 4" xfId="2168"/>
    <cellStyle name="Comma 2 2 2 4 2 2 5" xfId="2169"/>
    <cellStyle name="Comma 2 2 2 4 2 2 6" xfId="2170"/>
    <cellStyle name="Comma 2 2 2 4 2 3" xfId="2171"/>
    <cellStyle name="Comma 2 2 2 4 2 3 2" xfId="2172"/>
    <cellStyle name="Comma 2 2 2 4 2 3 2 2" xfId="2173"/>
    <cellStyle name="Comma 2 2 2 4 2 3 2 2 2" xfId="2174"/>
    <cellStyle name="Comma 2 2 2 4 2 3 2 2 3" xfId="2175"/>
    <cellStyle name="Comma 2 2 2 4 2 3 2 2 4" xfId="2176"/>
    <cellStyle name="Comma 2 2 2 4 2 3 2 3" xfId="2177"/>
    <cellStyle name="Comma 2 2 2 4 2 3 2 4" xfId="2178"/>
    <cellStyle name="Comma 2 2 2 4 2 3 2 5" xfId="2179"/>
    <cellStyle name="Comma 2 2 2 4 2 3 3" xfId="2180"/>
    <cellStyle name="Comma 2 2 2 4 2 3 3 2" xfId="2181"/>
    <cellStyle name="Comma 2 2 2 4 2 3 3 3" xfId="2182"/>
    <cellStyle name="Comma 2 2 2 4 2 3 3 4" xfId="2183"/>
    <cellStyle name="Comma 2 2 2 4 2 3 4" xfId="2184"/>
    <cellStyle name="Comma 2 2 2 4 2 3 5" xfId="2185"/>
    <cellStyle name="Comma 2 2 2 4 2 3 6" xfId="2186"/>
    <cellStyle name="Comma 2 2 2 4 2 4" xfId="2187"/>
    <cellStyle name="Comma 2 2 2 4 2 4 2" xfId="2188"/>
    <cellStyle name="Comma 2 2 2 4 2 4 2 2" xfId="2189"/>
    <cellStyle name="Comma 2 2 2 4 2 4 2 3" xfId="2190"/>
    <cellStyle name="Comma 2 2 2 4 2 4 2 4" xfId="2191"/>
    <cellStyle name="Comma 2 2 2 4 2 4 3" xfId="2192"/>
    <cellStyle name="Comma 2 2 2 4 2 4 4" xfId="2193"/>
    <cellStyle name="Comma 2 2 2 4 2 4 5" xfId="2194"/>
    <cellStyle name="Comma 2 2 2 4 2 5" xfId="2195"/>
    <cellStyle name="Comma 2 2 2 4 2 5 2" xfId="2196"/>
    <cellStyle name="Comma 2 2 2 4 2 5 3" xfId="2197"/>
    <cellStyle name="Comma 2 2 2 4 2 5 4" xfId="2198"/>
    <cellStyle name="Comma 2 2 2 4 2 6" xfId="2199"/>
    <cellStyle name="Comma 2 2 2 4 2 7" xfId="2200"/>
    <cellStyle name="Comma 2 2 2 4 2 8" xfId="2201"/>
    <cellStyle name="Comma 2 2 2 4 3" xfId="2202"/>
    <cellStyle name="Comma 2 2 2 4 3 2" xfId="2203"/>
    <cellStyle name="Comma 2 2 2 4 3 2 2" xfId="2204"/>
    <cellStyle name="Comma 2 2 2 4 3 2 2 2" xfId="2205"/>
    <cellStyle name="Comma 2 2 2 4 3 2 2 3" xfId="2206"/>
    <cellStyle name="Comma 2 2 2 4 3 2 2 4" xfId="2207"/>
    <cellStyle name="Comma 2 2 2 4 3 2 3" xfId="2208"/>
    <cellStyle name="Comma 2 2 2 4 3 2 4" xfId="2209"/>
    <cellStyle name="Comma 2 2 2 4 3 2 5" xfId="2210"/>
    <cellStyle name="Comma 2 2 2 4 3 3" xfId="2211"/>
    <cellStyle name="Comma 2 2 2 4 3 3 2" xfId="2212"/>
    <cellStyle name="Comma 2 2 2 4 3 3 3" xfId="2213"/>
    <cellStyle name="Comma 2 2 2 4 3 3 4" xfId="2214"/>
    <cellStyle name="Comma 2 2 2 4 3 4" xfId="2215"/>
    <cellStyle name="Comma 2 2 2 4 3 5" xfId="2216"/>
    <cellStyle name="Comma 2 2 2 4 3 6" xfId="2217"/>
    <cellStyle name="Comma 2 2 2 4 4" xfId="2218"/>
    <cellStyle name="Comma 2 2 2 4 4 2" xfId="2219"/>
    <cellStyle name="Comma 2 2 2 4 4 2 2" xfId="2220"/>
    <cellStyle name="Comma 2 2 2 4 4 2 2 2" xfId="2221"/>
    <cellStyle name="Comma 2 2 2 4 4 2 2 3" xfId="2222"/>
    <cellStyle name="Comma 2 2 2 4 4 2 2 4" xfId="2223"/>
    <cellStyle name="Comma 2 2 2 4 4 2 3" xfId="2224"/>
    <cellStyle name="Comma 2 2 2 4 4 2 4" xfId="2225"/>
    <cellStyle name="Comma 2 2 2 4 4 2 5" xfId="2226"/>
    <cellStyle name="Comma 2 2 2 4 4 3" xfId="2227"/>
    <cellStyle name="Comma 2 2 2 4 4 3 2" xfId="2228"/>
    <cellStyle name="Comma 2 2 2 4 4 3 3" xfId="2229"/>
    <cellStyle name="Comma 2 2 2 4 4 3 4" xfId="2230"/>
    <cellStyle name="Comma 2 2 2 4 4 4" xfId="2231"/>
    <cellStyle name="Comma 2 2 2 4 4 5" xfId="2232"/>
    <cellStyle name="Comma 2 2 2 4 4 6" xfId="2233"/>
    <cellStyle name="Comma 2 2 2 4 5" xfId="2234"/>
    <cellStyle name="Comma 2 2 2 4 6" xfId="2235"/>
    <cellStyle name="Comma 2 2 2 4 6 2" xfId="2236"/>
    <cellStyle name="Comma 2 2 2 4 6 2 2" xfId="2237"/>
    <cellStyle name="Comma 2 2 2 4 6 2 3" xfId="2238"/>
    <cellStyle name="Comma 2 2 2 4 6 2 4" xfId="2239"/>
    <cellStyle name="Comma 2 2 2 4 6 3" xfId="2240"/>
    <cellStyle name="Comma 2 2 2 4 6 4" xfId="2241"/>
    <cellStyle name="Comma 2 2 2 4 6 5" xfId="2242"/>
    <cellStyle name="Comma 2 2 2 4 7" xfId="2243"/>
    <cellStyle name="Comma 2 2 2 4 7 2" xfId="2244"/>
    <cellStyle name="Comma 2 2 2 4 7 3" xfId="2245"/>
    <cellStyle name="Comma 2 2 2 4 7 4" xfId="2246"/>
    <cellStyle name="Comma 2 2 2 4 8" xfId="2247"/>
    <cellStyle name="Comma 2 2 2 4 9" xfId="2248"/>
    <cellStyle name="Comma 2 2 2 5" xfId="2249"/>
    <cellStyle name="Comma 2 2 2 5 2" xfId="2250"/>
    <cellStyle name="Comma 2 2 2 6" xfId="2251"/>
    <cellStyle name="Comma 2 2 2 6 10" xfId="2252"/>
    <cellStyle name="Comma 2 2 2 6 2" xfId="2253"/>
    <cellStyle name="Comma 2 2 2 6 2 2" xfId="2254"/>
    <cellStyle name="Comma 2 2 2 6 2 2 2" xfId="2255"/>
    <cellStyle name="Comma 2 2 2 6 2 2 2 2" xfId="2256"/>
    <cellStyle name="Comma 2 2 2 6 2 2 2 2 2" xfId="2257"/>
    <cellStyle name="Comma 2 2 2 6 2 2 2 2 3" xfId="2258"/>
    <cellStyle name="Comma 2 2 2 6 2 2 2 2 4" xfId="2259"/>
    <cellStyle name="Comma 2 2 2 6 2 2 2 3" xfId="2260"/>
    <cellStyle name="Comma 2 2 2 6 2 2 2 4" xfId="2261"/>
    <cellStyle name="Comma 2 2 2 6 2 2 2 5" xfId="2262"/>
    <cellStyle name="Comma 2 2 2 6 2 2 3" xfId="2263"/>
    <cellStyle name="Comma 2 2 2 6 2 2 3 2" xfId="2264"/>
    <cellStyle name="Comma 2 2 2 6 2 2 3 3" xfId="2265"/>
    <cellStyle name="Comma 2 2 2 6 2 2 3 4" xfId="2266"/>
    <cellStyle name="Comma 2 2 2 6 2 2 4" xfId="2267"/>
    <cellStyle name="Comma 2 2 2 6 2 2 5" xfId="2268"/>
    <cellStyle name="Comma 2 2 2 6 2 2 6" xfId="2269"/>
    <cellStyle name="Comma 2 2 2 6 2 3" xfId="2270"/>
    <cellStyle name="Comma 2 2 2 6 2 3 2" xfId="2271"/>
    <cellStyle name="Comma 2 2 2 6 2 3 2 2" xfId="2272"/>
    <cellStyle name="Comma 2 2 2 6 2 3 2 2 2" xfId="2273"/>
    <cellStyle name="Comma 2 2 2 6 2 3 2 2 3" xfId="2274"/>
    <cellStyle name="Comma 2 2 2 6 2 3 2 2 4" xfId="2275"/>
    <cellStyle name="Comma 2 2 2 6 2 3 2 3" xfId="2276"/>
    <cellStyle name="Comma 2 2 2 6 2 3 2 4" xfId="2277"/>
    <cellStyle name="Comma 2 2 2 6 2 3 2 5" xfId="2278"/>
    <cellStyle name="Comma 2 2 2 6 2 3 3" xfId="2279"/>
    <cellStyle name="Comma 2 2 2 6 2 3 3 2" xfId="2280"/>
    <cellStyle name="Comma 2 2 2 6 2 3 3 3" xfId="2281"/>
    <cellStyle name="Comma 2 2 2 6 2 3 3 4" xfId="2282"/>
    <cellStyle name="Comma 2 2 2 6 2 3 4" xfId="2283"/>
    <cellStyle name="Comma 2 2 2 6 2 3 5" xfId="2284"/>
    <cellStyle name="Comma 2 2 2 6 2 3 6" xfId="2285"/>
    <cellStyle name="Comma 2 2 2 6 2 4" xfId="2286"/>
    <cellStyle name="Comma 2 2 2 6 2 4 2" xfId="2287"/>
    <cellStyle name="Comma 2 2 2 6 2 4 2 2" xfId="2288"/>
    <cellStyle name="Comma 2 2 2 6 2 4 2 3" xfId="2289"/>
    <cellStyle name="Comma 2 2 2 6 2 4 2 4" xfId="2290"/>
    <cellStyle name="Comma 2 2 2 6 2 4 3" xfId="2291"/>
    <cellStyle name="Comma 2 2 2 6 2 4 4" xfId="2292"/>
    <cellStyle name="Comma 2 2 2 6 2 4 5" xfId="2293"/>
    <cellStyle name="Comma 2 2 2 6 2 5" xfId="2294"/>
    <cellStyle name="Comma 2 2 2 6 2 5 2" xfId="2295"/>
    <cellStyle name="Comma 2 2 2 6 2 5 3" xfId="2296"/>
    <cellStyle name="Comma 2 2 2 6 2 5 4" xfId="2297"/>
    <cellStyle name="Comma 2 2 2 6 2 6" xfId="2298"/>
    <cellStyle name="Comma 2 2 2 6 2 7" xfId="2299"/>
    <cellStyle name="Comma 2 2 2 6 2 8" xfId="2300"/>
    <cellStyle name="Comma 2 2 2 6 3" xfId="2301"/>
    <cellStyle name="Comma 2 2 2 6 3 2" xfId="2302"/>
    <cellStyle name="Comma 2 2 2 6 3 2 2" xfId="2303"/>
    <cellStyle name="Comma 2 2 2 6 3 2 2 2" xfId="2304"/>
    <cellStyle name="Comma 2 2 2 6 3 2 2 3" xfId="2305"/>
    <cellStyle name="Comma 2 2 2 6 3 2 2 4" xfId="2306"/>
    <cellStyle name="Comma 2 2 2 6 3 2 3" xfId="2307"/>
    <cellStyle name="Comma 2 2 2 6 3 2 4" xfId="2308"/>
    <cellStyle name="Comma 2 2 2 6 3 2 5" xfId="2309"/>
    <cellStyle name="Comma 2 2 2 6 3 3" xfId="2310"/>
    <cellStyle name="Comma 2 2 2 6 3 3 2" xfId="2311"/>
    <cellStyle name="Comma 2 2 2 6 3 3 3" xfId="2312"/>
    <cellStyle name="Comma 2 2 2 6 3 3 4" xfId="2313"/>
    <cellStyle name="Comma 2 2 2 6 3 4" xfId="2314"/>
    <cellStyle name="Comma 2 2 2 6 3 5" xfId="2315"/>
    <cellStyle name="Comma 2 2 2 6 3 6" xfId="2316"/>
    <cellStyle name="Comma 2 2 2 6 4" xfId="2317"/>
    <cellStyle name="Comma 2 2 2 6 4 2" xfId="2318"/>
    <cellStyle name="Comma 2 2 2 6 4 2 2" xfId="2319"/>
    <cellStyle name="Comma 2 2 2 6 4 2 2 2" xfId="2320"/>
    <cellStyle name="Comma 2 2 2 6 4 2 2 3" xfId="2321"/>
    <cellStyle name="Comma 2 2 2 6 4 2 2 4" xfId="2322"/>
    <cellStyle name="Comma 2 2 2 6 4 2 3" xfId="2323"/>
    <cellStyle name="Comma 2 2 2 6 4 2 4" xfId="2324"/>
    <cellStyle name="Comma 2 2 2 6 4 2 5" xfId="2325"/>
    <cellStyle name="Comma 2 2 2 6 4 3" xfId="2326"/>
    <cellStyle name="Comma 2 2 2 6 4 3 2" xfId="2327"/>
    <cellStyle name="Comma 2 2 2 6 4 3 3" xfId="2328"/>
    <cellStyle name="Comma 2 2 2 6 4 3 4" xfId="2329"/>
    <cellStyle name="Comma 2 2 2 6 4 4" xfId="2330"/>
    <cellStyle name="Comma 2 2 2 6 4 5" xfId="2331"/>
    <cellStyle name="Comma 2 2 2 6 4 6" xfId="2332"/>
    <cellStyle name="Comma 2 2 2 6 5" xfId="2333"/>
    <cellStyle name="Comma 2 2 2 6 6" xfId="2334"/>
    <cellStyle name="Comma 2 2 2 6 6 2" xfId="2335"/>
    <cellStyle name="Comma 2 2 2 6 6 2 2" xfId="2336"/>
    <cellStyle name="Comma 2 2 2 6 6 2 3" xfId="2337"/>
    <cellStyle name="Comma 2 2 2 6 6 2 4" xfId="2338"/>
    <cellStyle name="Comma 2 2 2 6 6 3" xfId="2339"/>
    <cellStyle name="Comma 2 2 2 6 6 4" xfId="2340"/>
    <cellStyle name="Comma 2 2 2 6 6 5" xfId="2341"/>
    <cellStyle name="Comma 2 2 2 6 7" xfId="2342"/>
    <cellStyle name="Comma 2 2 2 6 7 2" xfId="2343"/>
    <cellStyle name="Comma 2 2 2 6 7 3" xfId="2344"/>
    <cellStyle name="Comma 2 2 2 6 7 4" xfId="2345"/>
    <cellStyle name="Comma 2 2 2 6 8" xfId="2346"/>
    <cellStyle name="Comma 2 2 2 6 9" xfId="2347"/>
    <cellStyle name="Comma 2 2 2 7" xfId="2348"/>
    <cellStyle name="Comma 2 2 2 7 2" xfId="2349"/>
    <cellStyle name="Comma 2 2 2 7 2 2" xfId="2350"/>
    <cellStyle name="Comma 2 2 2 7 2 2 2" xfId="2351"/>
    <cellStyle name="Comma 2 2 2 7 2 2 2 2" xfId="2352"/>
    <cellStyle name="Comma 2 2 2 7 2 2 2 3" xfId="2353"/>
    <cellStyle name="Comma 2 2 2 7 2 2 2 4" xfId="2354"/>
    <cellStyle name="Comma 2 2 2 7 2 2 3" xfId="2355"/>
    <cellStyle name="Comma 2 2 2 7 2 2 4" xfId="2356"/>
    <cellStyle name="Comma 2 2 2 7 2 2 5" xfId="2357"/>
    <cellStyle name="Comma 2 2 2 7 2 3" xfId="2358"/>
    <cellStyle name="Comma 2 2 2 7 2 3 2" xfId="2359"/>
    <cellStyle name="Comma 2 2 2 7 2 3 3" xfId="2360"/>
    <cellStyle name="Comma 2 2 2 7 2 3 4" xfId="2361"/>
    <cellStyle name="Comma 2 2 2 7 2 4" xfId="2362"/>
    <cellStyle name="Comma 2 2 2 7 2 5" xfId="2363"/>
    <cellStyle name="Comma 2 2 2 7 2 6" xfId="2364"/>
    <cellStyle name="Comma 2 2 2 7 3" xfId="2365"/>
    <cellStyle name="Comma 2 2 2 7 3 2" xfId="2366"/>
    <cellStyle name="Comma 2 2 2 7 3 2 2" xfId="2367"/>
    <cellStyle name="Comma 2 2 2 7 3 2 2 2" xfId="2368"/>
    <cellStyle name="Comma 2 2 2 7 3 2 2 3" xfId="2369"/>
    <cellStyle name="Comma 2 2 2 7 3 2 2 4" xfId="2370"/>
    <cellStyle name="Comma 2 2 2 7 3 2 3" xfId="2371"/>
    <cellStyle name="Comma 2 2 2 7 3 2 4" xfId="2372"/>
    <cellStyle name="Comma 2 2 2 7 3 2 5" xfId="2373"/>
    <cellStyle name="Comma 2 2 2 7 3 3" xfId="2374"/>
    <cellStyle name="Comma 2 2 2 7 3 3 2" xfId="2375"/>
    <cellStyle name="Comma 2 2 2 7 3 3 3" xfId="2376"/>
    <cellStyle name="Comma 2 2 2 7 3 3 4" xfId="2377"/>
    <cellStyle name="Comma 2 2 2 7 3 4" xfId="2378"/>
    <cellStyle name="Comma 2 2 2 7 3 5" xfId="2379"/>
    <cellStyle name="Comma 2 2 2 7 3 6" xfId="2380"/>
    <cellStyle name="Comma 2 2 2 7 4" xfId="2381"/>
    <cellStyle name="Comma 2 2 2 7 5" xfId="2382"/>
    <cellStyle name="Comma 2 2 2 7 5 2" xfId="2383"/>
    <cellStyle name="Comma 2 2 2 7 5 2 2" xfId="2384"/>
    <cellStyle name="Comma 2 2 2 7 5 2 3" xfId="2385"/>
    <cellStyle name="Comma 2 2 2 7 5 2 4" xfId="2386"/>
    <cellStyle name="Comma 2 2 2 7 5 3" xfId="2387"/>
    <cellStyle name="Comma 2 2 2 7 5 4" xfId="2388"/>
    <cellStyle name="Comma 2 2 2 7 5 5" xfId="2389"/>
    <cellStyle name="Comma 2 2 2 7 6" xfId="2390"/>
    <cellStyle name="Comma 2 2 2 7 6 2" xfId="2391"/>
    <cellStyle name="Comma 2 2 2 7 6 3" xfId="2392"/>
    <cellStyle name="Comma 2 2 2 7 6 4" xfId="2393"/>
    <cellStyle name="Comma 2 2 2 7 7" xfId="2394"/>
    <cellStyle name="Comma 2 2 2 7 8" xfId="2395"/>
    <cellStyle name="Comma 2 2 2 7 9" xfId="2396"/>
    <cellStyle name="Comma 2 2 2 8" xfId="2397"/>
    <cellStyle name="Comma 2 2 2 8 2" xfId="2398"/>
    <cellStyle name="Comma 2 2 2 8 2 2" xfId="2399"/>
    <cellStyle name="Comma 2 2 2 8 2 2 2" xfId="2400"/>
    <cellStyle name="Comma 2 2 2 8 2 2 2 2" xfId="2401"/>
    <cellStyle name="Comma 2 2 2 8 2 2 2 3" xfId="2402"/>
    <cellStyle name="Comma 2 2 2 8 2 2 2 4" xfId="2403"/>
    <cellStyle name="Comma 2 2 2 8 2 2 3" xfId="2404"/>
    <cellStyle name="Comma 2 2 2 8 2 2 4" xfId="2405"/>
    <cellStyle name="Comma 2 2 2 8 2 2 5" xfId="2406"/>
    <cellStyle name="Comma 2 2 2 8 2 3" xfId="2407"/>
    <cellStyle name="Comma 2 2 2 8 2 3 2" xfId="2408"/>
    <cellStyle name="Comma 2 2 2 8 2 3 3" xfId="2409"/>
    <cellStyle name="Comma 2 2 2 8 2 3 4" xfId="2410"/>
    <cellStyle name="Comma 2 2 2 8 2 4" xfId="2411"/>
    <cellStyle name="Comma 2 2 2 8 2 5" xfId="2412"/>
    <cellStyle name="Comma 2 2 2 8 2 6" xfId="2413"/>
    <cellStyle name="Comma 2 2 2 8 3" xfId="2414"/>
    <cellStyle name="Comma 2 2 2 8 3 2" xfId="2415"/>
    <cellStyle name="Comma 2 2 2 8 3 2 2" xfId="2416"/>
    <cellStyle name="Comma 2 2 2 8 3 2 2 2" xfId="2417"/>
    <cellStyle name="Comma 2 2 2 8 3 2 2 3" xfId="2418"/>
    <cellStyle name="Comma 2 2 2 8 3 2 2 4" xfId="2419"/>
    <cellStyle name="Comma 2 2 2 8 3 2 3" xfId="2420"/>
    <cellStyle name="Comma 2 2 2 8 3 2 4" xfId="2421"/>
    <cellStyle name="Comma 2 2 2 8 3 2 5" xfId="2422"/>
    <cellStyle name="Comma 2 2 2 8 3 3" xfId="2423"/>
    <cellStyle name="Comma 2 2 2 8 3 3 2" xfId="2424"/>
    <cellStyle name="Comma 2 2 2 8 3 3 3" xfId="2425"/>
    <cellStyle name="Comma 2 2 2 8 3 3 4" xfId="2426"/>
    <cellStyle name="Comma 2 2 2 8 3 4" xfId="2427"/>
    <cellStyle name="Comma 2 2 2 8 3 5" xfId="2428"/>
    <cellStyle name="Comma 2 2 2 8 3 6" xfId="2429"/>
    <cellStyle name="Comma 2 2 2 8 4" xfId="2430"/>
    <cellStyle name="Comma 2 2 2 8 5" xfId="2431"/>
    <cellStyle name="Comma 2 2 2 8 5 2" xfId="2432"/>
    <cellStyle name="Comma 2 2 2 8 5 2 2" xfId="2433"/>
    <cellStyle name="Comma 2 2 2 8 5 2 3" xfId="2434"/>
    <cellStyle name="Comma 2 2 2 8 5 2 4" xfId="2435"/>
    <cellStyle name="Comma 2 2 2 8 5 3" xfId="2436"/>
    <cellStyle name="Comma 2 2 2 8 5 4" xfId="2437"/>
    <cellStyle name="Comma 2 2 2 8 5 5" xfId="2438"/>
    <cellStyle name="Comma 2 2 2 8 6" xfId="2439"/>
    <cellStyle name="Comma 2 2 2 8 6 2" xfId="2440"/>
    <cellStyle name="Comma 2 2 2 8 6 3" xfId="2441"/>
    <cellStyle name="Comma 2 2 2 8 6 4" xfId="2442"/>
    <cellStyle name="Comma 2 2 2 8 7" xfId="2443"/>
    <cellStyle name="Comma 2 2 2 8 8" xfId="2444"/>
    <cellStyle name="Comma 2 2 2 8 9" xfId="2445"/>
    <cellStyle name="Comma 2 2 2 9" xfId="2446"/>
    <cellStyle name="Comma 2 2 2 9 2" xfId="2447"/>
    <cellStyle name="Comma 2 2 2 9 3" xfId="2448"/>
    <cellStyle name="Comma 2 2 2 9 3 2" xfId="2449"/>
    <cellStyle name="Comma 2 2 2 9 3 2 2" xfId="2450"/>
    <cellStyle name="Comma 2 2 2 9 3 2 3" xfId="2451"/>
    <cellStyle name="Comma 2 2 2 9 3 2 4" xfId="2452"/>
    <cellStyle name="Comma 2 2 2 9 3 3" xfId="2453"/>
    <cellStyle name="Comma 2 2 2 9 3 4" xfId="2454"/>
    <cellStyle name="Comma 2 2 2 9 3 5" xfId="2455"/>
    <cellStyle name="Comma 2 2 2 9 4" xfId="2456"/>
    <cellStyle name="Comma 2 2 2 9 4 2" xfId="2457"/>
    <cellStyle name="Comma 2 2 2 9 4 3" xfId="2458"/>
    <cellStyle name="Comma 2 2 2 9 4 4" xfId="2459"/>
    <cellStyle name="Comma 2 2 2 9 5" xfId="2460"/>
    <cellStyle name="Comma 2 2 2 9 6" xfId="2461"/>
    <cellStyle name="Comma 2 2 2 9 7" xfId="2462"/>
    <cellStyle name="Comma 2 2 20" xfId="2463"/>
    <cellStyle name="Comma 2 2 20 2" xfId="2464"/>
    <cellStyle name="Comma 2 2 20 3" xfId="2465"/>
    <cellStyle name="Comma 2 2 20 4" xfId="2466"/>
    <cellStyle name="Comma 2 2 21" xfId="2467"/>
    <cellStyle name="Comma 2 2 22" xfId="2468"/>
    <cellStyle name="Comma 2 2 23" xfId="2469"/>
    <cellStyle name="Comma 2 2 3" xfId="2470"/>
    <cellStyle name="Comma 2 2 3 10" xfId="2471"/>
    <cellStyle name="Comma 2 2 3 10 2" xfId="2472"/>
    <cellStyle name="Comma 2 2 3 10 2 2" xfId="2473"/>
    <cellStyle name="Comma 2 2 3 10 2 3" xfId="2474"/>
    <cellStyle name="Comma 2 2 3 10 2 4" xfId="2475"/>
    <cellStyle name="Comma 2 2 3 11" xfId="2476"/>
    <cellStyle name="Comma 2 2 3 11 2" xfId="2477"/>
    <cellStyle name="Comma 2 2 3 11 2 2" xfId="2478"/>
    <cellStyle name="Comma 2 2 3 11 2 3" xfId="2479"/>
    <cellStyle name="Comma 2 2 3 11 2 4" xfId="2480"/>
    <cellStyle name="Comma 2 2 3 12" xfId="2481"/>
    <cellStyle name="Comma 2 2 3 12 2" xfId="2482"/>
    <cellStyle name="Comma 2 2 3 12 2 2" xfId="2483"/>
    <cellStyle name="Comma 2 2 3 12 2 3" xfId="2484"/>
    <cellStyle name="Comma 2 2 3 12 2 4" xfId="2485"/>
    <cellStyle name="Comma 2 2 3 13" xfId="2486"/>
    <cellStyle name="Comma 2 2 3 13 2" xfId="2487"/>
    <cellStyle name="Comma 2 2 3 13 2 2" xfId="2488"/>
    <cellStyle name="Comma 2 2 3 13 2 3" xfId="2489"/>
    <cellStyle name="Comma 2 2 3 13 2 4" xfId="2490"/>
    <cellStyle name="Comma 2 2 3 14" xfId="2491"/>
    <cellStyle name="Comma 2 2 3 14 2" xfId="2492"/>
    <cellStyle name="Comma 2 2 3 14 2 2" xfId="2493"/>
    <cellStyle name="Comma 2 2 3 14 2 3" xfId="2494"/>
    <cellStyle name="Comma 2 2 3 14 2 4" xfId="2495"/>
    <cellStyle name="Comma 2 2 3 15" xfId="2496"/>
    <cellStyle name="Comma 2 2 3 15 2" xfId="2497"/>
    <cellStyle name="Comma 2 2 3 15 2 2" xfId="2498"/>
    <cellStyle name="Comma 2 2 3 15 2 3" xfId="2499"/>
    <cellStyle name="Comma 2 2 3 15 2 4" xfId="2500"/>
    <cellStyle name="Comma 2 2 3 15 3" xfId="2501"/>
    <cellStyle name="Comma 2 2 3 15 4" xfId="2502"/>
    <cellStyle name="Comma 2 2 3 15 5" xfId="2503"/>
    <cellStyle name="Comma 2 2 3 16" xfId="2504"/>
    <cellStyle name="Comma 2 2 3 16 2" xfId="2505"/>
    <cellStyle name="Comma 2 2 3 16 3" xfId="2506"/>
    <cellStyle name="Comma 2 2 3 16 4" xfId="2507"/>
    <cellStyle name="Comma 2 2 3 17" xfId="2508"/>
    <cellStyle name="Comma 2 2 3 17 2" xfId="2509"/>
    <cellStyle name="Comma 2 2 3 17 3" xfId="2510"/>
    <cellStyle name="Comma 2 2 3 17 4" xfId="2511"/>
    <cellStyle name="Comma 2 2 3 18" xfId="2512"/>
    <cellStyle name="Comma 2 2 3 19" xfId="2513"/>
    <cellStyle name="Comma 2 2 3 2" xfId="2514"/>
    <cellStyle name="Comma 2 2 3 2 10" xfId="2515"/>
    <cellStyle name="Comma 2 2 3 2 2" xfId="2516"/>
    <cellStyle name="Comma 2 2 3 2 2 2" xfId="2517"/>
    <cellStyle name="Comma 2 2 3 2 2 2 2" xfId="2518"/>
    <cellStyle name="Comma 2 2 3 2 2 2 2 2" xfId="2519"/>
    <cellStyle name="Comma 2 2 3 2 2 2 2 2 2" xfId="2520"/>
    <cellStyle name="Comma 2 2 3 2 2 2 2 2 3" xfId="2521"/>
    <cellStyle name="Comma 2 2 3 2 2 2 2 2 4" xfId="2522"/>
    <cellStyle name="Comma 2 2 3 2 2 2 2 3" xfId="2523"/>
    <cellStyle name="Comma 2 2 3 2 2 2 2 4" xfId="2524"/>
    <cellStyle name="Comma 2 2 3 2 2 2 2 5" xfId="2525"/>
    <cellStyle name="Comma 2 2 3 2 2 2 3" xfId="2526"/>
    <cellStyle name="Comma 2 2 3 2 2 2 3 2" xfId="2527"/>
    <cellStyle name="Comma 2 2 3 2 2 2 3 3" xfId="2528"/>
    <cellStyle name="Comma 2 2 3 2 2 2 3 4" xfId="2529"/>
    <cellStyle name="Comma 2 2 3 2 2 2 4" xfId="2530"/>
    <cellStyle name="Comma 2 2 3 2 2 2 5" xfId="2531"/>
    <cellStyle name="Comma 2 2 3 2 2 2 6" xfId="2532"/>
    <cellStyle name="Comma 2 2 3 2 2 3" xfId="2533"/>
    <cellStyle name="Comma 2 2 3 2 2 3 2" xfId="2534"/>
    <cellStyle name="Comma 2 2 3 2 2 3 2 2" xfId="2535"/>
    <cellStyle name="Comma 2 2 3 2 2 3 2 2 2" xfId="2536"/>
    <cellStyle name="Comma 2 2 3 2 2 3 2 2 3" xfId="2537"/>
    <cellStyle name="Comma 2 2 3 2 2 3 2 2 4" xfId="2538"/>
    <cellStyle name="Comma 2 2 3 2 2 3 2 3" xfId="2539"/>
    <cellStyle name="Comma 2 2 3 2 2 3 2 4" xfId="2540"/>
    <cellStyle name="Comma 2 2 3 2 2 3 2 5" xfId="2541"/>
    <cellStyle name="Comma 2 2 3 2 2 3 3" xfId="2542"/>
    <cellStyle name="Comma 2 2 3 2 2 3 3 2" xfId="2543"/>
    <cellStyle name="Comma 2 2 3 2 2 3 3 3" xfId="2544"/>
    <cellStyle name="Comma 2 2 3 2 2 3 3 4" xfId="2545"/>
    <cellStyle name="Comma 2 2 3 2 2 3 4" xfId="2546"/>
    <cellStyle name="Comma 2 2 3 2 2 3 5" xfId="2547"/>
    <cellStyle name="Comma 2 2 3 2 2 3 6" xfId="2548"/>
    <cellStyle name="Comma 2 2 3 2 2 4" xfId="2549"/>
    <cellStyle name="Comma 2 2 3 2 2 4 2" xfId="2550"/>
    <cellStyle name="Comma 2 2 3 2 2 4 2 2" xfId="2551"/>
    <cellStyle name="Comma 2 2 3 2 2 4 2 3" xfId="2552"/>
    <cellStyle name="Comma 2 2 3 2 2 4 2 4" xfId="2553"/>
    <cellStyle name="Comma 2 2 3 2 2 4 3" xfId="2554"/>
    <cellStyle name="Comma 2 2 3 2 2 4 4" xfId="2555"/>
    <cellStyle name="Comma 2 2 3 2 2 4 5" xfId="2556"/>
    <cellStyle name="Comma 2 2 3 2 2 5" xfId="2557"/>
    <cellStyle name="Comma 2 2 3 2 2 5 2" xfId="2558"/>
    <cellStyle name="Comma 2 2 3 2 2 5 3" xfId="2559"/>
    <cellStyle name="Comma 2 2 3 2 2 5 4" xfId="2560"/>
    <cellStyle name="Comma 2 2 3 2 2 6" xfId="2561"/>
    <cellStyle name="Comma 2 2 3 2 2 7" xfId="2562"/>
    <cellStyle name="Comma 2 2 3 2 2 8" xfId="2563"/>
    <cellStyle name="Comma 2 2 3 2 3" xfId="2564"/>
    <cellStyle name="Comma 2 2 3 2 3 2" xfId="2565"/>
    <cellStyle name="Comma 2 2 3 2 3 2 2" xfId="2566"/>
    <cellStyle name="Comma 2 2 3 2 3 2 2 2" xfId="2567"/>
    <cellStyle name="Comma 2 2 3 2 3 2 2 3" xfId="2568"/>
    <cellStyle name="Comma 2 2 3 2 3 2 2 4" xfId="2569"/>
    <cellStyle name="Comma 2 2 3 2 3 2 3" xfId="2570"/>
    <cellStyle name="Comma 2 2 3 2 3 2 4" xfId="2571"/>
    <cellStyle name="Comma 2 2 3 2 3 2 5" xfId="2572"/>
    <cellStyle name="Comma 2 2 3 2 3 3" xfId="2573"/>
    <cellStyle name="Comma 2 2 3 2 3 3 2" xfId="2574"/>
    <cellStyle name="Comma 2 2 3 2 3 3 3" xfId="2575"/>
    <cellStyle name="Comma 2 2 3 2 3 3 4" xfId="2576"/>
    <cellStyle name="Comma 2 2 3 2 3 4" xfId="2577"/>
    <cellStyle name="Comma 2 2 3 2 3 4 2" xfId="2578"/>
    <cellStyle name="Comma 2 2 3 2 3 4 3" xfId="2579"/>
    <cellStyle name="Comma 2 2 3 2 3 4 4" xfId="2580"/>
    <cellStyle name="Comma 2 2 3 2 3 5" xfId="2581"/>
    <cellStyle name="Comma 2 2 3 2 3 6" xfId="2582"/>
    <cellStyle name="Comma 2 2 3 2 3 7" xfId="2583"/>
    <cellStyle name="Comma 2 2 3 2 4" xfId="2584"/>
    <cellStyle name="Comma 2 2 3 2 4 2" xfId="2585"/>
    <cellStyle name="Comma 2 2 3 2 4 2 2" xfId="2586"/>
    <cellStyle name="Comma 2 2 3 2 4 2 2 2" xfId="2587"/>
    <cellStyle name="Comma 2 2 3 2 4 2 2 3" xfId="2588"/>
    <cellStyle name="Comma 2 2 3 2 4 2 2 4" xfId="2589"/>
    <cellStyle name="Comma 2 2 3 2 4 2 3" xfId="2590"/>
    <cellStyle name="Comma 2 2 3 2 4 2 4" xfId="2591"/>
    <cellStyle name="Comma 2 2 3 2 4 2 5" xfId="2592"/>
    <cellStyle name="Comma 2 2 3 2 4 3" xfId="2593"/>
    <cellStyle name="Comma 2 2 3 2 4 3 2" xfId="2594"/>
    <cellStyle name="Comma 2 2 3 2 4 3 3" xfId="2595"/>
    <cellStyle name="Comma 2 2 3 2 4 3 4" xfId="2596"/>
    <cellStyle name="Comma 2 2 3 2 4 4" xfId="2597"/>
    <cellStyle name="Comma 2 2 3 2 4 4 2" xfId="2598"/>
    <cellStyle name="Comma 2 2 3 2 4 4 3" xfId="2599"/>
    <cellStyle name="Comma 2 2 3 2 4 4 4" xfId="2600"/>
    <cellStyle name="Comma 2 2 3 2 4 5" xfId="2601"/>
    <cellStyle name="Comma 2 2 3 2 4 6" xfId="2602"/>
    <cellStyle name="Comma 2 2 3 2 4 7" xfId="2603"/>
    <cellStyle name="Comma 2 2 3 2 5" xfId="2604"/>
    <cellStyle name="Comma 2 2 3 2 6" xfId="2605"/>
    <cellStyle name="Comma 2 2 3 2 6 2" xfId="2606"/>
    <cellStyle name="Comma 2 2 3 2 6 2 2" xfId="2607"/>
    <cellStyle name="Comma 2 2 3 2 6 2 3" xfId="2608"/>
    <cellStyle name="Comma 2 2 3 2 6 2 4" xfId="2609"/>
    <cellStyle name="Comma 2 2 3 2 6 3" xfId="2610"/>
    <cellStyle name="Comma 2 2 3 2 6 4" xfId="2611"/>
    <cellStyle name="Comma 2 2 3 2 6 5" xfId="2612"/>
    <cellStyle name="Comma 2 2 3 2 7" xfId="2613"/>
    <cellStyle name="Comma 2 2 3 2 7 2" xfId="2614"/>
    <cellStyle name="Comma 2 2 3 2 7 3" xfId="2615"/>
    <cellStyle name="Comma 2 2 3 2 7 4" xfId="2616"/>
    <cellStyle name="Comma 2 2 3 2 8" xfId="2617"/>
    <cellStyle name="Comma 2 2 3 2 9" xfId="2618"/>
    <cellStyle name="Comma 2 2 3 20" xfId="2619"/>
    <cellStyle name="Comma 2 2 3 3" xfId="2620"/>
    <cellStyle name="Comma 2 2 3 3 10" xfId="2621"/>
    <cellStyle name="Comma 2 2 3 3 2" xfId="2622"/>
    <cellStyle name="Comma 2 2 3 3 2 2" xfId="2623"/>
    <cellStyle name="Comma 2 2 3 3 2 2 2" xfId="2624"/>
    <cellStyle name="Comma 2 2 3 3 2 2 2 2" xfId="2625"/>
    <cellStyle name="Comma 2 2 3 3 2 2 2 2 2" xfId="2626"/>
    <cellStyle name="Comma 2 2 3 3 2 2 2 2 3" xfId="2627"/>
    <cellStyle name="Comma 2 2 3 3 2 2 2 2 4" xfId="2628"/>
    <cellStyle name="Comma 2 2 3 3 2 2 2 3" xfId="2629"/>
    <cellStyle name="Comma 2 2 3 3 2 2 2 4" xfId="2630"/>
    <cellStyle name="Comma 2 2 3 3 2 2 2 5" xfId="2631"/>
    <cellStyle name="Comma 2 2 3 3 2 2 3" xfId="2632"/>
    <cellStyle name="Comma 2 2 3 3 2 2 3 2" xfId="2633"/>
    <cellStyle name="Comma 2 2 3 3 2 2 3 3" xfId="2634"/>
    <cellStyle name="Comma 2 2 3 3 2 2 3 4" xfId="2635"/>
    <cellStyle name="Comma 2 2 3 3 2 2 4" xfId="2636"/>
    <cellStyle name="Comma 2 2 3 3 2 2 5" xfId="2637"/>
    <cellStyle name="Comma 2 2 3 3 2 2 6" xfId="2638"/>
    <cellStyle name="Comma 2 2 3 3 2 3" xfId="2639"/>
    <cellStyle name="Comma 2 2 3 3 2 3 2" xfId="2640"/>
    <cellStyle name="Comma 2 2 3 3 2 3 2 2" xfId="2641"/>
    <cellStyle name="Comma 2 2 3 3 2 3 2 2 2" xfId="2642"/>
    <cellStyle name="Comma 2 2 3 3 2 3 2 2 3" xfId="2643"/>
    <cellStyle name="Comma 2 2 3 3 2 3 2 2 4" xfId="2644"/>
    <cellStyle name="Comma 2 2 3 3 2 3 2 3" xfId="2645"/>
    <cellStyle name="Comma 2 2 3 3 2 3 2 4" xfId="2646"/>
    <cellStyle name="Comma 2 2 3 3 2 3 2 5" xfId="2647"/>
    <cellStyle name="Comma 2 2 3 3 2 3 3" xfId="2648"/>
    <cellStyle name="Comma 2 2 3 3 2 3 3 2" xfId="2649"/>
    <cellStyle name="Comma 2 2 3 3 2 3 3 3" xfId="2650"/>
    <cellStyle name="Comma 2 2 3 3 2 3 3 4" xfId="2651"/>
    <cellStyle name="Comma 2 2 3 3 2 3 4" xfId="2652"/>
    <cellStyle name="Comma 2 2 3 3 2 3 5" xfId="2653"/>
    <cellStyle name="Comma 2 2 3 3 2 3 6" xfId="2654"/>
    <cellStyle name="Comma 2 2 3 3 2 4" xfId="2655"/>
    <cellStyle name="Comma 2 2 3 3 2 4 2" xfId="2656"/>
    <cellStyle name="Comma 2 2 3 3 2 4 2 2" xfId="2657"/>
    <cellStyle name="Comma 2 2 3 3 2 4 2 3" xfId="2658"/>
    <cellStyle name="Comma 2 2 3 3 2 4 2 4" xfId="2659"/>
    <cellStyle name="Comma 2 2 3 3 2 4 3" xfId="2660"/>
    <cellStyle name="Comma 2 2 3 3 2 4 4" xfId="2661"/>
    <cellStyle name="Comma 2 2 3 3 2 4 5" xfId="2662"/>
    <cellStyle name="Comma 2 2 3 3 2 5" xfId="2663"/>
    <cellStyle name="Comma 2 2 3 3 2 5 2" xfId="2664"/>
    <cellStyle name="Comma 2 2 3 3 2 5 3" xfId="2665"/>
    <cellStyle name="Comma 2 2 3 3 2 5 4" xfId="2666"/>
    <cellStyle name="Comma 2 2 3 3 2 6" xfId="2667"/>
    <cellStyle name="Comma 2 2 3 3 2 7" xfId="2668"/>
    <cellStyle name="Comma 2 2 3 3 2 8" xfId="2669"/>
    <cellStyle name="Comma 2 2 3 3 3" xfId="2670"/>
    <cellStyle name="Comma 2 2 3 3 3 2" xfId="2671"/>
    <cellStyle name="Comma 2 2 3 3 3 2 2" xfId="2672"/>
    <cellStyle name="Comma 2 2 3 3 3 2 2 2" xfId="2673"/>
    <cellStyle name="Comma 2 2 3 3 3 2 2 3" xfId="2674"/>
    <cellStyle name="Comma 2 2 3 3 3 2 2 4" xfId="2675"/>
    <cellStyle name="Comma 2 2 3 3 3 2 3" xfId="2676"/>
    <cellStyle name="Comma 2 2 3 3 3 2 4" xfId="2677"/>
    <cellStyle name="Comma 2 2 3 3 3 2 5" xfId="2678"/>
    <cellStyle name="Comma 2 2 3 3 3 3" xfId="2679"/>
    <cellStyle name="Comma 2 2 3 3 3 3 2" xfId="2680"/>
    <cellStyle name="Comma 2 2 3 3 3 3 3" xfId="2681"/>
    <cellStyle name="Comma 2 2 3 3 3 3 4" xfId="2682"/>
    <cellStyle name="Comma 2 2 3 3 3 4" xfId="2683"/>
    <cellStyle name="Comma 2 2 3 3 3 5" xfId="2684"/>
    <cellStyle name="Comma 2 2 3 3 3 6" xfId="2685"/>
    <cellStyle name="Comma 2 2 3 3 4" xfId="2686"/>
    <cellStyle name="Comma 2 2 3 3 4 2" xfId="2687"/>
    <cellStyle name="Comma 2 2 3 3 4 2 2" xfId="2688"/>
    <cellStyle name="Comma 2 2 3 3 4 2 2 2" xfId="2689"/>
    <cellStyle name="Comma 2 2 3 3 4 2 2 3" xfId="2690"/>
    <cellStyle name="Comma 2 2 3 3 4 2 2 4" xfId="2691"/>
    <cellStyle name="Comma 2 2 3 3 4 2 3" xfId="2692"/>
    <cellStyle name="Comma 2 2 3 3 4 2 4" xfId="2693"/>
    <cellStyle name="Comma 2 2 3 3 4 2 5" xfId="2694"/>
    <cellStyle name="Comma 2 2 3 3 4 3" xfId="2695"/>
    <cellStyle name="Comma 2 2 3 3 4 3 2" xfId="2696"/>
    <cellStyle name="Comma 2 2 3 3 4 3 3" xfId="2697"/>
    <cellStyle name="Comma 2 2 3 3 4 3 4" xfId="2698"/>
    <cellStyle name="Comma 2 2 3 3 4 4" xfId="2699"/>
    <cellStyle name="Comma 2 2 3 3 4 5" xfId="2700"/>
    <cellStyle name="Comma 2 2 3 3 4 6" xfId="2701"/>
    <cellStyle name="Comma 2 2 3 3 5" xfId="2702"/>
    <cellStyle name="Comma 2 2 3 3 6" xfId="2703"/>
    <cellStyle name="Comma 2 2 3 3 6 2" xfId="2704"/>
    <cellStyle name="Comma 2 2 3 3 6 2 2" xfId="2705"/>
    <cellStyle name="Comma 2 2 3 3 6 2 3" xfId="2706"/>
    <cellStyle name="Comma 2 2 3 3 6 2 4" xfId="2707"/>
    <cellStyle name="Comma 2 2 3 3 6 3" xfId="2708"/>
    <cellStyle name="Comma 2 2 3 3 6 4" xfId="2709"/>
    <cellStyle name="Comma 2 2 3 3 6 5" xfId="2710"/>
    <cellStyle name="Comma 2 2 3 3 7" xfId="2711"/>
    <cellStyle name="Comma 2 2 3 3 7 2" xfId="2712"/>
    <cellStyle name="Comma 2 2 3 3 7 3" xfId="2713"/>
    <cellStyle name="Comma 2 2 3 3 7 4" xfId="2714"/>
    <cellStyle name="Comma 2 2 3 3 8" xfId="2715"/>
    <cellStyle name="Comma 2 2 3 3 9" xfId="2716"/>
    <cellStyle name="Comma 2 2 3 4" xfId="2717"/>
    <cellStyle name="Comma 2 2 3 4 2" xfId="2718"/>
    <cellStyle name="Comma 2 2 3 4 2 2" xfId="2719"/>
    <cellStyle name="Comma 2 2 3 4 2 3" xfId="2720"/>
    <cellStyle name="Comma 2 2 3 4 2 4" xfId="2721"/>
    <cellStyle name="Comma 2 2 3 5" xfId="2722"/>
    <cellStyle name="Comma 2 2 3 5 10" xfId="2723"/>
    <cellStyle name="Comma 2 2 3 5 2" xfId="2724"/>
    <cellStyle name="Comma 2 2 3 5 2 2" xfId="2725"/>
    <cellStyle name="Comma 2 2 3 5 2 2 2" xfId="2726"/>
    <cellStyle name="Comma 2 2 3 5 2 2 2 2" xfId="2727"/>
    <cellStyle name="Comma 2 2 3 5 2 2 2 2 2" xfId="2728"/>
    <cellStyle name="Comma 2 2 3 5 2 2 2 2 3" xfId="2729"/>
    <cellStyle name="Comma 2 2 3 5 2 2 2 2 4" xfId="2730"/>
    <cellStyle name="Comma 2 2 3 5 2 2 2 3" xfId="2731"/>
    <cellStyle name="Comma 2 2 3 5 2 2 2 4" xfId="2732"/>
    <cellStyle name="Comma 2 2 3 5 2 2 2 5" xfId="2733"/>
    <cellStyle name="Comma 2 2 3 5 2 2 3" xfId="2734"/>
    <cellStyle name="Comma 2 2 3 5 2 2 3 2" xfId="2735"/>
    <cellStyle name="Comma 2 2 3 5 2 2 3 3" xfId="2736"/>
    <cellStyle name="Comma 2 2 3 5 2 2 3 4" xfId="2737"/>
    <cellStyle name="Comma 2 2 3 5 2 2 4" xfId="2738"/>
    <cellStyle name="Comma 2 2 3 5 2 2 5" xfId="2739"/>
    <cellStyle name="Comma 2 2 3 5 2 2 6" xfId="2740"/>
    <cellStyle name="Comma 2 2 3 5 2 3" xfId="2741"/>
    <cellStyle name="Comma 2 2 3 5 2 3 2" xfId="2742"/>
    <cellStyle name="Comma 2 2 3 5 2 3 2 2" xfId="2743"/>
    <cellStyle name="Comma 2 2 3 5 2 3 2 2 2" xfId="2744"/>
    <cellStyle name="Comma 2 2 3 5 2 3 2 2 3" xfId="2745"/>
    <cellStyle name="Comma 2 2 3 5 2 3 2 2 4" xfId="2746"/>
    <cellStyle name="Comma 2 2 3 5 2 3 2 3" xfId="2747"/>
    <cellStyle name="Comma 2 2 3 5 2 3 2 4" xfId="2748"/>
    <cellStyle name="Comma 2 2 3 5 2 3 2 5" xfId="2749"/>
    <cellStyle name="Comma 2 2 3 5 2 3 3" xfId="2750"/>
    <cellStyle name="Comma 2 2 3 5 2 3 3 2" xfId="2751"/>
    <cellStyle name="Comma 2 2 3 5 2 3 3 3" xfId="2752"/>
    <cellStyle name="Comma 2 2 3 5 2 3 3 4" xfId="2753"/>
    <cellStyle name="Comma 2 2 3 5 2 3 4" xfId="2754"/>
    <cellStyle name="Comma 2 2 3 5 2 3 5" xfId="2755"/>
    <cellStyle name="Comma 2 2 3 5 2 3 6" xfId="2756"/>
    <cellStyle name="Comma 2 2 3 5 2 4" xfId="2757"/>
    <cellStyle name="Comma 2 2 3 5 2 4 2" xfId="2758"/>
    <cellStyle name="Comma 2 2 3 5 2 4 2 2" xfId="2759"/>
    <cellStyle name="Comma 2 2 3 5 2 4 2 3" xfId="2760"/>
    <cellStyle name="Comma 2 2 3 5 2 4 2 4" xfId="2761"/>
    <cellStyle name="Comma 2 2 3 5 2 4 3" xfId="2762"/>
    <cellStyle name="Comma 2 2 3 5 2 4 4" xfId="2763"/>
    <cellStyle name="Comma 2 2 3 5 2 4 5" xfId="2764"/>
    <cellStyle name="Comma 2 2 3 5 2 5" xfId="2765"/>
    <cellStyle name="Comma 2 2 3 5 2 5 2" xfId="2766"/>
    <cellStyle name="Comma 2 2 3 5 2 5 3" xfId="2767"/>
    <cellStyle name="Comma 2 2 3 5 2 5 4" xfId="2768"/>
    <cellStyle name="Comma 2 2 3 5 2 6" xfId="2769"/>
    <cellStyle name="Comma 2 2 3 5 2 7" xfId="2770"/>
    <cellStyle name="Comma 2 2 3 5 2 8" xfId="2771"/>
    <cellStyle name="Comma 2 2 3 5 3" xfId="2772"/>
    <cellStyle name="Comma 2 2 3 5 3 2" xfId="2773"/>
    <cellStyle name="Comma 2 2 3 5 3 2 2" xfId="2774"/>
    <cellStyle name="Comma 2 2 3 5 3 2 2 2" xfId="2775"/>
    <cellStyle name="Comma 2 2 3 5 3 2 2 3" xfId="2776"/>
    <cellStyle name="Comma 2 2 3 5 3 2 2 4" xfId="2777"/>
    <cellStyle name="Comma 2 2 3 5 3 2 3" xfId="2778"/>
    <cellStyle name="Comma 2 2 3 5 3 2 4" xfId="2779"/>
    <cellStyle name="Comma 2 2 3 5 3 2 5" xfId="2780"/>
    <cellStyle name="Comma 2 2 3 5 3 3" xfId="2781"/>
    <cellStyle name="Comma 2 2 3 5 3 3 2" xfId="2782"/>
    <cellStyle name="Comma 2 2 3 5 3 3 3" xfId="2783"/>
    <cellStyle name="Comma 2 2 3 5 3 3 4" xfId="2784"/>
    <cellStyle name="Comma 2 2 3 5 3 4" xfId="2785"/>
    <cellStyle name="Comma 2 2 3 5 3 5" xfId="2786"/>
    <cellStyle name="Comma 2 2 3 5 3 6" xfId="2787"/>
    <cellStyle name="Comma 2 2 3 5 4" xfId="2788"/>
    <cellStyle name="Comma 2 2 3 5 4 2" xfId="2789"/>
    <cellStyle name="Comma 2 2 3 5 4 2 2" xfId="2790"/>
    <cellStyle name="Comma 2 2 3 5 4 2 2 2" xfId="2791"/>
    <cellStyle name="Comma 2 2 3 5 4 2 2 3" xfId="2792"/>
    <cellStyle name="Comma 2 2 3 5 4 2 2 4" xfId="2793"/>
    <cellStyle name="Comma 2 2 3 5 4 2 3" xfId="2794"/>
    <cellStyle name="Comma 2 2 3 5 4 2 4" xfId="2795"/>
    <cellStyle name="Comma 2 2 3 5 4 2 5" xfId="2796"/>
    <cellStyle name="Comma 2 2 3 5 4 3" xfId="2797"/>
    <cellStyle name="Comma 2 2 3 5 4 3 2" xfId="2798"/>
    <cellStyle name="Comma 2 2 3 5 4 3 3" xfId="2799"/>
    <cellStyle name="Comma 2 2 3 5 4 3 4" xfId="2800"/>
    <cellStyle name="Comma 2 2 3 5 4 4" xfId="2801"/>
    <cellStyle name="Comma 2 2 3 5 4 5" xfId="2802"/>
    <cellStyle name="Comma 2 2 3 5 4 6" xfId="2803"/>
    <cellStyle name="Comma 2 2 3 5 5" xfId="2804"/>
    <cellStyle name="Comma 2 2 3 5 6" xfId="2805"/>
    <cellStyle name="Comma 2 2 3 5 6 2" xfId="2806"/>
    <cellStyle name="Comma 2 2 3 5 6 2 2" xfId="2807"/>
    <cellStyle name="Comma 2 2 3 5 6 2 3" xfId="2808"/>
    <cellStyle name="Comma 2 2 3 5 6 2 4" xfId="2809"/>
    <cellStyle name="Comma 2 2 3 5 6 3" xfId="2810"/>
    <cellStyle name="Comma 2 2 3 5 6 4" xfId="2811"/>
    <cellStyle name="Comma 2 2 3 5 6 5" xfId="2812"/>
    <cellStyle name="Comma 2 2 3 5 7" xfId="2813"/>
    <cellStyle name="Comma 2 2 3 5 7 2" xfId="2814"/>
    <cellStyle name="Comma 2 2 3 5 7 3" xfId="2815"/>
    <cellStyle name="Comma 2 2 3 5 7 4" xfId="2816"/>
    <cellStyle name="Comma 2 2 3 5 8" xfId="2817"/>
    <cellStyle name="Comma 2 2 3 5 9" xfId="2818"/>
    <cellStyle name="Comma 2 2 3 6" xfId="2819"/>
    <cellStyle name="Comma 2 2 3 6 2" xfId="2820"/>
    <cellStyle name="Comma 2 2 3 6 2 2" xfId="2821"/>
    <cellStyle name="Comma 2 2 3 6 2 2 2" xfId="2822"/>
    <cellStyle name="Comma 2 2 3 6 2 2 2 2" xfId="2823"/>
    <cellStyle name="Comma 2 2 3 6 2 2 2 3" xfId="2824"/>
    <cellStyle name="Comma 2 2 3 6 2 2 2 4" xfId="2825"/>
    <cellStyle name="Comma 2 2 3 6 2 2 3" xfId="2826"/>
    <cellStyle name="Comma 2 2 3 6 2 2 4" xfId="2827"/>
    <cellStyle name="Comma 2 2 3 6 2 2 5" xfId="2828"/>
    <cellStyle name="Comma 2 2 3 6 2 3" xfId="2829"/>
    <cellStyle name="Comma 2 2 3 6 2 3 2" xfId="2830"/>
    <cellStyle name="Comma 2 2 3 6 2 3 3" xfId="2831"/>
    <cellStyle name="Comma 2 2 3 6 2 3 4" xfId="2832"/>
    <cellStyle name="Comma 2 2 3 6 2 4" xfId="2833"/>
    <cellStyle name="Comma 2 2 3 6 2 5" xfId="2834"/>
    <cellStyle name="Comma 2 2 3 6 2 6" xfId="2835"/>
    <cellStyle name="Comma 2 2 3 6 3" xfId="2836"/>
    <cellStyle name="Comma 2 2 3 6 3 2" xfId="2837"/>
    <cellStyle name="Comma 2 2 3 6 3 2 2" xfId="2838"/>
    <cellStyle name="Comma 2 2 3 6 3 2 2 2" xfId="2839"/>
    <cellStyle name="Comma 2 2 3 6 3 2 2 3" xfId="2840"/>
    <cellStyle name="Comma 2 2 3 6 3 2 2 4" xfId="2841"/>
    <cellStyle name="Comma 2 2 3 6 3 2 3" xfId="2842"/>
    <cellStyle name="Comma 2 2 3 6 3 2 4" xfId="2843"/>
    <cellStyle name="Comma 2 2 3 6 3 2 5" xfId="2844"/>
    <cellStyle name="Comma 2 2 3 6 3 3" xfId="2845"/>
    <cellStyle name="Comma 2 2 3 6 3 3 2" xfId="2846"/>
    <cellStyle name="Comma 2 2 3 6 3 3 3" xfId="2847"/>
    <cellStyle name="Comma 2 2 3 6 3 3 4" xfId="2848"/>
    <cellStyle name="Comma 2 2 3 6 3 4" xfId="2849"/>
    <cellStyle name="Comma 2 2 3 6 3 5" xfId="2850"/>
    <cellStyle name="Comma 2 2 3 6 3 6" xfId="2851"/>
    <cellStyle name="Comma 2 2 3 6 4" xfId="2852"/>
    <cellStyle name="Comma 2 2 3 6 5" xfId="2853"/>
    <cellStyle name="Comma 2 2 3 6 5 2" xfId="2854"/>
    <cellStyle name="Comma 2 2 3 6 5 2 2" xfId="2855"/>
    <cellStyle name="Comma 2 2 3 6 5 2 3" xfId="2856"/>
    <cellStyle name="Comma 2 2 3 6 5 2 4" xfId="2857"/>
    <cellStyle name="Comma 2 2 3 6 5 3" xfId="2858"/>
    <cellStyle name="Comma 2 2 3 6 5 4" xfId="2859"/>
    <cellStyle name="Comma 2 2 3 6 5 5" xfId="2860"/>
    <cellStyle name="Comma 2 2 3 6 6" xfId="2861"/>
    <cellStyle name="Comma 2 2 3 6 6 2" xfId="2862"/>
    <cellStyle name="Comma 2 2 3 6 6 3" xfId="2863"/>
    <cellStyle name="Comma 2 2 3 6 6 4" xfId="2864"/>
    <cellStyle name="Comma 2 2 3 6 7" xfId="2865"/>
    <cellStyle name="Comma 2 2 3 6 8" xfId="2866"/>
    <cellStyle name="Comma 2 2 3 6 9" xfId="2867"/>
    <cellStyle name="Comma 2 2 3 7" xfId="2868"/>
    <cellStyle name="Comma 2 2 3 7 2" xfId="2869"/>
    <cellStyle name="Comma 2 2 3 7 2 2" xfId="2870"/>
    <cellStyle name="Comma 2 2 3 7 2 2 2" xfId="2871"/>
    <cellStyle name="Comma 2 2 3 7 2 2 2 2" xfId="2872"/>
    <cellStyle name="Comma 2 2 3 7 2 2 2 3" xfId="2873"/>
    <cellStyle name="Comma 2 2 3 7 2 2 2 4" xfId="2874"/>
    <cellStyle name="Comma 2 2 3 7 2 2 3" xfId="2875"/>
    <cellStyle name="Comma 2 2 3 7 2 2 4" xfId="2876"/>
    <cellStyle name="Comma 2 2 3 7 2 2 5" xfId="2877"/>
    <cellStyle name="Comma 2 2 3 7 2 3" xfId="2878"/>
    <cellStyle name="Comma 2 2 3 7 2 3 2" xfId="2879"/>
    <cellStyle name="Comma 2 2 3 7 2 3 3" xfId="2880"/>
    <cellStyle name="Comma 2 2 3 7 2 3 4" xfId="2881"/>
    <cellStyle name="Comma 2 2 3 7 2 4" xfId="2882"/>
    <cellStyle name="Comma 2 2 3 7 2 5" xfId="2883"/>
    <cellStyle name="Comma 2 2 3 7 2 6" xfId="2884"/>
    <cellStyle name="Comma 2 2 3 7 3" xfId="2885"/>
    <cellStyle name="Comma 2 2 3 7 3 2" xfId="2886"/>
    <cellStyle name="Comma 2 2 3 7 3 2 2" xfId="2887"/>
    <cellStyle name="Comma 2 2 3 7 3 2 2 2" xfId="2888"/>
    <cellStyle name="Comma 2 2 3 7 3 2 2 3" xfId="2889"/>
    <cellStyle name="Comma 2 2 3 7 3 2 2 4" xfId="2890"/>
    <cellStyle name="Comma 2 2 3 7 3 2 3" xfId="2891"/>
    <cellStyle name="Comma 2 2 3 7 3 2 4" xfId="2892"/>
    <cellStyle name="Comma 2 2 3 7 3 2 5" xfId="2893"/>
    <cellStyle name="Comma 2 2 3 7 3 3" xfId="2894"/>
    <cellStyle name="Comma 2 2 3 7 3 3 2" xfId="2895"/>
    <cellStyle name="Comma 2 2 3 7 3 3 3" xfId="2896"/>
    <cellStyle name="Comma 2 2 3 7 3 3 4" xfId="2897"/>
    <cellStyle name="Comma 2 2 3 7 3 4" xfId="2898"/>
    <cellStyle name="Comma 2 2 3 7 3 5" xfId="2899"/>
    <cellStyle name="Comma 2 2 3 7 3 6" xfId="2900"/>
    <cellStyle name="Comma 2 2 3 7 4" xfId="2901"/>
    <cellStyle name="Comma 2 2 3 7 5" xfId="2902"/>
    <cellStyle name="Comma 2 2 3 7 5 2" xfId="2903"/>
    <cellStyle name="Comma 2 2 3 7 5 2 2" xfId="2904"/>
    <cellStyle name="Comma 2 2 3 7 5 2 3" xfId="2905"/>
    <cellStyle name="Comma 2 2 3 7 5 2 4" xfId="2906"/>
    <cellStyle name="Comma 2 2 3 7 5 3" xfId="2907"/>
    <cellStyle name="Comma 2 2 3 7 5 4" xfId="2908"/>
    <cellStyle name="Comma 2 2 3 7 5 5" xfId="2909"/>
    <cellStyle name="Comma 2 2 3 7 6" xfId="2910"/>
    <cellStyle name="Comma 2 2 3 7 6 2" xfId="2911"/>
    <cellStyle name="Comma 2 2 3 7 6 3" xfId="2912"/>
    <cellStyle name="Comma 2 2 3 7 6 4" xfId="2913"/>
    <cellStyle name="Comma 2 2 3 7 7" xfId="2914"/>
    <cellStyle name="Comma 2 2 3 7 8" xfId="2915"/>
    <cellStyle name="Comma 2 2 3 7 9" xfId="2916"/>
    <cellStyle name="Comma 2 2 3 8" xfId="2917"/>
    <cellStyle name="Comma 2 2 3 8 2" xfId="2918"/>
    <cellStyle name="Comma 2 2 3 8 3" xfId="2919"/>
    <cellStyle name="Comma 2 2 3 8 3 2" xfId="2920"/>
    <cellStyle name="Comma 2 2 3 8 3 2 2" xfId="2921"/>
    <cellStyle name="Comma 2 2 3 8 3 2 3" xfId="2922"/>
    <cellStyle name="Comma 2 2 3 8 3 2 4" xfId="2923"/>
    <cellStyle name="Comma 2 2 3 8 3 3" xfId="2924"/>
    <cellStyle name="Comma 2 2 3 8 3 4" xfId="2925"/>
    <cellStyle name="Comma 2 2 3 8 3 5" xfId="2926"/>
    <cellStyle name="Comma 2 2 3 8 4" xfId="2927"/>
    <cellStyle name="Comma 2 2 3 8 4 2" xfId="2928"/>
    <cellStyle name="Comma 2 2 3 8 4 3" xfId="2929"/>
    <cellStyle name="Comma 2 2 3 8 4 4" xfId="2930"/>
    <cellStyle name="Comma 2 2 3 8 5" xfId="2931"/>
    <cellStyle name="Comma 2 2 3 8 6" xfId="2932"/>
    <cellStyle name="Comma 2 2 3 8 7" xfId="2933"/>
    <cellStyle name="Comma 2 2 3 9" xfId="2934"/>
    <cellStyle name="Comma 2 2 3 9 2" xfId="2935"/>
    <cellStyle name="Comma 2 2 3 9 3" xfId="2936"/>
    <cellStyle name="Comma 2 2 3 9 3 2" xfId="2937"/>
    <cellStyle name="Comma 2 2 3 9 3 2 2" xfId="2938"/>
    <cellStyle name="Comma 2 2 3 9 3 2 3" xfId="2939"/>
    <cellStyle name="Comma 2 2 3 9 3 2 4" xfId="2940"/>
    <cellStyle name="Comma 2 2 3 9 3 3" xfId="2941"/>
    <cellStyle name="Comma 2 2 3 9 3 4" xfId="2942"/>
    <cellStyle name="Comma 2 2 3 9 3 5" xfId="2943"/>
    <cellStyle name="Comma 2 2 3 9 4" xfId="2944"/>
    <cellStyle name="Comma 2 2 3 9 4 2" xfId="2945"/>
    <cellStyle name="Comma 2 2 3 9 4 3" xfId="2946"/>
    <cellStyle name="Comma 2 2 3 9 4 4" xfId="2947"/>
    <cellStyle name="Comma 2 2 3 9 5" xfId="2948"/>
    <cellStyle name="Comma 2 2 3 9 6" xfId="2949"/>
    <cellStyle name="Comma 2 2 3 9 7" xfId="2950"/>
    <cellStyle name="Comma 2 2 4" xfId="2951"/>
    <cellStyle name="Comma 2 2 4 10" xfId="2952"/>
    <cellStyle name="Comma 2 2 4 2" xfId="2953"/>
    <cellStyle name="Comma 2 2 4 2 2" xfId="2954"/>
    <cellStyle name="Comma 2 2 4 2 2 2" xfId="2955"/>
    <cellStyle name="Comma 2 2 4 2 2 2 2" xfId="2956"/>
    <cellStyle name="Comma 2 2 4 2 2 2 2 2" xfId="2957"/>
    <cellStyle name="Comma 2 2 4 2 2 2 2 3" xfId="2958"/>
    <cellStyle name="Comma 2 2 4 2 2 2 2 4" xfId="2959"/>
    <cellStyle name="Comma 2 2 4 2 2 2 3" xfId="2960"/>
    <cellStyle name="Comma 2 2 4 2 2 2 4" xfId="2961"/>
    <cellStyle name="Comma 2 2 4 2 2 2 5" xfId="2962"/>
    <cellStyle name="Comma 2 2 4 2 2 3" xfId="2963"/>
    <cellStyle name="Comma 2 2 4 2 2 3 2" xfId="2964"/>
    <cellStyle name="Comma 2 2 4 2 2 3 3" xfId="2965"/>
    <cellStyle name="Comma 2 2 4 2 2 3 4" xfId="2966"/>
    <cellStyle name="Comma 2 2 4 2 2 4" xfId="2967"/>
    <cellStyle name="Comma 2 2 4 2 2 4 2" xfId="2968"/>
    <cellStyle name="Comma 2 2 4 2 2 4 3" xfId="2969"/>
    <cellStyle name="Comma 2 2 4 2 2 4 4" xfId="2970"/>
    <cellStyle name="Comma 2 2 4 2 2 5" xfId="2971"/>
    <cellStyle name="Comma 2 2 4 2 2 6" xfId="2972"/>
    <cellStyle name="Comma 2 2 4 2 2 7" xfId="2973"/>
    <cellStyle name="Comma 2 2 4 2 3" xfId="2974"/>
    <cellStyle name="Comma 2 2 4 2 3 2" xfId="2975"/>
    <cellStyle name="Comma 2 2 4 2 3 2 2" xfId="2976"/>
    <cellStyle name="Comma 2 2 4 2 3 2 2 2" xfId="2977"/>
    <cellStyle name="Comma 2 2 4 2 3 2 2 3" xfId="2978"/>
    <cellStyle name="Comma 2 2 4 2 3 2 2 4" xfId="2979"/>
    <cellStyle name="Comma 2 2 4 2 3 2 3" xfId="2980"/>
    <cellStyle name="Comma 2 2 4 2 3 2 4" xfId="2981"/>
    <cellStyle name="Comma 2 2 4 2 3 2 5" xfId="2982"/>
    <cellStyle name="Comma 2 2 4 2 3 3" xfId="2983"/>
    <cellStyle name="Comma 2 2 4 2 3 3 2" xfId="2984"/>
    <cellStyle name="Comma 2 2 4 2 3 3 3" xfId="2985"/>
    <cellStyle name="Comma 2 2 4 2 3 3 4" xfId="2986"/>
    <cellStyle name="Comma 2 2 4 2 3 4" xfId="2987"/>
    <cellStyle name="Comma 2 2 4 2 3 4 2" xfId="2988"/>
    <cellStyle name="Comma 2 2 4 2 3 4 3" xfId="2989"/>
    <cellStyle name="Comma 2 2 4 2 3 4 4" xfId="2990"/>
    <cellStyle name="Comma 2 2 4 2 3 5" xfId="2991"/>
    <cellStyle name="Comma 2 2 4 2 3 6" xfId="2992"/>
    <cellStyle name="Comma 2 2 4 2 3 7" xfId="2993"/>
    <cellStyle name="Comma 2 2 4 2 4" xfId="2994"/>
    <cellStyle name="Comma 2 2 4 2 4 2" xfId="2995"/>
    <cellStyle name="Comma 2 2 4 2 4 2 2" xfId="2996"/>
    <cellStyle name="Comma 2 2 4 2 4 2 3" xfId="2997"/>
    <cellStyle name="Comma 2 2 4 2 4 2 4" xfId="2998"/>
    <cellStyle name="Comma 2 2 4 2 5" xfId="2999"/>
    <cellStyle name="Comma 2 2 4 2 5 2" xfId="3000"/>
    <cellStyle name="Comma 2 2 4 2 5 2 2" xfId="3001"/>
    <cellStyle name="Comma 2 2 4 2 5 2 3" xfId="3002"/>
    <cellStyle name="Comma 2 2 4 2 5 2 4" xfId="3003"/>
    <cellStyle name="Comma 2 2 4 2 5 3" xfId="3004"/>
    <cellStyle name="Comma 2 2 4 2 5 4" xfId="3005"/>
    <cellStyle name="Comma 2 2 4 2 5 5" xfId="3006"/>
    <cellStyle name="Comma 2 2 4 2 6" xfId="3007"/>
    <cellStyle name="Comma 2 2 4 2 6 2" xfId="3008"/>
    <cellStyle name="Comma 2 2 4 2 6 3" xfId="3009"/>
    <cellStyle name="Comma 2 2 4 2 6 4" xfId="3010"/>
    <cellStyle name="Comma 2 2 4 2 7" xfId="3011"/>
    <cellStyle name="Comma 2 2 4 2 8" xfId="3012"/>
    <cellStyle name="Comma 2 2 4 2 9" xfId="3013"/>
    <cellStyle name="Comma 2 2 4 3" xfId="3014"/>
    <cellStyle name="Comma 2 2 4 3 2" xfId="3015"/>
    <cellStyle name="Comma 2 2 4 3 2 2" xfId="3016"/>
    <cellStyle name="Comma 2 2 4 3 2 2 2" xfId="3017"/>
    <cellStyle name="Comma 2 2 4 3 2 2 3" xfId="3018"/>
    <cellStyle name="Comma 2 2 4 3 2 2 4" xfId="3019"/>
    <cellStyle name="Comma 2 2 4 3 2 3" xfId="3020"/>
    <cellStyle name="Comma 2 2 4 3 2 4" xfId="3021"/>
    <cellStyle name="Comma 2 2 4 3 2 5" xfId="3022"/>
    <cellStyle name="Comma 2 2 4 3 3" xfId="3023"/>
    <cellStyle name="Comma 2 2 4 3 3 2" xfId="3024"/>
    <cellStyle name="Comma 2 2 4 3 3 3" xfId="3025"/>
    <cellStyle name="Comma 2 2 4 3 3 4" xfId="3026"/>
    <cellStyle name="Comma 2 2 4 3 4" xfId="3027"/>
    <cellStyle name="Comma 2 2 4 3 5" xfId="3028"/>
    <cellStyle name="Comma 2 2 4 3 6" xfId="3029"/>
    <cellStyle name="Comma 2 2 4 4" xfId="3030"/>
    <cellStyle name="Comma 2 2 4 4 2" xfId="3031"/>
    <cellStyle name="Comma 2 2 4 4 2 2" xfId="3032"/>
    <cellStyle name="Comma 2 2 4 4 2 2 2" xfId="3033"/>
    <cellStyle name="Comma 2 2 4 4 2 2 3" xfId="3034"/>
    <cellStyle name="Comma 2 2 4 4 2 2 4" xfId="3035"/>
    <cellStyle name="Comma 2 2 4 4 2 3" xfId="3036"/>
    <cellStyle name="Comma 2 2 4 4 2 4" xfId="3037"/>
    <cellStyle name="Comma 2 2 4 4 2 5" xfId="3038"/>
    <cellStyle name="Comma 2 2 4 4 3" xfId="3039"/>
    <cellStyle name="Comma 2 2 4 4 3 2" xfId="3040"/>
    <cellStyle name="Comma 2 2 4 4 3 3" xfId="3041"/>
    <cellStyle name="Comma 2 2 4 4 3 4" xfId="3042"/>
    <cellStyle name="Comma 2 2 4 4 4" xfId="3043"/>
    <cellStyle name="Comma 2 2 4 4 5" xfId="3044"/>
    <cellStyle name="Comma 2 2 4 4 6" xfId="3045"/>
    <cellStyle name="Comma 2 2 4 5" xfId="3046"/>
    <cellStyle name="Comma 2 2 4 6" xfId="3047"/>
    <cellStyle name="Comma 2 2 4 6 2" xfId="3048"/>
    <cellStyle name="Comma 2 2 4 6 2 2" xfId="3049"/>
    <cellStyle name="Comma 2 2 4 6 2 3" xfId="3050"/>
    <cellStyle name="Comma 2 2 4 6 2 4" xfId="3051"/>
    <cellStyle name="Comma 2 2 4 6 3" xfId="3052"/>
    <cellStyle name="Comma 2 2 4 6 4" xfId="3053"/>
    <cellStyle name="Comma 2 2 4 6 5" xfId="3054"/>
    <cellStyle name="Comma 2 2 4 7" xfId="3055"/>
    <cellStyle name="Comma 2 2 4 7 2" xfId="3056"/>
    <cellStyle name="Comma 2 2 4 7 3" xfId="3057"/>
    <cellStyle name="Comma 2 2 4 7 4" xfId="3058"/>
    <cellStyle name="Comma 2 2 4 8" xfId="3059"/>
    <cellStyle name="Comma 2 2 4 9" xfId="3060"/>
    <cellStyle name="Comma 2 2 5" xfId="3061"/>
    <cellStyle name="Comma 2 2 5 10" xfId="3062"/>
    <cellStyle name="Comma 2 2 5 11" xfId="3063"/>
    <cellStyle name="Comma 2 2 5 2" xfId="3064"/>
    <cellStyle name="Comma 2 2 5 2 2" xfId="3065"/>
    <cellStyle name="Comma 2 2 5 2 2 2" xfId="3066"/>
    <cellStyle name="Comma 2 2 5 2 2 2 2" xfId="3067"/>
    <cellStyle name="Comma 2 2 5 2 2 2 2 2" xfId="3068"/>
    <cellStyle name="Comma 2 2 5 2 2 2 2 3" xfId="3069"/>
    <cellStyle name="Comma 2 2 5 2 2 2 2 4" xfId="3070"/>
    <cellStyle name="Comma 2 2 5 2 2 2 3" xfId="3071"/>
    <cellStyle name="Comma 2 2 5 2 2 2 4" xfId="3072"/>
    <cellStyle name="Comma 2 2 5 2 2 2 5" xfId="3073"/>
    <cellStyle name="Comma 2 2 5 2 2 3" xfId="3074"/>
    <cellStyle name="Comma 2 2 5 2 2 3 2" xfId="3075"/>
    <cellStyle name="Comma 2 2 5 2 2 3 3" xfId="3076"/>
    <cellStyle name="Comma 2 2 5 2 2 3 4" xfId="3077"/>
    <cellStyle name="Comma 2 2 5 2 2 4" xfId="3078"/>
    <cellStyle name="Comma 2 2 5 2 2 5" xfId="3079"/>
    <cellStyle name="Comma 2 2 5 2 2 6" xfId="3080"/>
    <cellStyle name="Comma 2 2 5 2 3" xfId="3081"/>
    <cellStyle name="Comma 2 2 5 2 3 2" xfId="3082"/>
    <cellStyle name="Comma 2 2 5 2 3 2 2" xfId="3083"/>
    <cellStyle name="Comma 2 2 5 2 3 2 2 2" xfId="3084"/>
    <cellStyle name="Comma 2 2 5 2 3 2 2 3" xfId="3085"/>
    <cellStyle name="Comma 2 2 5 2 3 2 2 4" xfId="3086"/>
    <cellStyle name="Comma 2 2 5 2 3 2 3" xfId="3087"/>
    <cellStyle name="Comma 2 2 5 2 3 2 4" xfId="3088"/>
    <cellStyle name="Comma 2 2 5 2 3 2 5" xfId="3089"/>
    <cellStyle name="Comma 2 2 5 2 3 3" xfId="3090"/>
    <cellStyle name="Comma 2 2 5 2 3 3 2" xfId="3091"/>
    <cellStyle name="Comma 2 2 5 2 3 3 3" xfId="3092"/>
    <cellStyle name="Comma 2 2 5 2 3 3 4" xfId="3093"/>
    <cellStyle name="Comma 2 2 5 2 3 4" xfId="3094"/>
    <cellStyle name="Comma 2 2 5 2 3 5" xfId="3095"/>
    <cellStyle name="Comma 2 2 5 2 3 6" xfId="3096"/>
    <cellStyle name="Comma 2 2 5 2 4" xfId="3097"/>
    <cellStyle name="Comma 2 2 5 2 4 2" xfId="3098"/>
    <cellStyle name="Comma 2 2 5 2 4 2 2" xfId="3099"/>
    <cellStyle name="Comma 2 2 5 2 4 2 3" xfId="3100"/>
    <cellStyle name="Comma 2 2 5 2 4 2 4" xfId="3101"/>
    <cellStyle name="Comma 2 2 5 2 4 3" xfId="3102"/>
    <cellStyle name="Comma 2 2 5 2 4 4" xfId="3103"/>
    <cellStyle name="Comma 2 2 5 2 4 5" xfId="3104"/>
    <cellStyle name="Comma 2 2 5 2 5" xfId="3105"/>
    <cellStyle name="Comma 2 2 5 2 5 2" xfId="3106"/>
    <cellStyle name="Comma 2 2 5 2 5 3" xfId="3107"/>
    <cellStyle name="Comma 2 2 5 2 5 4" xfId="3108"/>
    <cellStyle name="Comma 2 2 5 2 6" xfId="3109"/>
    <cellStyle name="Comma 2 2 5 2 7" xfId="3110"/>
    <cellStyle name="Comma 2 2 5 2 8" xfId="3111"/>
    <cellStyle name="Comma 2 2 5 3" xfId="3112"/>
    <cellStyle name="Comma 2 2 5 3 2" xfId="3113"/>
    <cellStyle name="Comma 2 2 5 3 2 2" xfId="3114"/>
    <cellStyle name="Comma 2 2 5 3 2 2 2" xfId="3115"/>
    <cellStyle name="Comma 2 2 5 3 2 2 3" xfId="3116"/>
    <cellStyle name="Comma 2 2 5 3 2 2 4" xfId="3117"/>
    <cellStyle name="Comma 2 2 5 3 2 3" xfId="3118"/>
    <cellStyle name="Comma 2 2 5 3 2 4" xfId="3119"/>
    <cellStyle name="Comma 2 2 5 3 2 5" xfId="3120"/>
    <cellStyle name="Comma 2 2 5 3 3" xfId="3121"/>
    <cellStyle name="Comma 2 2 5 3 3 2" xfId="3122"/>
    <cellStyle name="Comma 2 2 5 3 3 3" xfId="3123"/>
    <cellStyle name="Comma 2 2 5 3 3 4" xfId="3124"/>
    <cellStyle name="Comma 2 2 5 3 4" xfId="3125"/>
    <cellStyle name="Comma 2 2 5 3 5" xfId="3126"/>
    <cellStyle name="Comma 2 2 5 3 6" xfId="3127"/>
    <cellStyle name="Comma 2 2 5 4" xfId="3128"/>
    <cellStyle name="Comma 2 2 5 4 2" xfId="3129"/>
    <cellStyle name="Comma 2 2 5 4 2 2" xfId="3130"/>
    <cellStyle name="Comma 2 2 5 4 2 2 2" xfId="3131"/>
    <cellStyle name="Comma 2 2 5 4 2 2 3" xfId="3132"/>
    <cellStyle name="Comma 2 2 5 4 2 2 4" xfId="3133"/>
    <cellStyle name="Comma 2 2 5 4 2 3" xfId="3134"/>
    <cellStyle name="Comma 2 2 5 4 2 4" xfId="3135"/>
    <cellStyle name="Comma 2 2 5 4 2 5" xfId="3136"/>
    <cellStyle name="Comma 2 2 5 4 3" xfId="3137"/>
    <cellStyle name="Comma 2 2 5 4 3 2" xfId="3138"/>
    <cellStyle name="Comma 2 2 5 4 3 3" xfId="3139"/>
    <cellStyle name="Comma 2 2 5 4 3 4" xfId="3140"/>
    <cellStyle name="Comma 2 2 5 4 4" xfId="3141"/>
    <cellStyle name="Comma 2 2 5 4 5" xfId="3142"/>
    <cellStyle name="Comma 2 2 5 4 6" xfId="3143"/>
    <cellStyle name="Comma 2 2 5 5" xfId="3144"/>
    <cellStyle name="Comma 2 2 5 6" xfId="3145"/>
    <cellStyle name="Comma 2 2 5 6 2" xfId="3146"/>
    <cellStyle name="Comma 2 2 5 6 2 2" xfId="3147"/>
    <cellStyle name="Comma 2 2 5 6 2 3" xfId="3148"/>
    <cellStyle name="Comma 2 2 5 6 2 4" xfId="3149"/>
    <cellStyle name="Comma 2 2 5 6 3" xfId="3150"/>
    <cellStyle name="Comma 2 2 5 6 4" xfId="3151"/>
    <cellStyle name="Comma 2 2 5 6 5" xfId="3152"/>
    <cellStyle name="Comma 2 2 5 7" xfId="3153"/>
    <cellStyle name="Comma 2 2 5 7 2" xfId="3154"/>
    <cellStyle name="Comma 2 2 5 7 3" xfId="3155"/>
    <cellStyle name="Comma 2 2 5 7 4" xfId="3156"/>
    <cellStyle name="Comma 2 2 5 8" xfId="3157"/>
    <cellStyle name="Comma 2 2 5 8 2" xfId="3158"/>
    <cellStyle name="Comma 2 2 5 8 3" xfId="3159"/>
    <cellStyle name="Comma 2 2 5 8 4" xfId="3160"/>
    <cellStyle name="Comma 2 2 5 9" xfId="3161"/>
    <cellStyle name="Comma 2 2 6" xfId="3162"/>
    <cellStyle name="Comma 2 2 6 2" xfId="3163"/>
    <cellStyle name="Comma 2 2 6 3" xfId="3164"/>
    <cellStyle name="Comma 2 2 6 3 2" xfId="3165"/>
    <cellStyle name="Comma 2 2 6 3 3" xfId="3166"/>
    <cellStyle name="Comma 2 2 6 3 4" xfId="3167"/>
    <cellStyle name="Comma 2 2 7" xfId="3168"/>
    <cellStyle name="Comma 2 2 7 10" xfId="3169"/>
    <cellStyle name="Comma 2 2 7 11" xfId="3170"/>
    <cellStyle name="Comma 2 2 7 2" xfId="3171"/>
    <cellStyle name="Comma 2 2 7 2 2" xfId="3172"/>
    <cellStyle name="Comma 2 2 7 2 2 2" xfId="3173"/>
    <cellStyle name="Comma 2 2 7 2 2 2 2" xfId="3174"/>
    <cellStyle name="Comma 2 2 7 2 2 2 2 2" xfId="3175"/>
    <cellStyle name="Comma 2 2 7 2 2 2 2 3" xfId="3176"/>
    <cellStyle name="Comma 2 2 7 2 2 2 2 4" xfId="3177"/>
    <cellStyle name="Comma 2 2 7 2 2 2 3" xfId="3178"/>
    <cellStyle name="Comma 2 2 7 2 2 2 4" xfId="3179"/>
    <cellStyle name="Comma 2 2 7 2 2 2 5" xfId="3180"/>
    <cellStyle name="Comma 2 2 7 2 2 3" xfId="3181"/>
    <cellStyle name="Comma 2 2 7 2 2 3 2" xfId="3182"/>
    <cellStyle name="Comma 2 2 7 2 2 3 3" xfId="3183"/>
    <cellStyle name="Comma 2 2 7 2 2 3 4" xfId="3184"/>
    <cellStyle name="Comma 2 2 7 2 2 4" xfId="3185"/>
    <cellStyle name="Comma 2 2 7 2 2 5" xfId="3186"/>
    <cellStyle name="Comma 2 2 7 2 2 6" xfId="3187"/>
    <cellStyle name="Comma 2 2 7 2 3" xfId="3188"/>
    <cellStyle name="Comma 2 2 7 2 3 2" xfId="3189"/>
    <cellStyle name="Comma 2 2 7 2 3 2 2" xfId="3190"/>
    <cellStyle name="Comma 2 2 7 2 3 2 2 2" xfId="3191"/>
    <cellStyle name="Comma 2 2 7 2 3 2 2 3" xfId="3192"/>
    <cellStyle name="Comma 2 2 7 2 3 2 2 4" xfId="3193"/>
    <cellStyle name="Comma 2 2 7 2 3 2 3" xfId="3194"/>
    <cellStyle name="Comma 2 2 7 2 3 2 4" xfId="3195"/>
    <cellStyle name="Comma 2 2 7 2 3 2 5" xfId="3196"/>
    <cellStyle name="Comma 2 2 7 2 3 3" xfId="3197"/>
    <cellStyle name="Comma 2 2 7 2 3 3 2" xfId="3198"/>
    <cellStyle name="Comma 2 2 7 2 3 3 3" xfId="3199"/>
    <cellStyle name="Comma 2 2 7 2 3 3 4" xfId="3200"/>
    <cellStyle name="Comma 2 2 7 2 3 4" xfId="3201"/>
    <cellStyle name="Comma 2 2 7 2 3 5" xfId="3202"/>
    <cellStyle name="Comma 2 2 7 2 3 6" xfId="3203"/>
    <cellStyle name="Comma 2 2 7 2 4" xfId="3204"/>
    <cellStyle name="Comma 2 2 7 2 4 2" xfId="3205"/>
    <cellStyle name="Comma 2 2 7 2 4 2 2" xfId="3206"/>
    <cellStyle name="Comma 2 2 7 2 4 2 3" xfId="3207"/>
    <cellStyle name="Comma 2 2 7 2 4 2 4" xfId="3208"/>
    <cellStyle name="Comma 2 2 7 2 4 3" xfId="3209"/>
    <cellStyle name="Comma 2 2 7 2 4 4" xfId="3210"/>
    <cellStyle name="Comma 2 2 7 2 4 5" xfId="3211"/>
    <cellStyle name="Comma 2 2 7 2 5" xfId="3212"/>
    <cellStyle name="Comma 2 2 7 2 5 2" xfId="3213"/>
    <cellStyle name="Comma 2 2 7 2 5 3" xfId="3214"/>
    <cellStyle name="Comma 2 2 7 2 5 4" xfId="3215"/>
    <cellStyle name="Comma 2 2 7 2 6" xfId="3216"/>
    <cellStyle name="Comma 2 2 7 2 7" xfId="3217"/>
    <cellStyle name="Comma 2 2 7 2 8" xfId="3218"/>
    <cellStyle name="Comma 2 2 7 3" xfId="3219"/>
    <cellStyle name="Comma 2 2 7 3 2" xfId="3220"/>
    <cellStyle name="Comma 2 2 7 3 2 2" xfId="3221"/>
    <cellStyle name="Comma 2 2 7 3 2 2 2" xfId="3222"/>
    <cellStyle name="Comma 2 2 7 3 2 2 3" xfId="3223"/>
    <cellStyle name="Comma 2 2 7 3 2 2 4" xfId="3224"/>
    <cellStyle name="Comma 2 2 7 3 2 3" xfId="3225"/>
    <cellStyle name="Comma 2 2 7 3 2 4" xfId="3226"/>
    <cellStyle name="Comma 2 2 7 3 2 5" xfId="3227"/>
    <cellStyle name="Comma 2 2 7 3 3" xfId="3228"/>
    <cellStyle name="Comma 2 2 7 3 3 2" xfId="3229"/>
    <cellStyle name="Comma 2 2 7 3 3 3" xfId="3230"/>
    <cellStyle name="Comma 2 2 7 3 3 4" xfId="3231"/>
    <cellStyle name="Comma 2 2 7 3 4" xfId="3232"/>
    <cellStyle name="Comma 2 2 7 3 5" xfId="3233"/>
    <cellStyle name="Comma 2 2 7 3 6" xfId="3234"/>
    <cellStyle name="Comma 2 2 7 4" xfId="3235"/>
    <cellStyle name="Comma 2 2 7 4 2" xfId="3236"/>
    <cellStyle name="Comma 2 2 7 4 2 2" xfId="3237"/>
    <cellStyle name="Comma 2 2 7 4 2 2 2" xfId="3238"/>
    <cellStyle name="Comma 2 2 7 4 2 2 3" xfId="3239"/>
    <cellStyle name="Comma 2 2 7 4 2 2 4" xfId="3240"/>
    <cellStyle name="Comma 2 2 7 4 2 3" xfId="3241"/>
    <cellStyle name="Comma 2 2 7 4 2 4" xfId="3242"/>
    <cellStyle name="Comma 2 2 7 4 2 5" xfId="3243"/>
    <cellStyle name="Comma 2 2 7 4 3" xfId="3244"/>
    <cellStyle name="Comma 2 2 7 4 3 2" xfId="3245"/>
    <cellStyle name="Comma 2 2 7 4 3 3" xfId="3246"/>
    <cellStyle name="Comma 2 2 7 4 3 4" xfId="3247"/>
    <cellStyle name="Comma 2 2 7 4 4" xfId="3248"/>
    <cellStyle name="Comma 2 2 7 4 5" xfId="3249"/>
    <cellStyle name="Comma 2 2 7 4 6" xfId="3250"/>
    <cellStyle name="Comma 2 2 7 5" xfId="3251"/>
    <cellStyle name="Comma 2 2 7 6" xfId="3252"/>
    <cellStyle name="Comma 2 2 7 6 2" xfId="3253"/>
    <cellStyle name="Comma 2 2 7 6 2 2" xfId="3254"/>
    <cellStyle name="Comma 2 2 7 6 2 3" xfId="3255"/>
    <cellStyle name="Comma 2 2 7 6 2 4" xfId="3256"/>
    <cellStyle name="Comma 2 2 7 6 3" xfId="3257"/>
    <cellStyle name="Comma 2 2 7 6 4" xfId="3258"/>
    <cellStyle name="Comma 2 2 7 6 5" xfId="3259"/>
    <cellStyle name="Comma 2 2 7 7" xfId="3260"/>
    <cellStyle name="Comma 2 2 7 7 2" xfId="3261"/>
    <cellStyle name="Comma 2 2 7 7 3" xfId="3262"/>
    <cellStyle name="Comma 2 2 7 7 4" xfId="3263"/>
    <cellStyle name="Comma 2 2 7 8" xfId="3264"/>
    <cellStyle name="Comma 2 2 7 8 2" xfId="3265"/>
    <cellStyle name="Comma 2 2 7 8 3" xfId="3266"/>
    <cellStyle name="Comma 2 2 7 8 4" xfId="3267"/>
    <cellStyle name="Comma 2 2 7 9" xfId="3268"/>
    <cellStyle name="Comma 2 2 8" xfId="3269"/>
    <cellStyle name="Comma 2 2 8 10" xfId="3270"/>
    <cellStyle name="Comma 2 2 8 2" xfId="3271"/>
    <cellStyle name="Comma 2 2 8 2 2" xfId="3272"/>
    <cellStyle name="Comma 2 2 8 2 2 2" xfId="3273"/>
    <cellStyle name="Comma 2 2 8 2 2 2 2" xfId="3274"/>
    <cellStyle name="Comma 2 2 8 2 2 2 3" xfId="3275"/>
    <cellStyle name="Comma 2 2 8 2 2 2 4" xfId="3276"/>
    <cellStyle name="Comma 2 2 8 2 2 3" xfId="3277"/>
    <cellStyle name="Comma 2 2 8 2 2 4" xfId="3278"/>
    <cellStyle name="Comma 2 2 8 2 2 5" xfId="3279"/>
    <cellStyle name="Comma 2 2 8 2 3" xfId="3280"/>
    <cellStyle name="Comma 2 2 8 2 3 2" xfId="3281"/>
    <cellStyle name="Comma 2 2 8 2 3 3" xfId="3282"/>
    <cellStyle name="Comma 2 2 8 2 3 4" xfId="3283"/>
    <cellStyle name="Comma 2 2 8 2 4" xfId="3284"/>
    <cellStyle name="Comma 2 2 8 2 5" xfId="3285"/>
    <cellStyle name="Comma 2 2 8 2 6" xfId="3286"/>
    <cellStyle name="Comma 2 2 8 3" xfId="3287"/>
    <cellStyle name="Comma 2 2 8 3 2" xfId="3288"/>
    <cellStyle name="Comma 2 2 8 3 2 2" xfId="3289"/>
    <cellStyle name="Comma 2 2 8 3 2 2 2" xfId="3290"/>
    <cellStyle name="Comma 2 2 8 3 2 2 3" xfId="3291"/>
    <cellStyle name="Comma 2 2 8 3 2 2 4" xfId="3292"/>
    <cellStyle name="Comma 2 2 8 3 2 3" xfId="3293"/>
    <cellStyle name="Comma 2 2 8 3 2 4" xfId="3294"/>
    <cellStyle name="Comma 2 2 8 3 2 5" xfId="3295"/>
    <cellStyle name="Comma 2 2 8 3 3" xfId="3296"/>
    <cellStyle name="Comma 2 2 8 3 3 2" xfId="3297"/>
    <cellStyle name="Comma 2 2 8 3 3 3" xfId="3298"/>
    <cellStyle name="Comma 2 2 8 3 3 4" xfId="3299"/>
    <cellStyle name="Comma 2 2 8 3 4" xfId="3300"/>
    <cellStyle name="Comma 2 2 8 3 5" xfId="3301"/>
    <cellStyle name="Comma 2 2 8 3 6" xfId="3302"/>
    <cellStyle name="Comma 2 2 8 4" xfId="3303"/>
    <cellStyle name="Comma 2 2 8 5" xfId="3304"/>
    <cellStyle name="Comma 2 2 8 5 2" xfId="3305"/>
    <cellStyle name="Comma 2 2 8 5 2 2" xfId="3306"/>
    <cellStyle name="Comma 2 2 8 5 2 3" xfId="3307"/>
    <cellStyle name="Comma 2 2 8 5 2 4" xfId="3308"/>
    <cellStyle name="Comma 2 2 8 5 3" xfId="3309"/>
    <cellStyle name="Comma 2 2 8 5 4" xfId="3310"/>
    <cellStyle name="Comma 2 2 8 5 5" xfId="3311"/>
    <cellStyle name="Comma 2 2 8 6" xfId="3312"/>
    <cellStyle name="Comma 2 2 8 6 2" xfId="3313"/>
    <cellStyle name="Comma 2 2 8 6 3" xfId="3314"/>
    <cellStyle name="Comma 2 2 8 6 4" xfId="3315"/>
    <cellStyle name="Comma 2 2 8 7" xfId="3316"/>
    <cellStyle name="Comma 2 2 8 7 2" xfId="3317"/>
    <cellStyle name="Comma 2 2 8 7 3" xfId="3318"/>
    <cellStyle name="Comma 2 2 8 7 4" xfId="3319"/>
    <cellStyle name="Comma 2 2 8 8" xfId="3320"/>
    <cellStyle name="Comma 2 2 8 9" xfId="3321"/>
    <cellStyle name="Comma 2 2 9" xfId="3322"/>
    <cellStyle name="Comma 2 2 9 10" xfId="3323"/>
    <cellStyle name="Comma 2 2 9 2" xfId="3324"/>
    <cellStyle name="Comma 2 2 9 2 2" xfId="3325"/>
    <cellStyle name="Comma 2 2 9 2 2 2" xfId="3326"/>
    <cellStyle name="Comma 2 2 9 2 2 2 2" xfId="3327"/>
    <cellStyle name="Comma 2 2 9 2 2 2 3" xfId="3328"/>
    <cellStyle name="Comma 2 2 9 2 2 2 4" xfId="3329"/>
    <cellStyle name="Comma 2 2 9 2 2 3" xfId="3330"/>
    <cellStyle name="Comma 2 2 9 2 2 4" xfId="3331"/>
    <cellStyle name="Comma 2 2 9 2 2 5" xfId="3332"/>
    <cellStyle name="Comma 2 2 9 2 3" xfId="3333"/>
    <cellStyle name="Comma 2 2 9 2 3 2" xfId="3334"/>
    <cellStyle name="Comma 2 2 9 2 3 3" xfId="3335"/>
    <cellStyle name="Comma 2 2 9 2 3 4" xfId="3336"/>
    <cellStyle name="Comma 2 2 9 2 4" xfId="3337"/>
    <cellStyle name="Comma 2 2 9 2 5" xfId="3338"/>
    <cellStyle name="Comma 2 2 9 2 6" xfId="3339"/>
    <cellStyle name="Comma 2 2 9 3" xfId="3340"/>
    <cellStyle name="Comma 2 2 9 3 2" xfId="3341"/>
    <cellStyle name="Comma 2 2 9 3 2 2" xfId="3342"/>
    <cellStyle name="Comma 2 2 9 3 2 2 2" xfId="3343"/>
    <cellStyle name="Comma 2 2 9 3 2 2 3" xfId="3344"/>
    <cellStyle name="Comma 2 2 9 3 2 2 4" xfId="3345"/>
    <cellStyle name="Comma 2 2 9 3 2 3" xfId="3346"/>
    <cellStyle name="Comma 2 2 9 3 2 4" xfId="3347"/>
    <cellStyle name="Comma 2 2 9 3 2 5" xfId="3348"/>
    <cellStyle name="Comma 2 2 9 3 3" xfId="3349"/>
    <cellStyle name="Comma 2 2 9 3 3 2" xfId="3350"/>
    <cellStyle name="Comma 2 2 9 3 3 3" xfId="3351"/>
    <cellStyle name="Comma 2 2 9 3 3 4" xfId="3352"/>
    <cellStyle name="Comma 2 2 9 3 4" xfId="3353"/>
    <cellStyle name="Comma 2 2 9 3 5" xfId="3354"/>
    <cellStyle name="Comma 2 2 9 3 6" xfId="3355"/>
    <cellStyle name="Comma 2 2 9 4" xfId="3356"/>
    <cellStyle name="Comma 2 2 9 5" xfId="3357"/>
    <cellStyle name="Comma 2 2 9 5 2" xfId="3358"/>
    <cellStyle name="Comma 2 2 9 5 2 2" xfId="3359"/>
    <cellStyle name="Comma 2 2 9 5 2 3" xfId="3360"/>
    <cellStyle name="Comma 2 2 9 5 2 4" xfId="3361"/>
    <cellStyle name="Comma 2 2 9 5 3" xfId="3362"/>
    <cellStyle name="Comma 2 2 9 5 4" xfId="3363"/>
    <cellStyle name="Comma 2 2 9 5 5" xfId="3364"/>
    <cellStyle name="Comma 2 2 9 6" xfId="3365"/>
    <cellStyle name="Comma 2 2 9 6 2" xfId="3366"/>
    <cellStyle name="Comma 2 2 9 6 3" xfId="3367"/>
    <cellStyle name="Comma 2 2 9 6 4" xfId="3368"/>
    <cellStyle name="Comma 2 2 9 7" xfId="3369"/>
    <cellStyle name="Comma 2 2 9 7 2" xfId="3370"/>
    <cellStyle name="Comma 2 2 9 7 3" xfId="3371"/>
    <cellStyle name="Comma 2 2 9 7 4" xfId="3372"/>
    <cellStyle name="Comma 2 2 9 8" xfId="3373"/>
    <cellStyle name="Comma 2 2 9 9" xfId="3374"/>
    <cellStyle name="Comma 2 20" xfId="3375"/>
    <cellStyle name="Comma 2 20 2" xfId="3376"/>
    <cellStyle name="Comma 2 20 3" xfId="3377"/>
    <cellStyle name="Comma 2 20 3 2" xfId="3378"/>
    <cellStyle name="Comma 2 20 3 3" xfId="3379"/>
    <cellStyle name="Comma 2 20 3 4" xfId="3380"/>
    <cellStyle name="Comma 2 21" xfId="3381"/>
    <cellStyle name="Comma 2 21 2" xfId="3382"/>
    <cellStyle name="Comma 2 21 3" xfId="3383"/>
    <cellStyle name="Comma 2 21 3 2" xfId="3384"/>
    <cellStyle name="Comma 2 21 3 3" xfId="3385"/>
    <cellStyle name="Comma 2 21 3 4" xfId="3386"/>
    <cellStyle name="Comma 2 22" xfId="3387"/>
    <cellStyle name="Comma 2 22 2" xfId="3388"/>
    <cellStyle name="Comma 2 22 3" xfId="3389"/>
    <cellStyle name="Comma 2 22 3 2" xfId="3390"/>
    <cellStyle name="Comma 2 22 3 3" xfId="3391"/>
    <cellStyle name="Comma 2 22 3 4" xfId="3392"/>
    <cellStyle name="Comma 2 23" xfId="3393"/>
    <cellStyle name="Comma 2 23 2" xfId="3394"/>
    <cellStyle name="Comma 2 23 3" xfId="3395"/>
    <cellStyle name="Comma 2 23 3 2" xfId="3396"/>
    <cellStyle name="Comma 2 23 3 3" xfId="3397"/>
    <cellStyle name="Comma 2 23 3 4" xfId="3398"/>
    <cellStyle name="Comma 2 23 4" xfId="3399"/>
    <cellStyle name="Comma 2 23 5" xfId="3400"/>
    <cellStyle name="Comma 2 23 6" xfId="3401"/>
    <cellStyle name="Comma 2 24" xfId="3402"/>
    <cellStyle name="Comma 2 25" xfId="3403"/>
    <cellStyle name="Comma 2 26" xfId="3404"/>
    <cellStyle name="Comma 2 27" xfId="3405"/>
    <cellStyle name="Comma 2 28" xfId="3406"/>
    <cellStyle name="Comma 2 29" xfId="3407"/>
    <cellStyle name="Comma 2 3" xfId="3408"/>
    <cellStyle name="Comma 2 3 10" xfId="3409"/>
    <cellStyle name="Comma 2 3 10 2" xfId="3410"/>
    <cellStyle name="Comma 2 3 10 2 2" xfId="3411"/>
    <cellStyle name="Comma 2 3 10 2 2 2" xfId="3412"/>
    <cellStyle name="Comma 2 3 10 2 2 3" xfId="3413"/>
    <cellStyle name="Comma 2 3 10 2 2 4" xfId="3414"/>
    <cellStyle name="Comma 2 3 10 2 3" xfId="3415"/>
    <cellStyle name="Comma 2 3 10 2 4" xfId="3416"/>
    <cellStyle name="Comma 2 3 10 2 5" xfId="3417"/>
    <cellStyle name="Comma 2 3 10 3" xfId="3418"/>
    <cellStyle name="Comma 2 3 10 3 2" xfId="3419"/>
    <cellStyle name="Comma 2 3 10 3 3" xfId="3420"/>
    <cellStyle name="Comma 2 3 10 3 4" xfId="3421"/>
    <cellStyle name="Comma 2 3 10 4" xfId="3422"/>
    <cellStyle name="Comma 2 3 10 5" xfId="3423"/>
    <cellStyle name="Comma 2 3 10 6" xfId="3424"/>
    <cellStyle name="Comma 2 3 11" xfId="3425"/>
    <cellStyle name="Comma 2 3 12" xfId="3426"/>
    <cellStyle name="Comma 2 3 12 2" xfId="3427"/>
    <cellStyle name="Comma 2 3 12 2 2" xfId="3428"/>
    <cellStyle name="Comma 2 3 12 2 3" xfId="3429"/>
    <cellStyle name="Comma 2 3 12 2 4" xfId="3430"/>
    <cellStyle name="Comma 2 3 12 3" xfId="3431"/>
    <cellStyle name="Comma 2 3 12 4" xfId="3432"/>
    <cellStyle name="Comma 2 3 12 5" xfId="3433"/>
    <cellStyle name="Comma 2 3 13" xfId="3434"/>
    <cellStyle name="Comma 2 3 13 2" xfId="3435"/>
    <cellStyle name="Comma 2 3 13 3" xfId="3436"/>
    <cellStyle name="Comma 2 3 13 4" xfId="3437"/>
    <cellStyle name="Comma 2 3 14" xfId="3438"/>
    <cellStyle name="Comma 2 3 15" xfId="3439"/>
    <cellStyle name="Comma 2 3 16" xfId="3440"/>
    <cellStyle name="Comma 2 3 2" xfId="3441"/>
    <cellStyle name="Comma 2 3 2 10" xfId="3442"/>
    <cellStyle name="Comma 2 3 2 10 2" xfId="3443"/>
    <cellStyle name="Comma 2 3 2 10 2 2" xfId="3444"/>
    <cellStyle name="Comma 2 3 2 10 2 3" xfId="3445"/>
    <cellStyle name="Comma 2 3 2 10 2 4" xfId="3446"/>
    <cellStyle name="Comma 2 3 2 10 3" xfId="3447"/>
    <cellStyle name="Comma 2 3 2 10 4" xfId="3448"/>
    <cellStyle name="Comma 2 3 2 10 5" xfId="3449"/>
    <cellStyle name="Comma 2 3 2 11" xfId="3450"/>
    <cellStyle name="Comma 2 3 2 11 2" xfId="3451"/>
    <cellStyle name="Comma 2 3 2 11 3" xfId="3452"/>
    <cellStyle name="Comma 2 3 2 11 4" xfId="3453"/>
    <cellStyle name="Comma 2 3 2 12" xfId="3454"/>
    <cellStyle name="Comma 2 3 2 13" xfId="3455"/>
    <cellStyle name="Comma 2 3 2 14" xfId="3456"/>
    <cellStyle name="Comma 2 3 2 2" xfId="3457"/>
    <cellStyle name="Comma 2 3 2 2 10" xfId="3458"/>
    <cellStyle name="Comma 2 3 2 2 2" xfId="3459"/>
    <cellStyle name="Comma 2 3 2 2 2 2" xfId="3460"/>
    <cellStyle name="Comma 2 3 2 2 2 2 2" xfId="3461"/>
    <cellStyle name="Comma 2 3 2 2 2 2 2 2" xfId="3462"/>
    <cellStyle name="Comma 2 3 2 2 2 2 2 2 2" xfId="3463"/>
    <cellStyle name="Comma 2 3 2 2 2 2 2 2 3" xfId="3464"/>
    <cellStyle name="Comma 2 3 2 2 2 2 2 2 4" xfId="3465"/>
    <cellStyle name="Comma 2 3 2 2 2 2 2 3" xfId="3466"/>
    <cellStyle name="Comma 2 3 2 2 2 2 2 4" xfId="3467"/>
    <cellStyle name="Comma 2 3 2 2 2 2 2 5" xfId="3468"/>
    <cellStyle name="Comma 2 3 2 2 2 2 3" xfId="3469"/>
    <cellStyle name="Comma 2 3 2 2 2 2 3 2" xfId="3470"/>
    <cellStyle name="Comma 2 3 2 2 2 2 3 3" xfId="3471"/>
    <cellStyle name="Comma 2 3 2 2 2 2 3 4" xfId="3472"/>
    <cellStyle name="Comma 2 3 2 2 2 2 4" xfId="3473"/>
    <cellStyle name="Comma 2 3 2 2 2 2 5" xfId="3474"/>
    <cellStyle name="Comma 2 3 2 2 2 2 6" xfId="3475"/>
    <cellStyle name="Comma 2 3 2 2 2 3" xfId="3476"/>
    <cellStyle name="Comma 2 3 2 2 2 3 2" xfId="3477"/>
    <cellStyle name="Comma 2 3 2 2 2 3 2 2" xfId="3478"/>
    <cellStyle name="Comma 2 3 2 2 2 3 2 2 2" xfId="3479"/>
    <cellStyle name="Comma 2 3 2 2 2 3 2 2 3" xfId="3480"/>
    <cellStyle name="Comma 2 3 2 2 2 3 2 2 4" xfId="3481"/>
    <cellStyle name="Comma 2 3 2 2 2 3 2 3" xfId="3482"/>
    <cellStyle name="Comma 2 3 2 2 2 3 2 4" xfId="3483"/>
    <cellStyle name="Comma 2 3 2 2 2 3 2 5" xfId="3484"/>
    <cellStyle name="Comma 2 3 2 2 2 3 3" xfId="3485"/>
    <cellStyle name="Comma 2 3 2 2 2 3 3 2" xfId="3486"/>
    <cellStyle name="Comma 2 3 2 2 2 3 3 3" xfId="3487"/>
    <cellStyle name="Comma 2 3 2 2 2 3 3 4" xfId="3488"/>
    <cellStyle name="Comma 2 3 2 2 2 3 4" xfId="3489"/>
    <cellStyle name="Comma 2 3 2 2 2 3 5" xfId="3490"/>
    <cellStyle name="Comma 2 3 2 2 2 3 6" xfId="3491"/>
    <cellStyle name="Comma 2 3 2 2 2 4" xfId="3492"/>
    <cellStyle name="Comma 2 3 2 2 2 4 2" xfId="3493"/>
    <cellStyle name="Comma 2 3 2 2 2 4 2 2" xfId="3494"/>
    <cellStyle name="Comma 2 3 2 2 2 4 2 3" xfId="3495"/>
    <cellStyle name="Comma 2 3 2 2 2 4 2 4" xfId="3496"/>
    <cellStyle name="Comma 2 3 2 2 2 4 3" xfId="3497"/>
    <cellStyle name="Comma 2 3 2 2 2 4 4" xfId="3498"/>
    <cellStyle name="Comma 2 3 2 2 2 4 5" xfId="3499"/>
    <cellStyle name="Comma 2 3 2 2 2 5" xfId="3500"/>
    <cellStyle name="Comma 2 3 2 2 2 5 2" xfId="3501"/>
    <cellStyle name="Comma 2 3 2 2 2 5 3" xfId="3502"/>
    <cellStyle name="Comma 2 3 2 2 2 5 4" xfId="3503"/>
    <cellStyle name="Comma 2 3 2 2 2 6" xfId="3504"/>
    <cellStyle name="Comma 2 3 2 2 2 7" xfId="3505"/>
    <cellStyle name="Comma 2 3 2 2 2 8" xfId="3506"/>
    <cellStyle name="Comma 2 3 2 2 3" xfId="3507"/>
    <cellStyle name="Comma 2 3 2 2 3 2" xfId="3508"/>
    <cellStyle name="Comma 2 3 2 2 3 2 2" xfId="3509"/>
    <cellStyle name="Comma 2 3 2 2 3 2 2 2" xfId="3510"/>
    <cellStyle name="Comma 2 3 2 2 3 2 2 3" xfId="3511"/>
    <cellStyle name="Comma 2 3 2 2 3 2 2 4" xfId="3512"/>
    <cellStyle name="Comma 2 3 2 2 3 2 3" xfId="3513"/>
    <cellStyle name="Comma 2 3 2 2 3 2 4" xfId="3514"/>
    <cellStyle name="Comma 2 3 2 2 3 2 5" xfId="3515"/>
    <cellStyle name="Comma 2 3 2 2 3 3" xfId="3516"/>
    <cellStyle name="Comma 2 3 2 2 3 3 2" xfId="3517"/>
    <cellStyle name="Comma 2 3 2 2 3 3 3" xfId="3518"/>
    <cellStyle name="Comma 2 3 2 2 3 3 4" xfId="3519"/>
    <cellStyle name="Comma 2 3 2 2 3 4" xfId="3520"/>
    <cellStyle name="Comma 2 3 2 2 3 5" xfId="3521"/>
    <cellStyle name="Comma 2 3 2 2 3 6" xfId="3522"/>
    <cellStyle name="Comma 2 3 2 2 4" xfId="3523"/>
    <cellStyle name="Comma 2 3 2 2 4 2" xfId="3524"/>
    <cellStyle name="Comma 2 3 2 2 4 2 2" xfId="3525"/>
    <cellStyle name="Comma 2 3 2 2 4 2 2 2" xfId="3526"/>
    <cellStyle name="Comma 2 3 2 2 4 2 2 3" xfId="3527"/>
    <cellStyle name="Comma 2 3 2 2 4 2 2 4" xfId="3528"/>
    <cellStyle name="Comma 2 3 2 2 4 2 3" xfId="3529"/>
    <cellStyle name="Comma 2 3 2 2 4 2 4" xfId="3530"/>
    <cellStyle name="Comma 2 3 2 2 4 2 5" xfId="3531"/>
    <cellStyle name="Comma 2 3 2 2 4 3" xfId="3532"/>
    <cellStyle name="Comma 2 3 2 2 4 3 2" xfId="3533"/>
    <cellStyle name="Comma 2 3 2 2 4 3 3" xfId="3534"/>
    <cellStyle name="Comma 2 3 2 2 4 3 4" xfId="3535"/>
    <cellStyle name="Comma 2 3 2 2 4 4" xfId="3536"/>
    <cellStyle name="Comma 2 3 2 2 4 5" xfId="3537"/>
    <cellStyle name="Comma 2 3 2 2 4 6" xfId="3538"/>
    <cellStyle name="Comma 2 3 2 2 5" xfId="3539"/>
    <cellStyle name="Comma 2 3 2 2 6" xfId="3540"/>
    <cellStyle name="Comma 2 3 2 2 6 2" xfId="3541"/>
    <cellStyle name="Comma 2 3 2 2 6 2 2" xfId="3542"/>
    <cellStyle name="Comma 2 3 2 2 6 2 3" xfId="3543"/>
    <cellStyle name="Comma 2 3 2 2 6 2 4" xfId="3544"/>
    <cellStyle name="Comma 2 3 2 2 6 3" xfId="3545"/>
    <cellStyle name="Comma 2 3 2 2 6 4" xfId="3546"/>
    <cellStyle name="Comma 2 3 2 2 6 5" xfId="3547"/>
    <cellStyle name="Comma 2 3 2 2 7" xfId="3548"/>
    <cellStyle name="Comma 2 3 2 2 7 2" xfId="3549"/>
    <cellStyle name="Comma 2 3 2 2 7 3" xfId="3550"/>
    <cellStyle name="Comma 2 3 2 2 7 4" xfId="3551"/>
    <cellStyle name="Comma 2 3 2 2 8" xfId="3552"/>
    <cellStyle name="Comma 2 3 2 2 9" xfId="3553"/>
    <cellStyle name="Comma 2 3 2 3" xfId="3554"/>
    <cellStyle name="Comma 2 3 2 3 2" xfId="3555"/>
    <cellStyle name="Comma 2 3 2 3 2 2" xfId="3556"/>
    <cellStyle name="Comma 2 3 2 3 2 2 2" xfId="3557"/>
    <cellStyle name="Comma 2 3 2 3 2 2 2 2" xfId="3558"/>
    <cellStyle name="Comma 2 3 2 3 2 2 2 2 2" xfId="3559"/>
    <cellStyle name="Comma 2 3 2 3 2 2 2 2 3" xfId="3560"/>
    <cellStyle name="Comma 2 3 2 3 2 2 2 2 4" xfId="3561"/>
    <cellStyle name="Comma 2 3 2 3 2 2 2 3" xfId="3562"/>
    <cellStyle name="Comma 2 3 2 3 2 2 2 4" xfId="3563"/>
    <cellStyle name="Comma 2 3 2 3 2 2 2 5" xfId="3564"/>
    <cellStyle name="Comma 2 3 2 3 2 2 3" xfId="3565"/>
    <cellStyle name="Comma 2 3 2 3 2 2 3 2" xfId="3566"/>
    <cellStyle name="Comma 2 3 2 3 2 2 3 3" xfId="3567"/>
    <cellStyle name="Comma 2 3 2 3 2 2 3 4" xfId="3568"/>
    <cellStyle name="Comma 2 3 2 3 2 2 4" xfId="3569"/>
    <cellStyle name="Comma 2 3 2 3 2 2 5" xfId="3570"/>
    <cellStyle name="Comma 2 3 2 3 2 2 6" xfId="3571"/>
    <cellStyle name="Comma 2 3 2 3 2 3" xfId="3572"/>
    <cellStyle name="Comma 2 3 2 3 2 3 2" xfId="3573"/>
    <cellStyle name="Comma 2 3 2 3 2 3 2 2" xfId="3574"/>
    <cellStyle name="Comma 2 3 2 3 2 3 2 2 2" xfId="3575"/>
    <cellStyle name="Comma 2 3 2 3 2 3 2 2 3" xfId="3576"/>
    <cellStyle name="Comma 2 3 2 3 2 3 2 2 4" xfId="3577"/>
    <cellStyle name="Comma 2 3 2 3 2 3 2 3" xfId="3578"/>
    <cellStyle name="Comma 2 3 2 3 2 3 2 4" xfId="3579"/>
    <cellStyle name="Comma 2 3 2 3 2 3 2 5" xfId="3580"/>
    <cellStyle name="Comma 2 3 2 3 2 3 3" xfId="3581"/>
    <cellStyle name="Comma 2 3 2 3 2 3 3 2" xfId="3582"/>
    <cellStyle name="Comma 2 3 2 3 2 3 3 3" xfId="3583"/>
    <cellStyle name="Comma 2 3 2 3 2 3 3 4" xfId="3584"/>
    <cellStyle name="Comma 2 3 2 3 2 3 4" xfId="3585"/>
    <cellStyle name="Comma 2 3 2 3 2 3 5" xfId="3586"/>
    <cellStyle name="Comma 2 3 2 3 2 3 6" xfId="3587"/>
    <cellStyle name="Comma 2 3 2 3 2 4" xfId="3588"/>
    <cellStyle name="Comma 2 3 2 3 2 4 2" xfId="3589"/>
    <cellStyle name="Comma 2 3 2 3 2 4 2 2" xfId="3590"/>
    <cellStyle name="Comma 2 3 2 3 2 4 2 3" xfId="3591"/>
    <cellStyle name="Comma 2 3 2 3 2 4 2 4" xfId="3592"/>
    <cellStyle name="Comma 2 3 2 3 2 4 3" xfId="3593"/>
    <cellStyle name="Comma 2 3 2 3 2 4 4" xfId="3594"/>
    <cellStyle name="Comma 2 3 2 3 2 4 5" xfId="3595"/>
    <cellStyle name="Comma 2 3 2 3 2 5" xfId="3596"/>
    <cellStyle name="Comma 2 3 2 3 2 5 2" xfId="3597"/>
    <cellStyle name="Comma 2 3 2 3 2 5 3" xfId="3598"/>
    <cellStyle name="Comma 2 3 2 3 2 5 4" xfId="3599"/>
    <cellStyle name="Comma 2 3 2 3 2 6" xfId="3600"/>
    <cellStyle name="Comma 2 3 2 3 2 7" xfId="3601"/>
    <cellStyle name="Comma 2 3 2 3 2 8" xfId="3602"/>
    <cellStyle name="Comma 2 3 2 3 3" xfId="3603"/>
    <cellStyle name="Comma 2 3 2 3 3 2" xfId="3604"/>
    <cellStyle name="Comma 2 3 2 3 3 2 2" xfId="3605"/>
    <cellStyle name="Comma 2 3 2 3 3 2 2 2" xfId="3606"/>
    <cellStyle name="Comma 2 3 2 3 3 2 2 3" xfId="3607"/>
    <cellStyle name="Comma 2 3 2 3 3 2 2 4" xfId="3608"/>
    <cellStyle name="Comma 2 3 2 3 3 2 3" xfId="3609"/>
    <cellStyle name="Comma 2 3 2 3 3 2 4" xfId="3610"/>
    <cellStyle name="Comma 2 3 2 3 3 2 5" xfId="3611"/>
    <cellStyle name="Comma 2 3 2 3 3 3" xfId="3612"/>
    <cellStyle name="Comma 2 3 2 3 3 3 2" xfId="3613"/>
    <cellStyle name="Comma 2 3 2 3 3 3 3" xfId="3614"/>
    <cellStyle name="Comma 2 3 2 3 3 3 4" xfId="3615"/>
    <cellStyle name="Comma 2 3 2 3 3 4" xfId="3616"/>
    <cellStyle name="Comma 2 3 2 3 3 5" xfId="3617"/>
    <cellStyle name="Comma 2 3 2 3 3 6" xfId="3618"/>
    <cellStyle name="Comma 2 3 2 3 4" xfId="3619"/>
    <cellStyle name="Comma 2 3 2 3 4 2" xfId="3620"/>
    <cellStyle name="Comma 2 3 2 3 4 2 2" xfId="3621"/>
    <cellStyle name="Comma 2 3 2 3 4 2 2 2" xfId="3622"/>
    <cellStyle name="Comma 2 3 2 3 4 2 2 3" xfId="3623"/>
    <cellStyle name="Comma 2 3 2 3 4 2 2 4" xfId="3624"/>
    <cellStyle name="Comma 2 3 2 3 4 2 3" xfId="3625"/>
    <cellStyle name="Comma 2 3 2 3 4 2 4" xfId="3626"/>
    <cellStyle name="Comma 2 3 2 3 4 2 5" xfId="3627"/>
    <cellStyle name="Comma 2 3 2 3 4 3" xfId="3628"/>
    <cellStyle name="Comma 2 3 2 3 4 3 2" xfId="3629"/>
    <cellStyle name="Comma 2 3 2 3 4 3 3" xfId="3630"/>
    <cellStyle name="Comma 2 3 2 3 4 3 4" xfId="3631"/>
    <cellStyle name="Comma 2 3 2 3 4 4" xfId="3632"/>
    <cellStyle name="Comma 2 3 2 3 4 5" xfId="3633"/>
    <cellStyle name="Comma 2 3 2 3 4 6" xfId="3634"/>
    <cellStyle name="Comma 2 3 2 3 5" xfId="3635"/>
    <cellStyle name="Comma 2 3 2 3 5 2" xfId="3636"/>
    <cellStyle name="Comma 2 3 2 3 5 2 2" xfId="3637"/>
    <cellStyle name="Comma 2 3 2 3 5 2 3" xfId="3638"/>
    <cellStyle name="Comma 2 3 2 3 5 2 4" xfId="3639"/>
    <cellStyle name="Comma 2 3 2 3 5 3" xfId="3640"/>
    <cellStyle name="Comma 2 3 2 3 5 4" xfId="3641"/>
    <cellStyle name="Comma 2 3 2 3 5 5" xfId="3642"/>
    <cellStyle name="Comma 2 3 2 3 6" xfId="3643"/>
    <cellStyle name="Comma 2 3 2 3 6 2" xfId="3644"/>
    <cellStyle name="Comma 2 3 2 3 6 3" xfId="3645"/>
    <cellStyle name="Comma 2 3 2 3 6 4" xfId="3646"/>
    <cellStyle name="Comma 2 3 2 3 7" xfId="3647"/>
    <cellStyle name="Comma 2 3 2 3 8" xfId="3648"/>
    <cellStyle name="Comma 2 3 2 3 9" xfId="3649"/>
    <cellStyle name="Comma 2 3 2 4" xfId="3650"/>
    <cellStyle name="Comma 2 3 2 4 2" xfId="3651"/>
    <cellStyle name="Comma 2 3 2 4 2 2" xfId="3652"/>
    <cellStyle name="Comma 2 3 2 4 2 2 2" xfId="3653"/>
    <cellStyle name="Comma 2 3 2 4 2 2 2 2" xfId="3654"/>
    <cellStyle name="Comma 2 3 2 4 2 2 2 2 2" xfId="3655"/>
    <cellStyle name="Comma 2 3 2 4 2 2 2 2 3" xfId="3656"/>
    <cellStyle name="Comma 2 3 2 4 2 2 2 2 4" xfId="3657"/>
    <cellStyle name="Comma 2 3 2 4 2 2 2 3" xfId="3658"/>
    <cellStyle name="Comma 2 3 2 4 2 2 2 4" xfId="3659"/>
    <cellStyle name="Comma 2 3 2 4 2 2 2 5" xfId="3660"/>
    <cellStyle name="Comma 2 3 2 4 2 2 3" xfId="3661"/>
    <cellStyle name="Comma 2 3 2 4 2 2 3 2" xfId="3662"/>
    <cellStyle name="Comma 2 3 2 4 2 2 3 3" xfId="3663"/>
    <cellStyle name="Comma 2 3 2 4 2 2 3 4" xfId="3664"/>
    <cellStyle name="Comma 2 3 2 4 2 2 4" xfId="3665"/>
    <cellStyle name="Comma 2 3 2 4 2 2 5" xfId="3666"/>
    <cellStyle name="Comma 2 3 2 4 2 2 6" xfId="3667"/>
    <cellStyle name="Comma 2 3 2 4 2 3" xfId="3668"/>
    <cellStyle name="Comma 2 3 2 4 2 3 2" xfId="3669"/>
    <cellStyle name="Comma 2 3 2 4 2 3 2 2" xfId="3670"/>
    <cellStyle name="Comma 2 3 2 4 2 3 2 2 2" xfId="3671"/>
    <cellStyle name="Comma 2 3 2 4 2 3 2 2 3" xfId="3672"/>
    <cellStyle name="Comma 2 3 2 4 2 3 2 2 4" xfId="3673"/>
    <cellStyle name="Comma 2 3 2 4 2 3 2 3" xfId="3674"/>
    <cellStyle name="Comma 2 3 2 4 2 3 2 4" xfId="3675"/>
    <cellStyle name="Comma 2 3 2 4 2 3 2 5" xfId="3676"/>
    <cellStyle name="Comma 2 3 2 4 2 3 3" xfId="3677"/>
    <cellStyle name="Comma 2 3 2 4 2 3 3 2" xfId="3678"/>
    <cellStyle name="Comma 2 3 2 4 2 3 3 3" xfId="3679"/>
    <cellStyle name="Comma 2 3 2 4 2 3 3 4" xfId="3680"/>
    <cellStyle name="Comma 2 3 2 4 2 3 4" xfId="3681"/>
    <cellStyle name="Comma 2 3 2 4 2 3 5" xfId="3682"/>
    <cellStyle name="Comma 2 3 2 4 2 3 6" xfId="3683"/>
    <cellStyle name="Comma 2 3 2 4 2 4" xfId="3684"/>
    <cellStyle name="Comma 2 3 2 4 2 4 2" xfId="3685"/>
    <cellStyle name="Comma 2 3 2 4 2 4 2 2" xfId="3686"/>
    <cellStyle name="Comma 2 3 2 4 2 4 2 3" xfId="3687"/>
    <cellStyle name="Comma 2 3 2 4 2 4 2 4" xfId="3688"/>
    <cellStyle name="Comma 2 3 2 4 2 4 3" xfId="3689"/>
    <cellStyle name="Comma 2 3 2 4 2 4 4" xfId="3690"/>
    <cellStyle name="Comma 2 3 2 4 2 4 5" xfId="3691"/>
    <cellStyle name="Comma 2 3 2 4 2 5" xfId="3692"/>
    <cellStyle name="Comma 2 3 2 4 2 5 2" xfId="3693"/>
    <cellStyle name="Comma 2 3 2 4 2 5 3" xfId="3694"/>
    <cellStyle name="Comma 2 3 2 4 2 5 4" xfId="3695"/>
    <cellStyle name="Comma 2 3 2 4 2 6" xfId="3696"/>
    <cellStyle name="Comma 2 3 2 4 2 7" xfId="3697"/>
    <cellStyle name="Comma 2 3 2 4 2 8" xfId="3698"/>
    <cellStyle name="Comma 2 3 2 4 3" xfId="3699"/>
    <cellStyle name="Comma 2 3 2 4 3 2" xfId="3700"/>
    <cellStyle name="Comma 2 3 2 4 3 2 2" xfId="3701"/>
    <cellStyle name="Comma 2 3 2 4 3 2 2 2" xfId="3702"/>
    <cellStyle name="Comma 2 3 2 4 3 2 2 3" xfId="3703"/>
    <cellStyle name="Comma 2 3 2 4 3 2 2 4" xfId="3704"/>
    <cellStyle name="Comma 2 3 2 4 3 2 3" xfId="3705"/>
    <cellStyle name="Comma 2 3 2 4 3 2 4" xfId="3706"/>
    <cellStyle name="Comma 2 3 2 4 3 2 5" xfId="3707"/>
    <cellStyle name="Comma 2 3 2 4 3 3" xfId="3708"/>
    <cellStyle name="Comma 2 3 2 4 3 3 2" xfId="3709"/>
    <cellStyle name="Comma 2 3 2 4 3 3 3" xfId="3710"/>
    <cellStyle name="Comma 2 3 2 4 3 3 4" xfId="3711"/>
    <cellStyle name="Comma 2 3 2 4 3 4" xfId="3712"/>
    <cellStyle name="Comma 2 3 2 4 3 5" xfId="3713"/>
    <cellStyle name="Comma 2 3 2 4 3 6" xfId="3714"/>
    <cellStyle name="Comma 2 3 2 4 4" xfId="3715"/>
    <cellStyle name="Comma 2 3 2 4 4 2" xfId="3716"/>
    <cellStyle name="Comma 2 3 2 4 4 2 2" xfId="3717"/>
    <cellStyle name="Comma 2 3 2 4 4 2 2 2" xfId="3718"/>
    <cellStyle name="Comma 2 3 2 4 4 2 2 3" xfId="3719"/>
    <cellStyle name="Comma 2 3 2 4 4 2 2 4" xfId="3720"/>
    <cellStyle name="Comma 2 3 2 4 4 2 3" xfId="3721"/>
    <cellStyle name="Comma 2 3 2 4 4 2 4" xfId="3722"/>
    <cellStyle name="Comma 2 3 2 4 4 2 5" xfId="3723"/>
    <cellStyle name="Comma 2 3 2 4 4 3" xfId="3724"/>
    <cellStyle name="Comma 2 3 2 4 4 3 2" xfId="3725"/>
    <cellStyle name="Comma 2 3 2 4 4 3 3" xfId="3726"/>
    <cellStyle name="Comma 2 3 2 4 4 3 4" xfId="3727"/>
    <cellStyle name="Comma 2 3 2 4 4 4" xfId="3728"/>
    <cellStyle name="Comma 2 3 2 4 4 5" xfId="3729"/>
    <cellStyle name="Comma 2 3 2 4 4 6" xfId="3730"/>
    <cellStyle name="Comma 2 3 2 4 5" xfId="3731"/>
    <cellStyle name="Comma 2 3 2 4 5 2" xfId="3732"/>
    <cellStyle name="Comma 2 3 2 4 5 2 2" xfId="3733"/>
    <cellStyle name="Comma 2 3 2 4 5 2 3" xfId="3734"/>
    <cellStyle name="Comma 2 3 2 4 5 2 4" xfId="3735"/>
    <cellStyle name="Comma 2 3 2 4 5 3" xfId="3736"/>
    <cellStyle name="Comma 2 3 2 4 5 4" xfId="3737"/>
    <cellStyle name="Comma 2 3 2 4 5 5" xfId="3738"/>
    <cellStyle name="Comma 2 3 2 4 6" xfId="3739"/>
    <cellStyle name="Comma 2 3 2 4 6 2" xfId="3740"/>
    <cellStyle name="Comma 2 3 2 4 6 3" xfId="3741"/>
    <cellStyle name="Comma 2 3 2 4 6 4" xfId="3742"/>
    <cellStyle name="Comma 2 3 2 4 7" xfId="3743"/>
    <cellStyle name="Comma 2 3 2 4 8" xfId="3744"/>
    <cellStyle name="Comma 2 3 2 4 9" xfId="3745"/>
    <cellStyle name="Comma 2 3 2 5" xfId="3746"/>
    <cellStyle name="Comma 2 3 2 5 2" xfId="3747"/>
    <cellStyle name="Comma 2 3 2 5 2 2" xfId="3748"/>
    <cellStyle name="Comma 2 3 2 5 2 2 2" xfId="3749"/>
    <cellStyle name="Comma 2 3 2 5 2 2 2 2" xfId="3750"/>
    <cellStyle name="Comma 2 3 2 5 2 2 2 3" xfId="3751"/>
    <cellStyle name="Comma 2 3 2 5 2 2 2 4" xfId="3752"/>
    <cellStyle name="Comma 2 3 2 5 2 2 3" xfId="3753"/>
    <cellStyle name="Comma 2 3 2 5 2 2 4" xfId="3754"/>
    <cellStyle name="Comma 2 3 2 5 2 2 5" xfId="3755"/>
    <cellStyle name="Comma 2 3 2 5 2 3" xfId="3756"/>
    <cellStyle name="Comma 2 3 2 5 2 3 2" xfId="3757"/>
    <cellStyle name="Comma 2 3 2 5 2 3 3" xfId="3758"/>
    <cellStyle name="Comma 2 3 2 5 2 3 4" xfId="3759"/>
    <cellStyle name="Comma 2 3 2 5 2 4" xfId="3760"/>
    <cellStyle name="Comma 2 3 2 5 2 5" xfId="3761"/>
    <cellStyle name="Comma 2 3 2 5 2 6" xfId="3762"/>
    <cellStyle name="Comma 2 3 2 5 3" xfId="3763"/>
    <cellStyle name="Comma 2 3 2 5 3 2" xfId="3764"/>
    <cellStyle name="Comma 2 3 2 5 3 2 2" xfId="3765"/>
    <cellStyle name="Comma 2 3 2 5 3 2 2 2" xfId="3766"/>
    <cellStyle name="Comma 2 3 2 5 3 2 2 3" xfId="3767"/>
    <cellStyle name="Comma 2 3 2 5 3 2 2 4" xfId="3768"/>
    <cellStyle name="Comma 2 3 2 5 3 2 3" xfId="3769"/>
    <cellStyle name="Comma 2 3 2 5 3 2 4" xfId="3770"/>
    <cellStyle name="Comma 2 3 2 5 3 2 5" xfId="3771"/>
    <cellStyle name="Comma 2 3 2 5 3 3" xfId="3772"/>
    <cellStyle name="Comma 2 3 2 5 3 3 2" xfId="3773"/>
    <cellStyle name="Comma 2 3 2 5 3 3 3" xfId="3774"/>
    <cellStyle name="Comma 2 3 2 5 3 3 4" xfId="3775"/>
    <cellStyle name="Comma 2 3 2 5 3 4" xfId="3776"/>
    <cellStyle name="Comma 2 3 2 5 3 5" xfId="3777"/>
    <cellStyle name="Comma 2 3 2 5 3 6" xfId="3778"/>
    <cellStyle name="Comma 2 3 2 5 4" xfId="3779"/>
    <cellStyle name="Comma 2 3 2 5 4 2" xfId="3780"/>
    <cellStyle name="Comma 2 3 2 5 4 2 2" xfId="3781"/>
    <cellStyle name="Comma 2 3 2 5 4 2 3" xfId="3782"/>
    <cellStyle name="Comma 2 3 2 5 4 2 4" xfId="3783"/>
    <cellStyle name="Comma 2 3 2 5 4 3" xfId="3784"/>
    <cellStyle name="Comma 2 3 2 5 4 4" xfId="3785"/>
    <cellStyle name="Comma 2 3 2 5 4 5" xfId="3786"/>
    <cellStyle name="Comma 2 3 2 5 5" xfId="3787"/>
    <cellStyle name="Comma 2 3 2 5 5 2" xfId="3788"/>
    <cellStyle name="Comma 2 3 2 5 5 3" xfId="3789"/>
    <cellStyle name="Comma 2 3 2 5 5 4" xfId="3790"/>
    <cellStyle name="Comma 2 3 2 5 6" xfId="3791"/>
    <cellStyle name="Comma 2 3 2 5 7" xfId="3792"/>
    <cellStyle name="Comma 2 3 2 5 8" xfId="3793"/>
    <cellStyle name="Comma 2 3 2 6" xfId="3794"/>
    <cellStyle name="Comma 2 3 2 6 2" xfId="3795"/>
    <cellStyle name="Comma 2 3 2 6 2 2" xfId="3796"/>
    <cellStyle name="Comma 2 3 2 6 2 2 2" xfId="3797"/>
    <cellStyle name="Comma 2 3 2 6 2 2 2 2" xfId="3798"/>
    <cellStyle name="Comma 2 3 2 6 2 2 2 3" xfId="3799"/>
    <cellStyle name="Comma 2 3 2 6 2 2 2 4" xfId="3800"/>
    <cellStyle name="Comma 2 3 2 6 2 2 3" xfId="3801"/>
    <cellStyle name="Comma 2 3 2 6 2 2 4" xfId="3802"/>
    <cellStyle name="Comma 2 3 2 6 2 2 5" xfId="3803"/>
    <cellStyle name="Comma 2 3 2 6 2 3" xfId="3804"/>
    <cellStyle name="Comma 2 3 2 6 2 3 2" xfId="3805"/>
    <cellStyle name="Comma 2 3 2 6 2 3 3" xfId="3806"/>
    <cellStyle name="Comma 2 3 2 6 2 3 4" xfId="3807"/>
    <cellStyle name="Comma 2 3 2 6 2 4" xfId="3808"/>
    <cellStyle name="Comma 2 3 2 6 2 5" xfId="3809"/>
    <cellStyle name="Comma 2 3 2 6 2 6" xfId="3810"/>
    <cellStyle name="Comma 2 3 2 6 3" xfId="3811"/>
    <cellStyle name="Comma 2 3 2 6 3 2" xfId="3812"/>
    <cellStyle name="Comma 2 3 2 6 3 2 2" xfId="3813"/>
    <cellStyle name="Comma 2 3 2 6 3 2 2 2" xfId="3814"/>
    <cellStyle name="Comma 2 3 2 6 3 2 2 3" xfId="3815"/>
    <cellStyle name="Comma 2 3 2 6 3 2 2 4" xfId="3816"/>
    <cellStyle name="Comma 2 3 2 6 3 2 3" xfId="3817"/>
    <cellStyle name="Comma 2 3 2 6 3 2 4" xfId="3818"/>
    <cellStyle name="Comma 2 3 2 6 3 2 5" xfId="3819"/>
    <cellStyle name="Comma 2 3 2 6 3 3" xfId="3820"/>
    <cellStyle name="Comma 2 3 2 6 3 3 2" xfId="3821"/>
    <cellStyle name="Comma 2 3 2 6 3 3 3" xfId="3822"/>
    <cellStyle name="Comma 2 3 2 6 3 3 4" xfId="3823"/>
    <cellStyle name="Comma 2 3 2 6 3 4" xfId="3824"/>
    <cellStyle name="Comma 2 3 2 6 3 5" xfId="3825"/>
    <cellStyle name="Comma 2 3 2 6 3 6" xfId="3826"/>
    <cellStyle name="Comma 2 3 2 6 4" xfId="3827"/>
    <cellStyle name="Comma 2 3 2 6 4 2" xfId="3828"/>
    <cellStyle name="Comma 2 3 2 6 4 2 2" xfId="3829"/>
    <cellStyle name="Comma 2 3 2 6 4 2 3" xfId="3830"/>
    <cellStyle name="Comma 2 3 2 6 4 2 4" xfId="3831"/>
    <cellStyle name="Comma 2 3 2 6 4 3" xfId="3832"/>
    <cellStyle name="Comma 2 3 2 6 4 4" xfId="3833"/>
    <cellStyle name="Comma 2 3 2 6 4 5" xfId="3834"/>
    <cellStyle name="Comma 2 3 2 6 5" xfId="3835"/>
    <cellStyle name="Comma 2 3 2 6 5 2" xfId="3836"/>
    <cellStyle name="Comma 2 3 2 6 5 3" xfId="3837"/>
    <cellStyle name="Comma 2 3 2 6 5 4" xfId="3838"/>
    <cellStyle name="Comma 2 3 2 6 6" xfId="3839"/>
    <cellStyle name="Comma 2 3 2 6 7" xfId="3840"/>
    <cellStyle name="Comma 2 3 2 6 8" xfId="3841"/>
    <cellStyle name="Comma 2 3 2 7" xfId="3842"/>
    <cellStyle name="Comma 2 3 2 7 2" xfId="3843"/>
    <cellStyle name="Comma 2 3 2 7 2 2" xfId="3844"/>
    <cellStyle name="Comma 2 3 2 7 2 2 2" xfId="3845"/>
    <cellStyle name="Comma 2 3 2 7 2 2 3" xfId="3846"/>
    <cellStyle name="Comma 2 3 2 7 2 2 4" xfId="3847"/>
    <cellStyle name="Comma 2 3 2 7 2 3" xfId="3848"/>
    <cellStyle name="Comma 2 3 2 7 2 4" xfId="3849"/>
    <cellStyle name="Comma 2 3 2 7 2 5" xfId="3850"/>
    <cellStyle name="Comma 2 3 2 7 3" xfId="3851"/>
    <cellStyle name="Comma 2 3 2 7 3 2" xfId="3852"/>
    <cellStyle name="Comma 2 3 2 7 3 3" xfId="3853"/>
    <cellStyle name="Comma 2 3 2 7 3 4" xfId="3854"/>
    <cellStyle name="Comma 2 3 2 7 4" xfId="3855"/>
    <cellStyle name="Comma 2 3 2 7 5" xfId="3856"/>
    <cellStyle name="Comma 2 3 2 7 6" xfId="3857"/>
    <cellStyle name="Comma 2 3 2 8" xfId="3858"/>
    <cellStyle name="Comma 2 3 2 8 2" xfId="3859"/>
    <cellStyle name="Comma 2 3 2 8 2 2" xfId="3860"/>
    <cellStyle name="Comma 2 3 2 8 2 2 2" xfId="3861"/>
    <cellStyle name="Comma 2 3 2 8 2 2 3" xfId="3862"/>
    <cellStyle name="Comma 2 3 2 8 2 2 4" xfId="3863"/>
    <cellStyle name="Comma 2 3 2 8 2 3" xfId="3864"/>
    <cellStyle name="Comma 2 3 2 8 2 4" xfId="3865"/>
    <cellStyle name="Comma 2 3 2 8 2 5" xfId="3866"/>
    <cellStyle name="Comma 2 3 2 8 3" xfId="3867"/>
    <cellStyle name="Comma 2 3 2 8 3 2" xfId="3868"/>
    <cellStyle name="Comma 2 3 2 8 3 3" xfId="3869"/>
    <cellStyle name="Comma 2 3 2 8 3 4" xfId="3870"/>
    <cellStyle name="Comma 2 3 2 8 4" xfId="3871"/>
    <cellStyle name="Comma 2 3 2 8 5" xfId="3872"/>
    <cellStyle name="Comma 2 3 2 8 6" xfId="3873"/>
    <cellStyle name="Comma 2 3 2 9" xfId="3874"/>
    <cellStyle name="Comma 2 3 3" xfId="3875"/>
    <cellStyle name="Comma 2 3 3 10" xfId="3876"/>
    <cellStyle name="Comma 2 3 3 2" xfId="3877"/>
    <cellStyle name="Comma 2 3 3 2 2" xfId="3878"/>
    <cellStyle name="Comma 2 3 3 2 2 2" xfId="3879"/>
    <cellStyle name="Comma 2 3 3 2 2 2 2" xfId="3880"/>
    <cellStyle name="Comma 2 3 3 2 2 2 2 2" xfId="3881"/>
    <cellStyle name="Comma 2 3 3 2 2 2 2 3" xfId="3882"/>
    <cellStyle name="Comma 2 3 3 2 2 2 2 4" xfId="3883"/>
    <cellStyle name="Comma 2 3 3 2 2 2 3" xfId="3884"/>
    <cellStyle name="Comma 2 3 3 2 2 2 4" xfId="3885"/>
    <cellStyle name="Comma 2 3 3 2 2 2 5" xfId="3886"/>
    <cellStyle name="Comma 2 3 3 2 2 3" xfId="3887"/>
    <cellStyle name="Comma 2 3 3 2 2 3 2" xfId="3888"/>
    <cellStyle name="Comma 2 3 3 2 2 3 3" xfId="3889"/>
    <cellStyle name="Comma 2 3 3 2 2 3 4" xfId="3890"/>
    <cellStyle name="Comma 2 3 3 2 2 4" xfId="3891"/>
    <cellStyle name="Comma 2 3 3 2 2 5" xfId="3892"/>
    <cellStyle name="Comma 2 3 3 2 2 6" xfId="3893"/>
    <cellStyle name="Comma 2 3 3 2 3" xfId="3894"/>
    <cellStyle name="Comma 2 3 3 2 3 2" xfId="3895"/>
    <cellStyle name="Comma 2 3 3 2 3 2 2" xfId="3896"/>
    <cellStyle name="Comma 2 3 3 2 3 2 2 2" xfId="3897"/>
    <cellStyle name="Comma 2 3 3 2 3 2 2 3" xfId="3898"/>
    <cellStyle name="Comma 2 3 3 2 3 2 2 4" xfId="3899"/>
    <cellStyle name="Comma 2 3 3 2 3 2 3" xfId="3900"/>
    <cellStyle name="Comma 2 3 3 2 3 2 4" xfId="3901"/>
    <cellStyle name="Comma 2 3 3 2 3 2 5" xfId="3902"/>
    <cellStyle name="Comma 2 3 3 2 3 3" xfId="3903"/>
    <cellStyle name="Comma 2 3 3 2 3 3 2" xfId="3904"/>
    <cellStyle name="Comma 2 3 3 2 3 3 3" xfId="3905"/>
    <cellStyle name="Comma 2 3 3 2 3 3 4" xfId="3906"/>
    <cellStyle name="Comma 2 3 3 2 3 4" xfId="3907"/>
    <cellStyle name="Comma 2 3 3 2 3 5" xfId="3908"/>
    <cellStyle name="Comma 2 3 3 2 3 6" xfId="3909"/>
    <cellStyle name="Comma 2 3 3 2 4" xfId="3910"/>
    <cellStyle name="Comma 2 3 3 2 4 2" xfId="3911"/>
    <cellStyle name="Comma 2 3 3 2 4 2 2" xfId="3912"/>
    <cellStyle name="Comma 2 3 3 2 4 2 3" xfId="3913"/>
    <cellStyle name="Comma 2 3 3 2 4 2 4" xfId="3914"/>
    <cellStyle name="Comma 2 3 3 2 4 3" xfId="3915"/>
    <cellStyle name="Comma 2 3 3 2 4 4" xfId="3916"/>
    <cellStyle name="Comma 2 3 3 2 4 5" xfId="3917"/>
    <cellStyle name="Comma 2 3 3 2 5" xfId="3918"/>
    <cellStyle name="Comma 2 3 3 2 5 2" xfId="3919"/>
    <cellStyle name="Comma 2 3 3 2 5 3" xfId="3920"/>
    <cellStyle name="Comma 2 3 3 2 5 4" xfId="3921"/>
    <cellStyle name="Comma 2 3 3 2 6" xfId="3922"/>
    <cellStyle name="Comma 2 3 3 2 7" xfId="3923"/>
    <cellStyle name="Comma 2 3 3 2 8" xfId="3924"/>
    <cellStyle name="Comma 2 3 3 3" xfId="3925"/>
    <cellStyle name="Comma 2 3 3 3 2" xfId="3926"/>
    <cellStyle name="Comma 2 3 3 3 2 2" xfId="3927"/>
    <cellStyle name="Comma 2 3 3 3 2 2 2" xfId="3928"/>
    <cellStyle name="Comma 2 3 3 3 2 2 3" xfId="3929"/>
    <cellStyle name="Comma 2 3 3 3 2 2 4" xfId="3930"/>
    <cellStyle name="Comma 2 3 3 3 2 3" xfId="3931"/>
    <cellStyle name="Comma 2 3 3 3 2 4" xfId="3932"/>
    <cellStyle name="Comma 2 3 3 3 2 5" xfId="3933"/>
    <cellStyle name="Comma 2 3 3 3 3" xfId="3934"/>
    <cellStyle name="Comma 2 3 3 3 3 2" xfId="3935"/>
    <cellStyle name="Comma 2 3 3 3 3 3" xfId="3936"/>
    <cellStyle name="Comma 2 3 3 3 3 4" xfId="3937"/>
    <cellStyle name="Comma 2 3 3 3 4" xfId="3938"/>
    <cellStyle name="Comma 2 3 3 3 5" xfId="3939"/>
    <cellStyle name="Comma 2 3 3 3 6" xfId="3940"/>
    <cellStyle name="Comma 2 3 3 4" xfId="3941"/>
    <cellStyle name="Comma 2 3 3 4 2" xfId="3942"/>
    <cellStyle name="Comma 2 3 3 4 2 2" xfId="3943"/>
    <cellStyle name="Comma 2 3 3 4 2 2 2" xfId="3944"/>
    <cellStyle name="Comma 2 3 3 4 2 2 3" xfId="3945"/>
    <cellStyle name="Comma 2 3 3 4 2 2 4" xfId="3946"/>
    <cellStyle name="Comma 2 3 3 4 2 3" xfId="3947"/>
    <cellStyle name="Comma 2 3 3 4 2 4" xfId="3948"/>
    <cellStyle name="Comma 2 3 3 4 2 5" xfId="3949"/>
    <cellStyle name="Comma 2 3 3 4 3" xfId="3950"/>
    <cellStyle name="Comma 2 3 3 4 3 2" xfId="3951"/>
    <cellStyle name="Comma 2 3 3 4 3 3" xfId="3952"/>
    <cellStyle name="Comma 2 3 3 4 3 4" xfId="3953"/>
    <cellStyle name="Comma 2 3 3 4 4" xfId="3954"/>
    <cellStyle name="Comma 2 3 3 4 5" xfId="3955"/>
    <cellStyle name="Comma 2 3 3 4 6" xfId="3956"/>
    <cellStyle name="Comma 2 3 3 5" xfId="3957"/>
    <cellStyle name="Comma 2 3 3 5 2" xfId="3958"/>
    <cellStyle name="Comma 2 3 3 5 2 2" xfId="3959"/>
    <cellStyle name="Comma 2 3 3 5 2 3" xfId="3960"/>
    <cellStyle name="Comma 2 3 3 5 2 4" xfId="3961"/>
    <cellStyle name="Comma 2 3 3 5 3" xfId="3962"/>
    <cellStyle name="Comma 2 3 3 5 4" xfId="3963"/>
    <cellStyle name="Comma 2 3 3 5 5" xfId="3964"/>
    <cellStyle name="Comma 2 3 3 6" xfId="3965"/>
    <cellStyle name="Comma 2 3 3 7" xfId="3966"/>
    <cellStyle name="Comma 2 3 3 7 2" xfId="3967"/>
    <cellStyle name="Comma 2 3 3 7 3" xfId="3968"/>
    <cellStyle name="Comma 2 3 3 7 4" xfId="3969"/>
    <cellStyle name="Comma 2 3 3 8" xfId="3970"/>
    <cellStyle name="Comma 2 3 3 9" xfId="3971"/>
    <cellStyle name="Comma 2 3 4" xfId="3972"/>
    <cellStyle name="Comma 2 3 4 2" xfId="3973"/>
    <cellStyle name="Comma 2 3 4 2 2" xfId="3974"/>
    <cellStyle name="Comma 2 3 4 2 2 2" xfId="3975"/>
    <cellStyle name="Comma 2 3 4 2 2 2 2" xfId="3976"/>
    <cellStyle name="Comma 2 3 4 2 2 2 2 2" xfId="3977"/>
    <cellStyle name="Comma 2 3 4 2 2 2 2 3" xfId="3978"/>
    <cellStyle name="Comma 2 3 4 2 2 2 2 4" xfId="3979"/>
    <cellStyle name="Comma 2 3 4 2 2 2 3" xfId="3980"/>
    <cellStyle name="Comma 2 3 4 2 2 2 4" xfId="3981"/>
    <cellStyle name="Comma 2 3 4 2 2 2 5" xfId="3982"/>
    <cellStyle name="Comma 2 3 4 2 2 3" xfId="3983"/>
    <cellStyle name="Comma 2 3 4 2 2 3 2" xfId="3984"/>
    <cellStyle name="Comma 2 3 4 2 2 3 3" xfId="3985"/>
    <cellStyle name="Comma 2 3 4 2 2 3 4" xfId="3986"/>
    <cellStyle name="Comma 2 3 4 2 2 4" xfId="3987"/>
    <cellStyle name="Comma 2 3 4 2 2 5" xfId="3988"/>
    <cellStyle name="Comma 2 3 4 2 2 6" xfId="3989"/>
    <cellStyle name="Comma 2 3 4 2 3" xfId="3990"/>
    <cellStyle name="Comma 2 3 4 2 3 2" xfId="3991"/>
    <cellStyle name="Comma 2 3 4 2 3 2 2" xfId="3992"/>
    <cellStyle name="Comma 2 3 4 2 3 2 2 2" xfId="3993"/>
    <cellStyle name="Comma 2 3 4 2 3 2 2 3" xfId="3994"/>
    <cellStyle name="Comma 2 3 4 2 3 2 2 4" xfId="3995"/>
    <cellStyle name="Comma 2 3 4 2 3 2 3" xfId="3996"/>
    <cellStyle name="Comma 2 3 4 2 3 2 4" xfId="3997"/>
    <cellStyle name="Comma 2 3 4 2 3 2 5" xfId="3998"/>
    <cellStyle name="Comma 2 3 4 2 3 3" xfId="3999"/>
    <cellStyle name="Comma 2 3 4 2 3 3 2" xfId="4000"/>
    <cellStyle name="Comma 2 3 4 2 3 3 3" xfId="4001"/>
    <cellStyle name="Comma 2 3 4 2 3 3 4" xfId="4002"/>
    <cellStyle name="Comma 2 3 4 2 3 4" xfId="4003"/>
    <cellStyle name="Comma 2 3 4 2 3 5" xfId="4004"/>
    <cellStyle name="Comma 2 3 4 2 3 6" xfId="4005"/>
    <cellStyle name="Comma 2 3 4 2 4" xfId="4006"/>
    <cellStyle name="Comma 2 3 4 2 4 2" xfId="4007"/>
    <cellStyle name="Comma 2 3 4 2 4 2 2" xfId="4008"/>
    <cellStyle name="Comma 2 3 4 2 4 2 3" xfId="4009"/>
    <cellStyle name="Comma 2 3 4 2 4 2 4" xfId="4010"/>
    <cellStyle name="Comma 2 3 4 2 4 3" xfId="4011"/>
    <cellStyle name="Comma 2 3 4 2 4 4" xfId="4012"/>
    <cellStyle name="Comma 2 3 4 2 4 5" xfId="4013"/>
    <cellStyle name="Comma 2 3 4 2 5" xfId="4014"/>
    <cellStyle name="Comma 2 3 4 2 5 2" xfId="4015"/>
    <cellStyle name="Comma 2 3 4 2 5 3" xfId="4016"/>
    <cellStyle name="Comma 2 3 4 2 5 4" xfId="4017"/>
    <cellStyle name="Comma 2 3 4 2 6" xfId="4018"/>
    <cellStyle name="Comma 2 3 4 2 7" xfId="4019"/>
    <cellStyle name="Comma 2 3 4 2 8" xfId="4020"/>
    <cellStyle name="Comma 2 3 4 3" xfId="4021"/>
    <cellStyle name="Comma 2 3 4 3 2" xfId="4022"/>
    <cellStyle name="Comma 2 3 4 3 2 2" xfId="4023"/>
    <cellStyle name="Comma 2 3 4 3 2 2 2" xfId="4024"/>
    <cellStyle name="Comma 2 3 4 3 2 2 3" xfId="4025"/>
    <cellStyle name="Comma 2 3 4 3 2 2 4" xfId="4026"/>
    <cellStyle name="Comma 2 3 4 3 2 3" xfId="4027"/>
    <cellStyle name="Comma 2 3 4 3 2 4" xfId="4028"/>
    <cellStyle name="Comma 2 3 4 3 2 5" xfId="4029"/>
    <cellStyle name="Comma 2 3 4 3 3" xfId="4030"/>
    <cellStyle name="Comma 2 3 4 3 3 2" xfId="4031"/>
    <cellStyle name="Comma 2 3 4 3 3 3" xfId="4032"/>
    <cellStyle name="Comma 2 3 4 3 3 4" xfId="4033"/>
    <cellStyle name="Comma 2 3 4 3 4" xfId="4034"/>
    <cellStyle name="Comma 2 3 4 3 5" xfId="4035"/>
    <cellStyle name="Comma 2 3 4 3 6" xfId="4036"/>
    <cellStyle name="Comma 2 3 4 4" xfId="4037"/>
    <cellStyle name="Comma 2 3 4 4 2" xfId="4038"/>
    <cellStyle name="Comma 2 3 4 4 2 2" xfId="4039"/>
    <cellStyle name="Comma 2 3 4 4 2 2 2" xfId="4040"/>
    <cellStyle name="Comma 2 3 4 4 2 2 3" xfId="4041"/>
    <cellStyle name="Comma 2 3 4 4 2 2 4" xfId="4042"/>
    <cellStyle name="Comma 2 3 4 4 2 3" xfId="4043"/>
    <cellStyle name="Comma 2 3 4 4 2 4" xfId="4044"/>
    <cellStyle name="Comma 2 3 4 4 2 5" xfId="4045"/>
    <cellStyle name="Comma 2 3 4 4 3" xfId="4046"/>
    <cellStyle name="Comma 2 3 4 4 3 2" xfId="4047"/>
    <cellStyle name="Comma 2 3 4 4 3 3" xfId="4048"/>
    <cellStyle name="Comma 2 3 4 4 3 4" xfId="4049"/>
    <cellStyle name="Comma 2 3 4 4 4" xfId="4050"/>
    <cellStyle name="Comma 2 3 4 4 5" xfId="4051"/>
    <cellStyle name="Comma 2 3 4 4 6" xfId="4052"/>
    <cellStyle name="Comma 2 3 4 5" xfId="4053"/>
    <cellStyle name="Comma 2 3 4 5 2" xfId="4054"/>
    <cellStyle name="Comma 2 3 4 5 2 2" xfId="4055"/>
    <cellStyle name="Comma 2 3 4 5 2 3" xfId="4056"/>
    <cellStyle name="Comma 2 3 4 5 2 4" xfId="4057"/>
    <cellStyle name="Comma 2 3 4 5 3" xfId="4058"/>
    <cellStyle name="Comma 2 3 4 5 4" xfId="4059"/>
    <cellStyle name="Comma 2 3 4 5 5" xfId="4060"/>
    <cellStyle name="Comma 2 3 4 6" xfId="4061"/>
    <cellStyle name="Comma 2 3 4 6 2" xfId="4062"/>
    <cellStyle name="Comma 2 3 4 6 3" xfId="4063"/>
    <cellStyle name="Comma 2 3 4 6 4" xfId="4064"/>
    <cellStyle name="Comma 2 3 4 7" xfId="4065"/>
    <cellStyle name="Comma 2 3 4 8" xfId="4066"/>
    <cellStyle name="Comma 2 3 4 9" xfId="4067"/>
    <cellStyle name="Comma 2 3 5" xfId="4068"/>
    <cellStyle name="Comma 2 3 6" xfId="4069"/>
    <cellStyle name="Comma 2 3 6 2" xfId="4070"/>
    <cellStyle name="Comma 2 3 6 2 2" xfId="4071"/>
    <cellStyle name="Comma 2 3 6 2 2 2" xfId="4072"/>
    <cellStyle name="Comma 2 3 6 2 2 2 2" xfId="4073"/>
    <cellStyle name="Comma 2 3 6 2 2 2 2 2" xfId="4074"/>
    <cellStyle name="Comma 2 3 6 2 2 2 2 3" xfId="4075"/>
    <cellStyle name="Comma 2 3 6 2 2 2 2 4" xfId="4076"/>
    <cellStyle name="Comma 2 3 6 2 2 2 3" xfId="4077"/>
    <cellStyle name="Comma 2 3 6 2 2 2 4" xfId="4078"/>
    <cellStyle name="Comma 2 3 6 2 2 2 5" xfId="4079"/>
    <cellStyle name="Comma 2 3 6 2 2 3" xfId="4080"/>
    <cellStyle name="Comma 2 3 6 2 2 3 2" xfId="4081"/>
    <cellStyle name="Comma 2 3 6 2 2 3 3" xfId="4082"/>
    <cellStyle name="Comma 2 3 6 2 2 3 4" xfId="4083"/>
    <cellStyle name="Comma 2 3 6 2 2 4" xfId="4084"/>
    <cellStyle name="Comma 2 3 6 2 2 5" xfId="4085"/>
    <cellStyle name="Comma 2 3 6 2 2 6" xfId="4086"/>
    <cellStyle name="Comma 2 3 6 2 3" xfId="4087"/>
    <cellStyle name="Comma 2 3 6 2 3 2" xfId="4088"/>
    <cellStyle name="Comma 2 3 6 2 3 2 2" xfId="4089"/>
    <cellStyle name="Comma 2 3 6 2 3 2 2 2" xfId="4090"/>
    <cellStyle name="Comma 2 3 6 2 3 2 2 3" xfId="4091"/>
    <cellStyle name="Comma 2 3 6 2 3 2 2 4" xfId="4092"/>
    <cellStyle name="Comma 2 3 6 2 3 2 3" xfId="4093"/>
    <cellStyle name="Comma 2 3 6 2 3 2 4" xfId="4094"/>
    <cellStyle name="Comma 2 3 6 2 3 2 5" xfId="4095"/>
    <cellStyle name="Comma 2 3 6 2 3 3" xfId="4096"/>
    <cellStyle name="Comma 2 3 6 2 3 3 2" xfId="4097"/>
    <cellStyle name="Comma 2 3 6 2 3 3 3" xfId="4098"/>
    <cellStyle name="Comma 2 3 6 2 3 3 4" xfId="4099"/>
    <cellStyle name="Comma 2 3 6 2 3 4" xfId="4100"/>
    <cellStyle name="Comma 2 3 6 2 3 5" xfId="4101"/>
    <cellStyle name="Comma 2 3 6 2 3 6" xfId="4102"/>
    <cellStyle name="Comma 2 3 6 2 4" xfId="4103"/>
    <cellStyle name="Comma 2 3 6 2 4 2" xfId="4104"/>
    <cellStyle name="Comma 2 3 6 2 4 2 2" xfId="4105"/>
    <cellStyle name="Comma 2 3 6 2 4 2 3" xfId="4106"/>
    <cellStyle name="Comma 2 3 6 2 4 2 4" xfId="4107"/>
    <cellStyle name="Comma 2 3 6 2 4 3" xfId="4108"/>
    <cellStyle name="Comma 2 3 6 2 4 4" xfId="4109"/>
    <cellStyle name="Comma 2 3 6 2 4 5" xfId="4110"/>
    <cellStyle name="Comma 2 3 6 2 5" xfId="4111"/>
    <cellStyle name="Comma 2 3 6 2 5 2" xfId="4112"/>
    <cellStyle name="Comma 2 3 6 2 5 3" xfId="4113"/>
    <cellStyle name="Comma 2 3 6 2 5 4" xfId="4114"/>
    <cellStyle name="Comma 2 3 6 2 6" xfId="4115"/>
    <cellStyle name="Comma 2 3 6 2 7" xfId="4116"/>
    <cellStyle name="Comma 2 3 6 2 8" xfId="4117"/>
    <cellStyle name="Comma 2 3 6 3" xfId="4118"/>
    <cellStyle name="Comma 2 3 6 3 2" xfId="4119"/>
    <cellStyle name="Comma 2 3 6 3 2 2" xfId="4120"/>
    <cellStyle name="Comma 2 3 6 3 2 2 2" xfId="4121"/>
    <cellStyle name="Comma 2 3 6 3 2 2 3" xfId="4122"/>
    <cellStyle name="Comma 2 3 6 3 2 2 4" xfId="4123"/>
    <cellStyle name="Comma 2 3 6 3 2 3" xfId="4124"/>
    <cellStyle name="Comma 2 3 6 3 2 4" xfId="4125"/>
    <cellStyle name="Comma 2 3 6 3 2 5" xfId="4126"/>
    <cellStyle name="Comma 2 3 6 3 3" xfId="4127"/>
    <cellStyle name="Comma 2 3 6 3 3 2" xfId="4128"/>
    <cellStyle name="Comma 2 3 6 3 3 3" xfId="4129"/>
    <cellStyle name="Comma 2 3 6 3 3 4" xfId="4130"/>
    <cellStyle name="Comma 2 3 6 3 4" xfId="4131"/>
    <cellStyle name="Comma 2 3 6 3 5" xfId="4132"/>
    <cellStyle name="Comma 2 3 6 3 6" xfId="4133"/>
    <cellStyle name="Comma 2 3 6 4" xfId="4134"/>
    <cellStyle name="Comma 2 3 6 4 2" xfId="4135"/>
    <cellStyle name="Comma 2 3 6 4 2 2" xfId="4136"/>
    <cellStyle name="Comma 2 3 6 4 2 2 2" xfId="4137"/>
    <cellStyle name="Comma 2 3 6 4 2 2 3" xfId="4138"/>
    <cellStyle name="Comma 2 3 6 4 2 2 4" xfId="4139"/>
    <cellStyle name="Comma 2 3 6 4 2 3" xfId="4140"/>
    <cellStyle name="Comma 2 3 6 4 2 4" xfId="4141"/>
    <cellStyle name="Comma 2 3 6 4 2 5" xfId="4142"/>
    <cellStyle name="Comma 2 3 6 4 3" xfId="4143"/>
    <cellStyle name="Comma 2 3 6 4 3 2" xfId="4144"/>
    <cellStyle name="Comma 2 3 6 4 3 3" xfId="4145"/>
    <cellStyle name="Comma 2 3 6 4 3 4" xfId="4146"/>
    <cellStyle name="Comma 2 3 6 4 4" xfId="4147"/>
    <cellStyle name="Comma 2 3 6 4 5" xfId="4148"/>
    <cellStyle name="Comma 2 3 6 4 6" xfId="4149"/>
    <cellStyle name="Comma 2 3 6 5" xfId="4150"/>
    <cellStyle name="Comma 2 3 6 5 2" xfId="4151"/>
    <cellStyle name="Comma 2 3 6 5 2 2" xfId="4152"/>
    <cellStyle name="Comma 2 3 6 5 2 3" xfId="4153"/>
    <cellStyle name="Comma 2 3 6 5 2 4" xfId="4154"/>
    <cellStyle name="Comma 2 3 6 5 3" xfId="4155"/>
    <cellStyle name="Comma 2 3 6 5 4" xfId="4156"/>
    <cellStyle name="Comma 2 3 6 5 5" xfId="4157"/>
    <cellStyle name="Comma 2 3 6 6" xfId="4158"/>
    <cellStyle name="Comma 2 3 6 6 2" xfId="4159"/>
    <cellStyle name="Comma 2 3 6 6 3" xfId="4160"/>
    <cellStyle name="Comma 2 3 6 6 4" xfId="4161"/>
    <cellStyle name="Comma 2 3 6 7" xfId="4162"/>
    <cellStyle name="Comma 2 3 6 8" xfId="4163"/>
    <cellStyle name="Comma 2 3 6 9" xfId="4164"/>
    <cellStyle name="Comma 2 3 7" xfId="4165"/>
    <cellStyle name="Comma 2 3 7 2" xfId="4166"/>
    <cellStyle name="Comma 2 3 7 2 2" xfId="4167"/>
    <cellStyle name="Comma 2 3 7 2 2 2" xfId="4168"/>
    <cellStyle name="Comma 2 3 7 2 2 2 2" xfId="4169"/>
    <cellStyle name="Comma 2 3 7 2 2 2 3" xfId="4170"/>
    <cellStyle name="Comma 2 3 7 2 2 2 4" xfId="4171"/>
    <cellStyle name="Comma 2 3 7 2 2 3" xfId="4172"/>
    <cellStyle name="Comma 2 3 7 2 2 4" xfId="4173"/>
    <cellStyle name="Comma 2 3 7 2 2 5" xfId="4174"/>
    <cellStyle name="Comma 2 3 7 2 3" xfId="4175"/>
    <cellStyle name="Comma 2 3 7 2 3 2" xfId="4176"/>
    <cellStyle name="Comma 2 3 7 2 3 3" xfId="4177"/>
    <cellStyle name="Comma 2 3 7 2 3 4" xfId="4178"/>
    <cellStyle name="Comma 2 3 7 2 4" xfId="4179"/>
    <cellStyle name="Comma 2 3 7 2 5" xfId="4180"/>
    <cellStyle name="Comma 2 3 7 2 6" xfId="4181"/>
    <cellStyle name="Comma 2 3 7 3" xfId="4182"/>
    <cellStyle name="Comma 2 3 7 3 2" xfId="4183"/>
    <cellStyle name="Comma 2 3 7 3 2 2" xfId="4184"/>
    <cellStyle name="Comma 2 3 7 3 2 2 2" xfId="4185"/>
    <cellStyle name="Comma 2 3 7 3 2 2 3" xfId="4186"/>
    <cellStyle name="Comma 2 3 7 3 2 2 4" xfId="4187"/>
    <cellStyle name="Comma 2 3 7 3 2 3" xfId="4188"/>
    <cellStyle name="Comma 2 3 7 3 2 4" xfId="4189"/>
    <cellStyle name="Comma 2 3 7 3 2 5" xfId="4190"/>
    <cellStyle name="Comma 2 3 7 3 3" xfId="4191"/>
    <cellStyle name="Comma 2 3 7 3 3 2" xfId="4192"/>
    <cellStyle name="Comma 2 3 7 3 3 3" xfId="4193"/>
    <cellStyle name="Comma 2 3 7 3 3 4" xfId="4194"/>
    <cellStyle name="Comma 2 3 7 3 4" xfId="4195"/>
    <cellStyle name="Comma 2 3 7 3 5" xfId="4196"/>
    <cellStyle name="Comma 2 3 7 3 6" xfId="4197"/>
    <cellStyle name="Comma 2 3 7 4" xfId="4198"/>
    <cellStyle name="Comma 2 3 7 4 2" xfId="4199"/>
    <cellStyle name="Comma 2 3 7 4 2 2" xfId="4200"/>
    <cellStyle name="Comma 2 3 7 4 2 3" xfId="4201"/>
    <cellStyle name="Comma 2 3 7 4 2 4" xfId="4202"/>
    <cellStyle name="Comma 2 3 7 4 3" xfId="4203"/>
    <cellStyle name="Comma 2 3 7 4 4" xfId="4204"/>
    <cellStyle name="Comma 2 3 7 4 5" xfId="4205"/>
    <cellStyle name="Comma 2 3 7 5" xfId="4206"/>
    <cellStyle name="Comma 2 3 7 5 2" xfId="4207"/>
    <cellStyle name="Comma 2 3 7 5 3" xfId="4208"/>
    <cellStyle name="Comma 2 3 7 5 4" xfId="4209"/>
    <cellStyle name="Comma 2 3 7 6" xfId="4210"/>
    <cellStyle name="Comma 2 3 7 7" xfId="4211"/>
    <cellStyle name="Comma 2 3 7 8" xfId="4212"/>
    <cellStyle name="Comma 2 3 8" xfId="4213"/>
    <cellStyle name="Comma 2 3 8 2" xfId="4214"/>
    <cellStyle name="Comma 2 3 8 2 2" xfId="4215"/>
    <cellStyle name="Comma 2 3 8 2 2 2" xfId="4216"/>
    <cellStyle name="Comma 2 3 8 2 2 2 2" xfId="4217"/>
    <cellStyle name="Comma 2 3 8 2 2 2 3" xfId="4218"/>
    <cellStyle name="Comma 2 3 8 2 2 2 4" xfId="4219"/>
    <cellStyle name="Comma 2 3 8 2 2 3" xfId="4220"/>
    <cellStyle name="Comma 2 3 8 2 2 4" xfId="4221"/>
    <cellStyle name="Comma 2 3 8 2 2 5" xfId="4222"/>
    <cellStyle name="Comma 2 3 8 2 3" xfId="4223"/>
    <cellStyle name="Comma 2 3 8 2 3 2" xfId="4224"/>
    <cellStyle name="Comma 2 3 8 2 3 3" xfId="4225"/>
    <cellStyle name="Comma 2 3 8 2 3 4" xfId="4226"/>
    <cellStyle name="Comma 2 3 8 2 4" xfId="4227"/>
    <cellStyle name="Comma 2 3 8 2 5" xfId="4228"/>
    <cellStyle name="Comma 2 3 8 2 6" xfId="4229"/>
    <cellStyle name="Comma 2 3 8 3" xfId="4230"/>
    <cellStyle name="Comma 2 3 8 3 2" xfId="4231"/>
    <cellStyle name="Comma 2 3 8 3 2 2" xfId="4232"/>
    <cellStyle name="Comma 2 3 8 3 2 2 2" xfId="4233"/>
    <cellStyle name="Comma 2 3 8 3 2 2 3" xfId="4234"/>
    <cellStyle name="Comma 2 3 8 3 2 2 4" xfId="4235"/>
    <cellStyle name="Comma 2 3 8 3 2 3" xfId="4236"/>
    <cellStyle name="Comma 2 3 8 3 2 4" xfId="4237"/>
    <cellStyle name="Comma 2 3 8 3 2 5" xfId="4238"/>
    <cellStyle name="Comma 2 3 8 3 3" xfId="4239"/>
    <cellStyle name="Comma 2 3 8 3 3 2" xfId="4240"/>
    <cellStyle name="Comma 2 3 8 3 3 3" xfId="4241"/>
    <cellStyle name="Comma 2 3 8 3 3 4" xfId="4242"/>
    <cellStyle name="Comma 2 3 8 3 4" xfId="4243"/>
    <cellStyle name="Comma 2 3 8 3 5" xfId="4244"/>
    <cellStyle name="Comma 2 3 8 3 6" xfId="4245"/>
    <cellStyle name="Comma 2 3 8 4" xfId="4246"/>
    <cellStyle name="Comma 2 3 8 4 2" xfId="4247"/>
    <cellStyle name="Comma 2 3 8 4 2 2" xfId="4248"/>
    <cellStyle name="Comma 2 3 8 4 2 3" xfId="4249"/>
    <cellStyle name="Comma 2 3 8 4 2 4" xfId="4250"/>
    <cellStyle name="Comma 2 3 8 4 3" xfId="4251"/>
    <cellStyle name="Comma 2 3 8 4 4" xfId="4252"/>
    <cellStyle name="Comma 2 3 8 4 5" xfId="4253"/>
    <cellStyle name="Comma 2 3 8 5" xfId="4254"/>
    <cellStyle name="Comma 2 3 8 5 2" xfId="4255"/>
    <cellStyle name="Comma 2 3 8 5 3" xfId="4256"/>
    <cellStyle name="Comma 2 3 8 5 4" xfId="4257"/>
    <cellStyle name="Comma 2 3 8 6" xfId="4258"/>
    <cellStyle name="Comma 2 3 8 7" xfId="4259"/>
    <cellStyle name="Comma 2 3 8 8" xfId="4260"/>
    <cellStyle name="Comma 2 3 9" xfId="4261"/>
    <cellStyle name="Comma 2 3 9 2" xfId="4262"/>
    <cellStyle name="Comma 2 3 9 2 2" xfId="4263"/>
    <cellStyle name="Comma 2 3 9 2 2 2" xfId="4264"/>
    <cellStyle name="Comma 2 3 9 2 2 3" xfId="4265"/>
    <cellStyle name="Comma 2 3 9 2 2 4" xfId="4266"/>
    <cellStyle name="Comma 2 3 9 2 3" xfId="4267"/>
    <cellStyle name="Comma 2 3 9 2 4" xfId="4268"/>
    <cellStyle name="Comma 2 3 9 2 5" xfId="4269"/>
    <cellStyle name="Comma 2 3 9 3" xfId="4270"/>
    <cellStyle name="Comma 2 3 9 3 2" xfId="4271"/>
    <cellStyle name="Comma 2 3 9 3 3" xfId="4272"/>
    <cellStyle name="Comma 2 3 9 3 4" xfId="4273"/>
    <cellStyle name="Comma 2 3 9 4" xfId="4274"/>
    <cellStyle name="Comma 2 3 9 5" xfId="4275"/>
    <cellStyle name="Comma 2 3 9 6" xfId="4276"/>
    <cellStyle name="Comma 2 30" xfId="4277"/>
    <cellStyle name="Comma 2 31" xfId="4278"/>
    <cellStyle name="Comma 2 32" xfId="4279"/>
    <cellStyle name="Comma 2 33" xfId="4280"/>
    <cellStyle name="Comma 2 34" xfId="4281"/>
    <cellStyle name="Comma 2 35" xfId="4282"/>
    <cellStyle name="Comma 2 36" xfId="4283"/>
    <cellStyle name="Comma 2 37" xfId="4284"/>
    <cellStyle name="Comma 2 38" xfId="4285"/>
    <cellStyle name="Comma 2 39" xfId="4286"/>
    <cellStyle name="Comma 2 4" xfId="4287"/>
    <cellStyle name="Comma 2 4 10" xfId="4288"/>
    <cellStyle name="Comma 2 4 11" xfId="4289"/>
    <cellStyle name="Comma 2 4 11 2" xfId="4290"/>
    <cellStyle name="Comma 2 4 11 2 2" xfId="4291"/>
    <cellStyle name="Comma 2 4 11 2 3" xfId="4292"/>
    <cellStyle name="Comma 2 4 11 2 4" xfId="4293"/>
    <cellStyle name="Comma 2 4 11 3" xfId="4294"/>
    <cellStyle name="Comma 2 4 11 4" xfId="4295"/>
    <cellStyle name="Comma 2 4 11 5" xfId="4296"/>
    <cellStyle name="Comma 2 4 12" xfId="4297"/>
    <cellStyle name="Comma 2 4 12 2" xfId="4298"/>
    <cellStyle name="Comma 2 4 12 3" xfId="4299"/>
    <cellStyle name="Comma 2 4 12 4" xfId="4300"/>
    <cellStyle name="Comma 2 4 13" xfId="4301"/>
    <cellStyle name="Comma 2 4 14" xfId="4302"/>
    <cellStyle name="Comma 2 4 15" xfId="4303"/>
    <cellStyle name="Comma 2 4 2" xfId="4304"/>
    <cellStyle name="Comma 2 4 2 10" xfId="4305"/>
    <cellStyle name="Comma 2 4 2 2" xfId="4306"/>
    <cellStyle name="Comma 2 4 2 2 2" xfId="4307"/>
    <cellStyle name="Comma 2 4 2 2 2 2" xfId="4308"/>
    <cellStyle name="Comma 2 4 2 2 2 2 2" xfId="4309"/>
    <cellStyle name="Comma 2 4 2 2 2 2 2 2" xfId="4310"/>
    <cellStyle name="Comma 2 4 2 2 2 2 2 3" xfId="4311"/>
    <cellStyle name="Comma 2 4 2 2 2 2 2 4" xfId="4312"/>
    <cellStyle name="Comma 2 4 2 2 2 2 3" xfId="4313"/>
    <cellStyle name="Comma 2 4 2 2 2 2 4" xfId="4314"/>
    <cellStyle name="Comma 2 4 2 2 2 2 5" xfId="4315"/>
    <cellStyle name="Comma 2 4 2 2 2 3" xfId="4316"/>
    <cellStyle name="Comma 2 4 2 2 2 3 2" xfId="4317"/>
    <cellStyle name="Comma 2 4 2 2 2 3 3" xfId="4318"/>
    <cellStyle name="Comma 2 4 2 2 2 3 4" xfId="4319"/>
    <cellStyle name="Comma 2 4 2 2 2 4" xfId="4320"/>
    <cellStyle name="Comma 2 4 2 2 2 5" xfId="4321"/>
    <cellStyle name="Comma 2 4 2 2 2 6" xfId="4322"/>
    <cellStyle name="Comma 2 4 2 2 3" xfId="4323"/>
    <cellStyle name="Comma 2 4 2 2 3 2" xfId="4324"/>
    <cellStyle name="Comma 2 4 2 2 3 2 2" xfId="4325"/>
    <cellStyle name="Comma 2 4 2 2 3 2 2 2" xfId="4326"/>
    <cellStyle name="Comma 2 4 2 2 3 2 2 3" xfId="4327"/>
    <cellStyle name="Comma 2 4 2 2 3 2 2 4" xfId="4328"/>
    <cellStyle name="Comma 2 4 2 2 3 2 3" xfId="4329"/>
    <cellStyle name="Comma 2 4 2 2 3 2 4" xfId="4330"/>
    <cellStyle name="Comma 2 4 2 2 3 2 5" xfId="4331"/>
    <cellStyle name="Comma 2 4 2 2 3 3" xfId="4332"/>
    <cellStyle name="Comma 2 4 2 2 3 3 2" xfId="4333"/>
    <cellStyle name="Comma 2 4 2 2 3 3 3" xfId="4334"/>
    <cellStyle name="Comma 2 4 2 2 3 3 4" xfId="4335"/>
    <cellStyle name="Comma 2 4 2 2 3 4" xfId="4336"/>
    <cellStyle name="Comma 2 4 2 2 3 5" xfId="4337"/>
    <cellStyle name="Comma 2 4 2 2 3 6" xfId="4338"/>
    <cellStyle name="Comma 2 4 2 2 4" xfId="4339"/>
    <cellStyle name="Comma 2 4 2 2 5" xfId="4340"/>
    <cellStyle name="Comma 2 4 2 2 5 2" xfId="4341"/>
    <cellStyle name="Comma 2 4 2 2 5 2 2" xfId="4342"/>
    <cellStyle name="Comma 2 4 2 2 5 2 3" xfId="4343"/>
    <cellStyle name="Comma 2 4 2 2 5 2 4" xfId="4344"/>
    <cellStyle name="Comma 2 4 2 2 5 3" xfId="4345"/>
    <cellStyle name="Comma 2 4 2 2 5 4" xfId="4346"/>
    <cellStyle name="Comma 2 4 2 2 5 5" xfId="4347"/>
    <cellStyle name="Comma 2 4 2 2 6" xfId="4348"/>
    <cellStyle name="Comma 2 4 2 2 6 2" xfId="4349"/>
    <cellStyle name="Comma 2 4 2 2 6 3" xfId="4350"/>
    <cellStyle name="Comma 2 4 2 2 6 4" xfId="4351"/>
    <cellStyle name="Comma 2 4 2 2 7" xfId="4352"/>
    <cellStyle name="Comma 2 4 2 2 8" xfId="4353"/>
    <cellStyle name="Comma 2 4 2 2 9" xfId="4354"/>
    <cellStyle name="Comma 2 4 2 3" xfId="4355"/>
    <cellStyle name="Comma 2 4 2 3 2" xfId="4356"/>
    <cellStyle name="Comma 2 4 2 3 2 2" xfId="4357"/>
    <cellStyle name="Comma 2 4 2 3 2 2 2" xfId="4358"/>
    <cellStyle name="Comma 2 4 2 3 2 2 3" xfId="4359"/>
    <cellStyle name="Comma 2 4 2 3 2 2 4" xfId="4360"/>
    <cellStyle name="Comma 2 4 2 3 2 3" xfId="4361"/>
    <cellStyle name="Comma 2 4 2 3 2 4" xfId="4362"/>
    <cellStyle name="Comma 2 4 2 3 2 5" xfId="4363"/>
    <cellStyle name="Comma 2 4 2 3 3" xfId="4364"/>
    <cellStyle name="Comma 2 4 2 3 3 2" xfId="4365"/>
    <cellStyle name="Comma 2 4 2 3 3 3" xfId="4366"/>
    <cellStyle name="Comma 2 4 2 3 3 4" xfId="4367"/>
    <cellStyle name="Comma 2 4 2 3 4" xfId="4368"/>
    <cellStyle name="Comma 2 4 2 3 5" xfId="4369"/>
    <cellStyle name="Comma 2 4 2 3 6" xfId="4370"/>
    <cellStyle name="Comma 2 4 2 4" xfId="4371"/>
    <cellStyle name="Comma 2 4 2 4 2" xfId="4372"/>
    <cellStyle name="Comma 2 4 2 4 2 2" xfId="4373"/>
    <cellStyle name="Comma 2 4 2 4 2 2 2" xfId="4374"/>
    <cellStyle name="Comma 2 4 2 4 2 2 3" xfId="4375"/>
    <cellStyle name="Comma 2 4 2 4 2 2 4" xfId="4376"/>
    <cellStyle name="Comma 2 4 2 4 2 3" xfId="4377"/>
    <cellStyle name="Comma 2 4 2 4 2 4" xfId="4378"/>
    <cellStyle name="Comma 2 4 2 4 2 5" xfId="4379"/>
    <cellStyle name="Comma 2 4 2 4 3" xfId="4380"/>
    <cellStyle name="Comma 2 4 2 4 3 2" xfId="4381"/>
    <cellStyle name="Comma 2 4 2 4 3 3" xfId="4382"/>
    <cellStyle name="Comma 2 4 2 4 3 4" xfId="4383"/>
    <cellStyle name="Comma 2 4 2 4 4" xfId="4384"/>
    <cellStyle name="Comma 2 4 2 4 5" xfId="4385"/>
    <cellStyle name="Comma 2 4 2 4 6" xfId="4386"/>
    <cellStyle name="Comma 2 4 2 5" xfId="4387"/>
    <cellStyle name="Comma 2 4 2 6" xfId="4388"/>
    <cellStyle name="Comma 2 4 2 6 2" xfId="4389"/>
    <cellStyle name="Comma 2 4 2 6 2 2" xfId="4390"/>
    <cellStyle name="Comma 2 4 2 6 2 3" xfId="4391"/>
    <cellStyle name="Comma 2 4 2 6 2 4" xfId="4392"/>
    <cellStyle name="Comma 2 4 2 6 3" xfId="4393"/>
    <cellStyle name="Comma 2 4 2 6 4" xfId="4394"/>
    <cellStyle name="Comma 2 4 2 6 5" xfId="4395"/>
    <cellStyle name="Comma 2 4 2 7" xfId="4396"/>
    <cellStyle name="Comma 2 4 2 7 2" xfId="4397"/>
    <cellStyle name="Comma 2 4 2 7 3" xfId="4398"/>
    <cellStyle name="Comma 2 4 2 7 4" xfId="4399"/>
    <cellStyle name="Comma 2 4 2 8" xfId="4400"/>
    <cellStyle name="Comma 2 4 2 9" xfId="4401"/>
    <cellStyle name="Comma 2 4 3" xfId="4402"/>
    <cellStyle name="Comma 2 4 3 2" xfId="4403"/>
    <cellStyle name="Comma 2 4 3 2 2" xfId="4404"/>
    <cellStyle name="Comma 2 4 3 2 2 2" xfId="4405"/>
    <cellStyle name="Comma 2 4 3 2 2 2 2" xfId="4406"/>
    <cellStyle name="Comma 2 4 3 2 2 2 2 2" xfId="4407"/>
    <cellStyle name="Comma 2 4 3 2 2 2 2 3" xfId="4408"/>
    <cellStyle name="Comma 2 4 3 2 2 2 2 4" xfId="4409"/>
    <cellStyle name="Comma 2 4 3 2 2 2 3" xfId="4410"/>
    <cellStyle name="Comma 2 4 3 2 2 2 4" xfId="4411"/>
    <cellStyle name="Comma 2 4 3 2 2 2 5" xfId="4412"/>
    <cellStyle name="Comma 2 4 3 2 2 3" xfId="4413"/>
    <cellStyle name="Comma 2 4 3 2 2 3 2" xfId="4414"/>
    <cellStyle name="Comma 2 4 3 2 2 3 3" xfId="4415"/>
    <cellStyle name="Comma 2 4 3 2 2 3 4" xfId="4416"/>
    <cellStyle name="Comma 2 4 3 2 2 4" xfId="4417"/>
    <cellStyle name="Comma 2 4 3 2 2 5" xfId="4418"/>
    <cellStyle name="Comma 2 4 3 2 2 6" xfId="4419"/>
    <cellStyle name="Comma 2 4 3 2 3" xfId="4420"/>
    <cellStyle name="Comma 2 4 3 2 3 2" xfId="4421"/>
    <cellStyle name="Comma 2 4 3 2 3 2 2" xfId="4422"/>
    <cellStyle name="Comma 2 4 3 2 3 2 2 2" xfId="4423"/>
    <cellStyle name="Comma 2 4 3 2 3 2 2 3" xfId="4424"/>
    <cellStyle name="Comma 2 4 3 2 3 2 2 4" xfId="4425"/>
    <cellStyle name="Comma 2 4 3 2 3 2 3" xfId="4426"/>
    <cellStyle name="Comma 2 4 3 2 3 2 4" xfId="4427"/>
    <cellStyle name="Comma 2 4 3 2 3 2 5" xfId="4428"/>
    <cellStyle name="Comma 2 4 3 2 3 3" xfId="4429"/>
    <cellStyle name="Comma 2 4 3 2 3 3 2" xfId="4430"/>
    <cellStyle name="Comma 2 4 3 2 3 3 3" xfId="4431"/>
    <cellStyle name="Comma 2 4 3 2 3 3 4" xfId="4432"/>
    <cellStyle name="Comma 2 4 3 2 3 4" xfId="4433"/>
    <cellStyle name="Comma 2 4 3 2 3 5" xfId="4434"/>
    <cellStyle name="Comma 2 4 3 2 3 6" xfId="4435"/>
    <cellStyle name="Comma 2 4 3 2 4" xfId="4436"/>
    <cellStyle name="Comma 2 4 3 2 4 2" xfId="4437"/>
    <cellStyle name="Comma 2 4 3 2 4 2 2" xfId="4438"/>
    <cellStyle name="Comma 2 4 3 2 4 2 3" xfId="4439"/>
    <cellStyle name="Comma 2 4 3 2 4 2 4" xfId="4440"/>
    <cellStyle name="Comma 2 4 3 2 4 3" xfId="4441"/>
    <cellStyle name="Comma 2 4 3 2 4 4" xfId="4442"/>
    <cellStyle name="Comma 2 4 3 2 4 5" xfId="4443"/>
    <cellStyle name="Comma 2 4 3 2 5" xfId="4444"/>
    <cellStyle name="Comma 2 4 3 2 5 2" xfId="4445"/>
    <cellStyle name="Comma 2 4 3 2 5 3" xfId="4446"/>
    <cellStyle name="Comma 2 4 3 2 5 4" xfId="4447"/>
    <cellStyle name="Comma 2 4 3 2 6" xfId="4448"/>
    <cellStyle name="Comma 2 4 3 2 7" xfId="4449"/>
    <cellStyle name="Comma 2 4 3 2 8" xfId="4450"/>
    <cellStyle name="Comma 2 4 3 3" xfId="4451"/>
    <cellStyle name="Comma 2 4 3 3 2" xfId="4452"/>
    <cellStyle name="Comma 2 4 3 3 2 2" xfId="4453"/>
    <cellStyle name="Comma 2 4 3 3 2 2 2" xfId="4454"/>
    <cellStyle name="Comma 2 4 3 3 2 2 3" xfId="4455"/>
    <cellStyle name="Comma 2 4 3 3 2 2 4" xfId="4456"/>
    <cellStyle name="Comma 2 4 3 3 2 3" xfId="4457"/>
    <cellStyle name="Comma 2 4 3 3 2 4" xfId="4458"/>
    <cellStyle name="Comma 2 4 3 3 2 5" xfId="4459"/>
    <cellStyle name="Comma 2 4 3 3 3" xfId="4460"/>
    <cellStyle name="Comma 2 4 3 3 3 2" xfId="4461"/>
    <cellStyle name="Comma 2 4 3 3 3 3" xfId="4462"/>
    <cellStyle name="Comma 2 4 3 3 3 4" xfId="4463"/>
    <cellStyle name="Comma 2 4 3 3 4" xfId="4464"/>
    <cellStyle name="Comma 2 4 3 3 5" xfId="4465"/>
    <cellStyle name="Comma 2 4 3 3 6" xfId="4466"/>
    <cellStyle name="Comma 2 4 3 4" xfId="4467"/>
    <cellStyle name="Comma 2 4 3 4 2" xfId="4468"/>
    <cellStyle name="Comma 2 4 3 4 2 2" xfId="4469"/>
    <cellStyle name="Comma 2 4 3 4 2 2 2" xfId="4470"/>
    <cellStyle name="Comma 2 4 3 4 2 2 3" xfId="4471"/>
    <cellStyle name="Comma 2 4 3 4 2 2 4" xfId="4472"/>
    <cellStyle name="Comma 2 4 3 4 2 3" xfId="4473"/>
    <cellStyle name="Comma 2 4 3 4 2 4" xfId="4474"/>
    <cellStyle name="Comma 2 4 3 4 2 5" xfId="4475"/>
    <cellStyle name="Comma 2 4 3 4 3" xfId="4476"/>
    <cellStyle name="Comma 2 4 3 4 3 2" xfId="4477"/>
    <cellStyle name="Comma 2 4 3 4 3 3" xfId="4478"/>
    <cellStyle name="Comma 2 4 3 4 3 4" xfId="4479"/>
    <cellStyle name="Comma 2 4 3 4 4" xfId="4480"/>
    <cellStyle name="Comma 2 4 3 4 5" xfId="4481"/>
    <cellStyle name="Comma 2 4 3 4 6" xfId="4482"/>
    <cellStyle name="Comma 2 4 3 5" xfId="4483"/>
    <cellStyle name="Comma 2 4 3 5 2" xfId="4484"/>
    <cellStyle name="Comma 2 4 3 5 2 2" xfId="4485"/>
    <cellStyle name="Comma 2 4 3 5 2 3" xfId="4486"/>
    <cellStyle name="Comma 2 4 3 5 2 4" xfId="4487"/>
    <cellStyle name="Comma 2 4 3 5 3" xfId="4488"/>
    <cellStyle name="Comma 2 4 3 5 4" xfId="4489"/>
    <cellStyle name="Comma 2 4 3 5 5" xfId="4490"/>
    <cellStyle name="Comma 2 4 3 6" xfId="4491"/>
    <cellStyle name="Comma 2 4 3 6 2" xfId="4492"/>
    <cellStyle name="Comma 2 4 3 6 3" xfId="4493"/>
    <cellStyle name="Comma 2 4 3 6 4" xfId="4494"/>
    <cellStyle name="Comma 2 4 3 7" xfId="4495"/>
    <cellStyle name="Comma 2 4 3 8" xfId="4496"/>
    <cellStyle name="Comma 2 4 3 9" xfId="4497"/>
    <cellStyle name="Comma 2 4 4" xfId="4498"/>
    <cellStyle name="Comma 2 4 5" xfId="4499"/>
    <cellStyle name="Comma 2 4 5 2" xfId="4500"/>
    <cellStyle name="Comma 2 4 5 2 2" xfId="4501"/>
    <cellStyle name="Comma 2 4 5 2 2 2" xfId="4502"/>
    <cellStyle name="Comma 2 4 5 2 2 2 2" xfId="4503"/>
    <cellStyle name="Comma 2 4 5 2 2 2 2 2" xfId="4504"/>
    <cellStyle name="Comma 2 4 5 2 2 2 2 3" xfId="4505"/>
    <cellStyle name="Comma 2 4 5 2 2 2 2 4" xfId="4506"/>
    <cellStyle name="Comma 2 4 5 2 2 2 3" xfId="4507"/>
    <cellStyle name="Comma 2 4 5 2 2 2 4" xfId="4508"/>
    <cellStyle name="Comma 2 4 5 2 2 2 5" xfId="4509"/>
    <cellStyle name="Comma 2 4 5 2 2 3" xfId="4510"/>
    <cellStyle name="Comma 2 4 5 2 2 3 2" xfId="4511"/>
    <cellStyle name="Comma 2 4 5 2 2 3 3" xfId="4512"/>
    <cellStyle name="Comma 2 4 5 2 2 3 4" xfId="4513"/>
    <cellStyle name="Comma 2 4 5 2 2 4" xfId="4514"/>
    <cellStyle name="Comma 2 4 5 2 2 5" xfId="4515"/>
    <cellStyle name="Comma 2 4 5 2 2 6" xfId="4516"/>
    <cellStyle name="Comma 2 4 5 2 3" xfId="4517"/>
    <cellStyle name="Comma 2 4 5 2 3 2" xfId="4518"/>
    <cellStyle name="Comma 2 4 5 2 3 2 2" xfId="4519"/>
    <cellStyle name="Comma 2 4 5 2 3 2 2 2" xfId="4520"/>
    <cellStyle name="Comma 2 4 5 2 3 2 2 3" xfId="4521"/>
    <cellStyle name="Comma 2 4 5 2 3 2 2 4" xfId="4522"/>
    <cellStyle name="Comma 2 4 5 2 3 2 3" xfId="4523"/>
    <cellStyle name="Comma 2 4 5 2 3 2 4" xfId="4524"/>
    <cellStyle name="Comma 2 4 5 2 3 2 5" xfId="4525"/>
    <cellStyle name="Comma 2 4 5 2 3 3" xfId="4526"/>
    <cellStyle name="Comma 2 4 5 2 3 3 2" xfId="4527"/>
    <cellStyle name="Comma 2 4 5 2 3 3 3" xfId="4528"/>
    <cellStyle name="Comma 2 4 5 2 3 3 4" xfId="4529"/>
    <cellStyle name="Comma 2 4 5 2 3 4" xfId="4530"/>
    <cellStyle name="Comma 2 4 5 2 3 5" xfId="4531"/>
    <cellStyle name="Comma 2 4 5 2 3 6" xfId="4532"/>
    <cellStyle name="Comma 2 4 5 2 4" xfId="4533"/>
    <cellStyle name="Comma 2 4 5 2 4 2" xfId="4534"/>
    <cellStyle name="Comma 2 4 5 2 4 2 2" xfId="4535"/>
    <cellStyle name="Comma 2 4 5 2 4 2 3" xfId="4536"/>
    <cellStyle name="Comma 2 4 5 2 4 2 4" xfId="4537"/>
    <cellStyle name="Comma 2 4 5 2 4 3" xfId="4538"/>
    <cellStyle name="Comma 2 4 5 2 4 4" xfId="4539"/>
    <cellStyle name="Comma 2 4 5 2 4 5" xfId="4540"/>
    <cellStyle name="Comma 2 4 5 2 5" xfId="4541"/>
    <cellStyle name="Comma 2 4 5 2 5 2" xfId="4542"/>
    <cellStyle name="Comma 2 4 5 2 5 3" xfId="4543"/>
    <cellStyle name="Comma 2 4 5 2 5 4" xfId="4544"/>
    <cellStyle name="Comma 2 4 5 2 6" xfId="4545"/>
    <cellStyle name="Comma 2 4 5 2 7" xfId="4546"/>
    <cellStyle name="Comma 2 4 5 2 8" xfId="4547"/>
    <cellStyle name="Comma 2 4 5 3" xfId="4548"/>
    <cellStyle name="Comma 2 4 5 3 2" xfId="4549"/>
    <cellStyle name="Comma 2 4 5 3 2 2" xfId="4550"/>
    <cellStyle name="Comma 2 4 5 3 2 2 2" xfId="4551"/>
    <cellStyle name="Comma 2 4 5 3 2 2 3" xfId="4552"/>
    <cellStyle name="Comma 2 4 5 3 2 2 4" xfId="4553"/>
    <cellStyle name="Comma 2 4 5 3 2 3" xfId="4554"/>
    <cellStyle name="Comma 2 4 5 3 2 4" xfId="4555"/>
    <cellStyle name="Comma 2 4 5 3 2 5" xfId="4556"/>
    <cellStyle name="Comma 2 4 5 3 3" xfId="4557"/>
    <cellStyle name="Comma 2 4 5 3 3 2" xfId="4558"/>
    <cellStyle name="Comma 2 4 5 3 3 3" xfId="4559"/>
    <cellStyle name="Comma 2 4 5 3 3 4" xfId="4560"/>
    <cellStyle name="Comma 2 4 5 3 4" xfId="4561"/>
    <cellStyle name="Comma 2 4 5 3 5" xfId="4562"/>
    <cellStyle name="Comma 2 4 5 3 6" xfId="4563"/>
    <cellStyle name="Comma 2 4 5 4" xfId="4564"/>
    <cellStyle name="Comma 2 4 5 4 2" xfId="4565"/>
    <cellStyle name="Comma 2 4 5 4 2 2" xfId="4566"/>
    <cellStyle name="Comma 2 4 5 4 2 2 2" xfId="4567"/>
    <cellStyle name="Comma 2 4 5 4 2 2 3" xfId="4568"/>
    <cellStyle name="Comma 2 4 5 4 2 2 4" xfId="4569"/>
    <cellStyle name="Comma 2 4 5 4 2 3" xfId="4570"/>
    <cellStyle name="Comma 2 4 5 4 2 4" xfId="4571"/>
    <cellStyle name="Comma 2 4 5 4 2 5" xfId="4572"/>
    <cellStyle name="Comma 2 4 5 4 3" xfId="4573"/>
    <cellStyle name="Comma 2 4 5 4 3 2" xfId="4574"/>
    <cellStyle name="Comma 2 4 5 4 3 3" xfId="4575"/>
    <cellStyle name="Comma 2 4 5 4 3 4" xfId="4576"/>
    <cellStyle name="Comma 2 4 5 4 4" xfId="4577"/>
    <cellStyle name="Comma 2 4 5 4 5" xfId="4578"/>
    <cellStyle name="Comma 2 4 5 4 6" xfId="4579"/>
    <cellStyle name="Comma 2 4 5 5" xfId="4580"/>
    <cellStyle name="Comma 2 4 5 5 2" xfId="4581"/>
    <cellStyle name="Comma 2 4 5 5 2 2" xfId="4582"/>
    <cellStyle name="Comma 2 4 5 5 2 3" xfId="4583"/>
    <cellStyle name="Comma 2 4 5 5 2 4" xfId="4584"/>
    <cellStyle name="Comma 2 4 5 5 3" xfId="4585"/>
    <cellStyle name="Comma 2 4 5 5 4" xfId="4586"/>
    <cellStyle name="Comma 2 4 5 5 5" xfId="4587"/>
    <cellStyle name="Comma 2 4 5 6" xfId="4588"/>
    <cellStyle name="Comma 2 4 5 6 2" xfId="4589"/>
    <cellStyle name="Comma 2 4 5 6 3" xfId="4590"/>
    <cellStyle name="Comma 2 4 5 6 4" xfId="4591"/>
    <cellStyle name="Comma 2 4 5 7" xfId="4592"/>
    <cellStyle name="Comma 2 4 5 8" xfId="4593"/>
    <cellStyle name="Comma 2 4 5 9" xfId="4594"/>
    <cellStyle name="Comma 2 4 6" xfId="4595"/>
    <cellStyle name="Comma 2 4 6 2" xfId="4596"/>
    <cellStyle name="Comma 2 4 6 2 2" xfId="4597"/>
    <cellStyle name="Comma 2 4 6 2 2 2" xfId="4598"/>
    <cellStyle name="Comma 2 4 6 2 2 2 2" xfId="4599"/>
    <cellStyle name="Comma 2 4 6 2 2 2 3" xfId="4600"/>
    <cellStyle name="Comma 2 4 6 2 2 2 4" xfId="4601"/>
    <cellStyle name="Comma 2 4 6 2 2 3" xfId="4602"/>
    <cellStyle name="Comma 2 4 6 2 2 4" xfId="4603"/>
    <cellStyle name="Comma 2 4 6 2 2 5" xfId="4604"/>
    <cellStyle name="Comma 2 4 6 2 3" xfId="4605"/>
    <cellStyle name="Comma 2 4 6 2 3 2" xfId="4606"/>
    <cellStyle name="Comma 2 4 6 2 3 3" xfId="4607"/>
    <cellStyle name="Comma 2 4 6 2 3 4" xfId="4608"/>
    <cellStyle name="Comma 2 4 6 2 4" xfId="4609"/>
    <cellStyle name="Comma 2 4 6 2 5" xfId="4610"/>
    <cellStyle name="Comma 2 4 6 2 6" xfId="4611"/>
    <cellStyle name="Comma 2 4 6 3" xfId="4612"/>
    <cellStyle name="Comma 2 4 6 3 2" xfId="4613"/>
    <cellStyle name="Comma 2 4 6 3 2 2" xfId="4614"/>
    <cellStyle name="Comma 2 4 6 3 2 2 2" xfId="4615"/>
    <cellStyle name="Comma 2 4 6 3 2 2 3" xfId="4616"/>
    <cellStyle name="Comma 2 4 6 3 2 2 4" xfId="4617"/>
    <cellStyle name="Comma 2 4 6 3 2 3" xfId="4618"/>
    <cellStyle name="Comma 2 4 6 3 2 4" xfId="4619"/>
    <cellStyle name="Comma 2 4 6 3 2 5" xfId="4620"/>
    <cellStyle name="Comma 2 4 6 3 3" xfId="4621"/>
    <cellStyle name="Comma 2 4 6 3 3 2" xfId="4622"/>
    <cellStyle name="Comma 2 4 6 3 3 3" xfId="4623"/>
    <cellStyle name="Comma 2 4 6 3 3 4" xfId="4624"/>
    <cellStyle name="Comma 2 4 6 3 4" xfId="4625"/>
    <cellStyle name="Comma 2 4 6 3 5" xfId="4626"/>
    <cellStyle name="Comma 2 4 6 3 6" xfId="4627"/>
    <cellStyle name="Comma 2 4 6 4" xfId="4628"/>
    <cellStyle name="Comma 2 4 6 4 2" xfId="4629"/>
    <cellStyle name="Comma 2 4 6 4 2 2" xfId="4630"/>
    <cellStyle name="Comma 2 4 6 4 2 3" xfId="4631"/>
    <cellStyle name="Comma 2 4 6 4 2 4" xfId="4632"/>
    <cellStyle name="Comma 2 4 6 4 3" xfId="4633"/>
    <cellStyle name="Comma 2 4 6 4 4" xfId="4634"/>
    <cellStyle name="Comma 2 4 6 4 5" xfId="4635"/>
    <cellStyle name="Comma 2 4 6 5" xfId="4636"/>
    <cellStyle name="Comma 2 4 6 5 2" xfId="4637"/>
    <cellStyle name="Comma 2 4 6 5 3" xfId="4638"/>
    <cellStyle name="Comma 2 4 6 5 4" xfId="4639"/>
    <cellStyle name="Comma 2 4 6 6" xfId="4640"/>
    <cellStyle name="Comma 2 4 6 7" xfId="4641"/>
    <cellStyle name="Comma 2 4 6 8" xfId="4642"/>
    <cellStyle name="Comma 2 4 7" xfId="4643"/>
    <cellStyle name="Comma 2 4 7 2" xfId="4644"/>
    <cellStyle name="Comma 2 4 7 2 2" xfId="4645"/>
    <cellStyle name="Comma 2 4 7 2 2 2" xfId="4646"/>
    <cellStyle name="Comma 2 4 7 2 2 2 2" xfId="4647"/>
    <cellStyle name="Comma 2 4 7 2 2 2 3" xfId="4648"/>
    <cellStyle name="Comma 2 4 7 2 2 2 4" xfId="4649"/>
    <cellStyle name="Comma 2 4 7 2 2 3" xfId="4650"/>
    <cellStyle name="Comma 2 4 7 2 2 4" xfId="4651"/>
    <cellStyle name="Comma 2 4 7 2 2 5" xfId="4652"/>
    <cellStyle name="Comma 2 4 7 2 3" xfId="4653"/>
    <cellStyle name="Comma 2 4 7 2 3 2" xfId="4654"/>
    <cellStyle name="Comma 2 4 7 2 3 3" xfId="4655"/>
    <cellStyle name="Comma 2 4 7 2 3 4" xfId="4656"/>
    <cellStyle name="Comma 2 4 7 2 4" xfId="4657"/>
    <cellStyle name="Comma 2 4 7 2 5" xfId="4658"/>
    <cellStyle name="Comma 2 4 7 2 6" xfId="4659"/>
    <cellStyle name="Comma 2 4 7 3" xfId="4660"/>
    <cellStyle name="Comma 2 4 7 3 2" xfId="4661"/>
    <cellStyle name="Comma 2 4 7 3 2 2" xfId="4662"/>
    <cellStyle name="Comma 2 4 7 3 2 2 2" xfId="4663"/>
    <cellStyle name="Comma 2 4 7 3 2 2 3" xfId="4664"/>
    <cellStyle name="Comma 2 4 7 3 2 2 4" xfId="4665"/>
    <cellStyle name="Comma 2 4 7 3 2 3" xfId="4666"/>
    <cellStyle name="Comma 2 4 7 3 2 4" xfId="4667"/>
    <cellStyle name="Comma 2 4 7 3 2 5" xfId="4668"/>
    <cellStyle name="Comma 2 4 7 3 3" xfId="4669"/>
    <cellStyle name="Comma 2 4 7 3 3 2" xfId="4670"/>
    <cellStyle name="Comma 2 4 7 3 3 3" xfId="4671"/>
    <cellStyle name="Comma 2 4 7 3 3 4" xfId="4672"/>
    <cellStyle name="Comma 2 4 7 3 4" xfId="4673"/>
    <cellStyle name="Comma 2 4 7 3 5" xfId="4674"/>
    <cellStyle name="Comma 2 4 7 3 6" xfId="4675"/>
    <cellStyle name="Comma 2 4 7 4" xfId="4676"/>
    <cellStyle name="Comma 2 4 7 4 2" xfId="4677"/>
    <cellStyle name="Comma 2 4 7 4 2 2" xfId="4678"/>
    <cellStyle name="Comma 2 4 7 4 2 3" xfId="4679"/>
    <cellStyle name="Comma 2 4 7 4 2 4" xfId="4680"/>
    <cellStyle name="Comma 2 4 7 4 3" xfId="4681"/>
    <cellStyle name="Comma 2 4 7 4 4" xfId="4682"/>
    <cellStyle name="Comma 2 4 7 4 5" xfId="4683"/>
    <cellStyle name="Comma 2 4 7 5" xfId="4684"/>
    <cellStyle name="Comma 2 4 7 5 2" xfId="4685"/>
    <cellStyle name="Comma 2 4 7 5 3" xfId="4686"/>
    <cellStyle name="Comma 2 4 7 5 4" xfId="4687"/>
    <cellStyle name="Comma 2 4 7 6" xfId="4688"/>
    <cellStyle name="Comma 2 4 7 7" xfId="4689"/>
    <cellStyle name="Comma 2 4 7 8" xfId="4690"/>
    <cellStyle name="Comma 2 4 8" xfId="4691"/>
    <cellStyle name="Comma 2 4 8 2" xfId="4692"/>
    <cellStyle name="Comma 2 4 8 2 2" xfId="4693"/>
    <cellStyle name="Comma 2 4 8 2 2 2" xfId="4694"/>
    <cellStyle name="Comma 2 4 8 2 2 3" xfId="4695"/>
    <cellStyle name="Comma 2 4 8 2 2 4" xfId="4696"/>
    <cellStyle name="Comma 2 4 8 2 3" xfId="4697"/>
    <cellStyle name="Comma 2 4 8 2 4" xfId="4698"/>
    <cellStyle name="Comma 2 4 8 2 5" xfId="4699"/>
    <cellStyle name="Comma 2 4 8 3" xfId="4700"/>
    <cellStyle name="Comma 2 4 8 3 2" xfId="4701"/>
    <cellStyle name="Comma 2 4 8 3 3" xfId="4702"/>
    <cellStyle name="Comma 2 4 8 3 4" xfId="4703"/>
    <cellStyle name="Comma 2 4 8 4" xfId="4704"/>
    <cellStyle name="Comma 2 4 8 5" xfId="4705"/>
    <cellStyle name="Comma 2 4 8 6" xfId="4706"/>
    <cellStyle name="Comma 2 4 9" xfId="4707"/>
    <cellStyle name="Comma 2 4 9 2" xfId="4708"/>
    <cellStyle name="Comma 2 4 9 2 2" xfId="4709"/>
    <cellStyle name="Comma 2 4 9 2 2 2" xfId="4710"/>
    <cellStyle name="Comma 2 4 9 2 2 3" xfId="4711"/>
    <cellStyle name="Comma 2 4 9 2 2 4" xfId="4712"/>
    <cellStyle name="Comma 2 4 9 2 3" xfId="4713"/>
    <cellStyle name="Comma 2 4 9 2 4" xfId="4714"/>
    <cellStyle name="Comma 2 4 9 2 5" xfId="4715"/>
    <cellStyle name="Comma 2 4 9 3" xfId="4716"/>
    <cellStyle name="Comma 2 4 9 3 2" xfId="4717"/>
    <cellStyle name="Comma 2 4 9 3 3" xfId="4718"/>
    <cellStyle name="Comma 2 4 9 3 4" xfId="4719"/>
    <cellStyle name="Comma 2 4 9 4" xfId="4720"/>
    <cellStyle name="Comma 2 4 9 5" xfId="4721"/>
    <cellStyle name="Comma 2 4 9 6" xfId="4722"/>
    <cellStyle name="Comma 2 40" xfId="4723"/>
    <cellStyle name="Comma 2 41" xfId="4724"/>
    <cellStyle name="Comma 2 42" xfId="4725"/>
    <cellStyle name="Comma 2 43" xfId="4726"/>
    <cellStyle name="Comma 2 44" xfId="4727"/>
    <cellStyle name="Comma 2 45" xfId="4728"/>
    <cellStyle name="Comma 2 46" xfId="4729"/>
    <cellStyle name="Comma 2 47" xfId="4730"/>
    <cellStyle name="Comma 2 48" xfId="4731"/>
    <cellStyle name="Comma 2 49" xfId="4732"/>
    <cellStyle name="Comma 2 5" xfId="4733"/>
    <cellStyle name="Comma 2 5 10" xfId="4734"/>
    <cellStyle name="Comma 2 5 11" xfId="4735"/>
    <cellStyle name="Comma 2 5 2" xfId="4736"/>
    <cellStyle name="Comma 2 5 2 2" xfId="4737"/>
    <cellStyle name="Comma 2 5 2 3" xfId="4738"/>
    <cellStyle name="Comma 2 5 3" xfId="4739"/>
    <cellStyle name="Comma 2 5 3 2" xfId="4740"/>
    <cellStyle name="Comma 2 5 3 2 2" xfId="4741"/>
    <cellStyle name="Comma 2 5 3 2 2 2" xfId="4742"/>
    <cellStyle name="Comma 2 5 3 2 2 2 2" xfId="4743"/>
    <cellStyle name="Comma 2 5 3 2 2 2 3" xfId="4744"/>
    <cellStyle name="Comma 2 5 3 2 2 2 4" xfId="4745"/>
    <cellStyle name="Comma 2 5 3 2 2 3" xfId="4746"/>
    <cellStyle name="Comma 2 5 3 2 2 4" xfId="4747"/>
    <cellStyle name="Comma 2 5 3 2 2 5" xfId="4748"/>
    <cellStyle name="Comma 2 5 3 2 3" xfId="4749"/>
    <cellStyle name="Comma 2 5 3 2 3 2" xfId="4750"/>
    <cellStyle name="Comma 2 5 3 2 3 3" xfId="4751"/>
    <cellStyle name="Comma 2 5 3 2 3 4" xfId="4752"/>
    <cellStyle name="Comma 2 5 3 2 4" xfId="4753"/>
    <cellStyle name="Comma 2 5 3 2 5" xfId="4754"/>
    <cellStyle name="Comma 2 5 3 2 6" xfId="4755"/>
    <cellStyle name="Comma 2 5 3 3" xfId="4756"/>
    <cellStyle name="Comma 2 5 3 3 2" xfId="4757"/>
    <cellStyle name="Comma 2 5 3 3 2 2" xfId="4758"/>
    <cellStyle name="Comma 2 5 3 3 2 2 2" xfId="4759"/>
    <cellStyle name="Comma 2 5 3 3 2 2 3" xfId="4760"/>
    <cellStyle name="Comma 2 5 3 3 2 2 4" xfId="4761"/>
    <cellStyle name="Comma 2 5 3 3 2 3" xfId="4762"/>
    <cellStyle name="Comma 2 5 3 3 2 4" xfId="4763"/>
    <cellStyle name="Comma 2 5 3 3 2 5" xfId="4764"/>
    <cellStyle name="Comma 2 5 3 3 3" xfId="4765"/>
    <cellStyle name="Comma 2 5 3 3 3 2" xfId="4766"/>
    <cellStyle name="Comma 2 5 3 3 3 3" xfId="4767"/>
    <cellStyle name="Comma 2 5 3 3 3 4" xfId="4768"/>
    <cellStyle name="Comma 2 5 3 3 4" xfId="4769"/>
    <cellStyle name="Comma 2 5 3 3 5" xfId="4770"/>
    <cellStyle name="Comma 2 5 3 3 6" xfId="4771"/>
    <cellStyle name="Comma 2 5 3 4" xfId="4772"/>
    <cellStyle name="Comma 2 5 3 4 2" xfId="4773"/>
    <cellStyle name="Comma 2 5 3 4 2 2" xfId="4774"/>
    <cellStyle name="Comma 2 5 3 4 2 3" xfId="4775"/>
    <cellStyle name="Comma 2 5 3 4 2 4" xfId="4776"/>
    <cellStyle name="Comma 2 5 3 4 3" xfId="4777"/>
    <cellStyle name="Comma 2 5 3 4 4" xfId="4778"/>
    <cellStyle name="Comma 2 5 3 4 5" xfId="4779"/>
    <cellStyle name="Comma 2 5 3 5" xfId="4780"/>
    <cellStyle name="Comma 2 5 3 5 2" xfId="4781"/>
    <cellStyle name="Comma 2 5 3 5 3" xfId="4782"/>
    <cellStyle name="Comma 2 5 3 5 4" xfId="4783"/>
    <cellStyle name="Comma 2 5 3 6" xfId="4784"/>
    <cellStyle name="Comma 2 5 3 7" xfId="4785"/>
    <cellStyle name="Comma 2 5 3 8" xfId="4786"/>
    <cellStyle name="Comma 2 5 4" xfId="4787"/>
    <cellStyle name="Comma 2 5 4 2" xfId="4788"/>
    <cellStyle name="Comma 2 5 4 2 2" xfId="4789"/>
    <cellStyle name="Comma 2 5 4 2 2 2" xfId="4790"/>
    <cellStyle name="Comma 2 5 4 2 2 3" xfId="4791"/>
    <cellStyle name="Comma 2 5 4 2 2 4" xfId="4792"/>
    <cellStyle name="Comma 2 5 4 2 3" xfId="4793"/>
    <cellStyle name="Comma 2 5 4 2 4" xfId="4794"/>
    <cellStyle name="Comma 2 5 4 2 5" xfId="4795"/>
    <cellStyle name="Comma 2 5 4 3" xfId="4796"/>
    <cellStyle name="Comma 2 5 4 3 2" xfId="4797"/>
    <cellStyle name="Comma 2 5 4 3 3" xfId="4798"/>
    <cellStyle name="Comma 2 5 4 3 4" xfId="4799"/>
    <cellStyle name="Comma 2 5 4 4" xfId="4800"/>
    <cellStyle name="Comma 2 5 4 5" xfId="4801"/>
    <cellStyle name="Comma 2 5 4 6" xfId="4802"/>
    <cellStyle name="Comma 2 5 5" xfId="4803"/>
    <cellStyle name="Comma 2 5 5 2" xfId="4804"/>
    <cellStyle name="Comma 2 5 5 2 2" xfId="4805"/>
    <cellStyle name="Comma 2 5 5 2 2 2" xfId="4806"/>
    <cellStyle name="Comma 2 5 5 2 2 3" xfId="4807"/>
    <cellStyle name="Comma 2 5 5 2 2 4" xfId="4808"/>
    <cellStyle name="Comma 2 5 5 2 3" xfId="4809"/>
    <cellStyle name="Comma 2 5 5 2 4" xfId="4810"/>
    <cellStyle name="Comma 2 5 5 2 5" xfId="4811"/>
    <cellStyle name="Comma 2 5 5 3" xfId="4812"/>
    <cellStyle name="Comma 2 5 5 3 2" xfId="4813"/>
    <cellStyle name="Comma 2 5 5 3 3" xfId="4814"/>
    <cellStyle name="Comma 2 5 5 3 4" xfId="4815"/>
    <cellStyle name="Comma 2 5 5 4" xfId="4816"/>
    <cellStyle name="Comma 2 5 5 5" xfId="4817"/>
    <cellStyle name="Comma 2 5 5 6" xfId="4818"/>
    <cellStyle name="Comma 2 5 6" xfId="4819"/>
    <cellStyle name="Comma 2 5 7" xfId="4820"/>
    <cellStyle name="Comma 2 5 7 2" xfId="4821"/>
    <cellStyle name="Comma 2 5 7 2 2" xfId="4822"/>
    <cellStyle name="Comma 2 5 7 2 3" xfId="4823"/>
    <cellStyle name="Comma 2 5 7 2 4" xfId="4824"/>
    <cellStyle name="Comma 2 5 7 3" xfId="4825"/>
    <cellStyle name="Comma 2 5 7 4" xfId="4826"/>
    <cellStyle name="Comma 2 5 7 5" xfId="4827"/>
    <cellStyle name="Comma 2 5 8" xfId="4828"/>
    <cellStyle name="Comma 2 5 8 2" xfId="4829"/>
    <cellStyle name="Comma 2 5 8 3" xfId="4830"/>
    <cellStyle name="Comma 2 5 8 4" xfId="4831"/>
    <cellStyle name="Comma 2 5 9" xfId="4832"/>
    <cellStyle name="Comma 2 50" xfId="4833"/>
    <cellStyle name="Comma 2 51" xfId="4834"/>
    <cellStyle name="Comma 2 52" xfId="4835"/>
    <cellStyle name="Comma 2 53" xfId="4836"/>
    <cellStyle name="Comma 2 54" xfId="4837"/>
    <cellStyle name="Comma 2 55" xfId="4838"/>
    <cellStyle name="Comma 2 56" xfId="4839"/>
    <cellStyle name="Comma 2 57" xfId="4840"/>
    <cellStyle name="Comma 2 58" xfId="4841"/>
    <cellStyle name="Comma 2 59" xfId="4842"/>
    <cellStyle name="Comma 2 6" xfId="4843"/>
    <cellStyle name="Comma 2 6 10" xfId="4844"/>
    <cellStyle name="Comma 2 6 11" xfId="4845"/>
    <cellStyle name="Comma 2 6 2" xfId="4846"/>
    <cellStyle name="Comma 2 6 2 2" xfId="4847"/>
    <cellStyle name="Comma 2 6 2 3" xfId="4848"/>
    <cellStyle name="Comma 2 6 3" xfId="4849"/>
    <cellStyle name="Comma 2 6 3 2" xfId="4850"/>
    <cellStyle name="Comma 2 6 3 2 2" xfId="4851"/>
    <cellStyle name="Comma 2 6 3 2 2 2" xfId="4852"/>
    <cellStyle name="Comma 2 6 3 2 2 2 2" xfId="4853"/>
    <cellStyle name="Comma 2 6 3 2 2 2 3" xfId="4854"/>
    <cellStyle name="Comma 2 6 3 2 2 2 4" xfId="4855"/>
    <cellStyle name="Comma 2 6 3 2 2 3" xfId="4856"/>
    <cellStyle name="Comma 2 6 3 2 2 4" xfId="4857"/>
    <cellStyle name="Comma 2 6 3 2 2 5" xfId="4858"/>
    <cellStyle name="Comma 2 6 3 2 3" xfId="4859"/>
    <cellStyle name="Comma 2 6 3 2 3 2" xfId="4860"/>
    <cellStyle name="Comma 2 6 3 2 3 3" xfId="4861"/>
    <cellStyle name="Comma 2 6 3 2 3 4" xfId="4862"/>
    <cellStyle name="Comma 2 6 3 2 4" xfId="4863"/>
    <cellStyle name="Comma 2 6 3 2 5" xfId="4864"/>
    <cellStyle name="Comma 2 6 3 2 6" xfId="4865"/>
    <cellStyle name="Comma 2 6 3 3" xfId="4866"/>
    <cellStyle name="Comma 2 6 3 3 2" xfId="4867"/>
    <cellStyle name="Comma 2 6 3 3 2 2" xfId="4868"/>
    <cellStyle name="Comma 2 6 3 3 2 2 2" xfId="4869"/>
    <cellStyle name="Comma 2 6 3 3 2 2 3" xfId="4870"/>
    <cellStyle name="Comma 2 6 3 3 2 2 4" xfId="4871"/>
    <cellStyle name="Comma 2 6 3 3 2 3" xfId="4872"/>
    <cellStyle name="Comma 2 6 3 3 2 4" xfId="4873"/>
    <cellStyle name="Comma 2 6 3 3 2 5" xfId="4874"/>
    <cellStyle name="Comma 2 6 3 3 3" xfId="4875"/>
    <cellStyle name="Comma 2 6 3 3 3 2" xfId="4876"/>
    <cellStyle name="Comma 2 6 3 3 3 3" xfId="4877"/>
    <cellStyle name="Comma 2 6 3 3 3 4" xfId="4878"/>
    <cellStyle name="Comma 2 6 3 3 4" xfId="4879"/>
    <cellStyle name="Comma 2 6 3 3 5" xfId="4880"/>
    <cellStyle name="Comma 2 6 3 3 6" xfId="4881"/>
    <cellStyle name="Comma 2 6 3 4" xfId="4882"/>
    <cellStyle name="Comma 2 6 3 4 2" xfId="4883"/>
    <cellStyle name="Comma 2 6 3 4 2 2" xfId="4884"/>
    <cellStyle name="Comma 2 6 3 4 2 3" xfId="4885"/>
    <cellStyle name="Comma 2 6 3 4 2 4" xfId="4886"/>
    <cellStyle name="Comma 2 6 3 4 3" xfId="4887"/>
    <cellStyle name="Comma 2 6 3 4 4" xfId="4888"/>
    <cellStyle name="Comma 2 6 3 4 5" xfId="4889"/>
    <cellStyle name="Comma 2 6 3 5" xfId="4890"/>
    <cellStyle name="Comma 2 6 3 5 2" xfId="4891"/>
    <cellStyle name="Comma 2 6 3 5 3" xfId="4892"/>
    <cellStyle name="Comma 2 6 3 5 4" xfId="4893"/>
    <cellStyle name="Comma 2 6 3 6" xfId="4894"/>
    <cellStyle name="Comma 2 6 3 7" xfId="4895"/>
    <cellStyle name="Comma 2 6 3 8" xfId="4896"/>
    <cellStyle name="Comma 2 6 4" xfId="4897"/>
    <cellStyle name="Comma 2 6 4 2" xfId="4898"/>
    <cellStyle name="Comma 2 6 4 2 2" xfId="4899"/>
    <cellStyle name="Comma 2 6 4 2 2 2" xfId="4900"/>
    <cellStyle name="Comma 2 6 4 2 2 3" xfId="4901"/>
    <cellStyle name="Comma 2 6 4 2 2 4" xfId="4902"/>
    <cellStyle name="Comma 2 6 4 2 3" xfId="4903"/>
    <cellStyle name="Comma 2 6 4 2 4" xfId="4904"/>
    <cellStyle name="Comma 2 6 4 2 5" xfId="4905"/>
    <cellStyle name="Comma 2 6 4 3" xfId="4906"/>
    <cellStyle name="Comma 2 6 4 3 2" xfId="4907"/>
    <cellStyle name="Comma 2 6 4 3 3" xfId="4908"/>
    <cellStyle name="Comma 2 6 4 3 4" xfId="4909"/>
    <cellStyle name="Comma 2 6 4 4" xfId="4910"/>
    <cellStyle name="Comma 2 6 4 5" xfId="4911"/>
    <cellStyle name="Comma 2 6 4 6" xfId="4912"/>
    <cellStyle name="Comma 2 6 5" xfId="4913"/>
    <cellStyle name="Comma 2 6 5 2" xfId="4914"/>
    <cellStyle name="Comma 2 6 5 2 2" xfId="4915"/>
    <cellStyle name="Comma 2 6 5 2 2 2" xfId="4916"/>
    <cellStyle name="Comma 2 6 5 2 2 3" xfId="4917"/>
    <cellStyle name="Comma 2 6 5 2 2 4" xfId="4918"/>
    <cellStyle name="Comma 2 6 5 2 3" xfId="4919"/>
    <cellStyle name="Comma 2 6 5 2 4" xfId="4920"/>
    <cellStyle name="Comma 2 6 5 2 5" xfId="4921"/>
    <cellStyle name="Comma 2 6 5 3" xfId="4922"/>
    <cellStyle name="Comma 2 6 5 3 2" xfId="4923"/>
    <cellStyle name="Comma 2 6 5 3 3" xfId="4924"/>
    <cellStyle name="Comma 2 6 5 3 4" xfId="4925"/>
    <cellStyle name="Comma 2 6 5 4" xfId="4926"/>
    <cellStyle name="Comma 2 6 5 5" xfId="4927"/>
    <cellStyle name="Comma 2 6 5 6" xfId="4928"/>
    <cellStyle name="Comma 2 6 6" xfId="4929"/>
    <cellStyle name="Comma 2 6 7" xfId="4930"/>
    <cellStyle name="Comma 2 6 7 2" xfId="4931"/>
    <cellStyle name="Comma 2 6 7 2 2" xfId="4932"/>
    <cellStyle name="Comma 2 6 7 2 3" xfId="4933"/>
    <cellStyle name="Comma 2 6 7 2 4" xfId="4934"/>
    <cellStyle name="Comma 2 6 7 3" xfId="4935"/>
    <cellStyle name="Comma 2 6 7 4" xfId="4936"/>
    <cellStyle name="Comma 2 6 7 5" xfId="4937"/>
    <cellStyle name="Comma 2 6 8" xfId="4938"/>
    <cellStyle name="Comma 2 6 8 2" xfId="4939"/>
    <cellStyle name="Comma 2 6 8 3" xfId="4940"/>
    <cellStyle name="Comma 2 6 8 4" xfId="4941"/>
    <cellStyle name="Comma 2 6 9" xfId="4942"/>
    <cellStyle name="Comma 2 60" xfId="4943"/>
    <cellStyle name="Comma 2 61" xfId="4944"/>
    <cellStyle name="Comma 2 62" xfId="4945"/>
    <cellStyle name="Comma 2 63" xfId="4946"/>
    <cellStyle name="Comma 2 64" xfId="4947"/>
    <cellStyle name="Comma 2 65" xfId="4948"/>
    <cellStyle name="Comma 2 66" xfId="4949"/>
    <cellStyle name="Comma 2 67" xfId="4950"/>
    <cellStyle name="Comma 2 68" xfId="4951"/>
    <cellStyle name="Comma 2 69" xfId="4952"/>
    <cellStyle name="Comma 2 7" xfId="4953"/>
    <cellStyle name="Comma 2 7 2" xfId="4954"/>
    <cellStyle name="Comma 2 7 2 2" xfId="4955"/>
    <cellStyle name="Comma 2 7 2 2 2" xfId="4956"/>
    <cellStyle name="Comma 2 7 2 2 3" xfId="4957"/>
    <cellStyle name="Comma 2 7 2 2 4" xfId="4958"/>
    <cellStyle name="Comma 2 7 2 3" xfId="4959"/>
    <cellStyle name="Comma 2 7 2 3 2" xfId="4960"/>
    <cellStyle name="Comma 2 7 2 3 3" xfId="4961"/>
    <cellStyle name="Comma 2 7 2 3 4" xfId="4962"/>
    <cellStyle name="Comma 2 7 2 4" xfId="4963"/>
    <cellStyle name="Comma 2 7 2 4 2" xfId="4964"/>
    <cellStyle name="Comma 2 7 2 4 3" xfId="4965"/>
    <cellStyle name="Comma 2 7 2 4 4" xfId="4966"/>
    <cellStyle name="Comma 2 7 2 5" xfId="4967"/>
    <cellStyle name="Comma 2 7 2 6" xfId="4968"/>
    <cellStyle name="Comma 2 7 3" xfId="4969"/>
    <cellStyle name="Comma 2 7 4" xfId="4970"/>
    <cellStyle name="Comma 2 7 5" xfId="4971"/>
    <cellStyle name="Comma 2 7 6" xfId="4972"/>
    <cellStyle name="Comma 2 7 7" xfId="4973"/>
    <cellStyle name="Comma 2 7 7 2" xfId="4974"/>
    <cellStyle name="Comma 2 7 7 3" xfId="4975"/>
    <cellStyle name="Comma 2 7 7 4" xfId="4976"/>
    <cellStyle name="Comma 2 70" xfId="4977"/>
    <cellStyle name="Comma 2 71" xfId="4978"/>
    <cellStyle name="Comma 2 72" xfId="4979"/>
    <cellStyle name="Comma 2 73" xfId="4980"/>
    <cellStyle name="Comma 2 74" xfId="4981"/>
    <cellStyle name="Comma 2 75" xfId="4982"/>
    <cellStyle name="Comma 2 76" xfId="4983"/>
    <cellStyle name="Comma 2 77" xfId="4984"/>
    <cellStyle name="Comma 2 78" xfId="4985"/>
    <cellStyle name="Comma 2 79" xfId="4986"/>
    <cellStyle name="Comma 2 8" xfId="4987"/>
    <cellStyle name="Comma 2 8 2" xfId="4988"/>
    <cellStyle name="Comma 2 8 2 2" xfId="4989"/>
    <cellStyle name="Comma 2 8 2 3" xfId="4990"/>
    <cellStyle name="Comma 2 8 3" xfId="4991"/>
    <cellStyle name="Comma 2 8 3 2" xfId="4992"/>
    <cellStyle name="Comma 2 8 4" xfId="4993"/>
    <cellStyle name="Comma 2 8 5" xfId="4994"/>
    <cellStyle name="Comma 2 8 6" xfId="4995"/>
    <cellStyle name="Comma 2 8 6 2" xfId="4996"/>
    <cellStyle name="Comma 2 8 6 3" xfId="4997"/>
    <cellStyle name="Comma 2 8 6 4" xfId="4998"/>
    <cellStyle name="Comma 2 80" xfId="4999"/>
    <cellStyle name="Comma 2 81" xfId="5000"/>
    <cellStyle name="Comma 2 82" xfId="5001"/>
    <cellStyle name="Comma 2 83" xfId="5002"/>
    <cellStyle name="Comma 2 84" xfId="5003"/>
    <cellStyle name="Comma 2 85" xfId="5004"/>
    <cellStyle name="Comma 2 86" xfId="5005"/>
    <cellStyle name="Comma 2 87" xfId="5006"/>
    <cellStyle name="Comma 2 88" xfId="5007"/>
    <cellStyle name="Comma 2 89" xfId="5008"/>
    <cellStyle name="Comma 2 9" xfId="5009"/>
    <cellStyle name="Comma 2 9 2" xfId="5010"/>
    <cellStyle name="Comma 2 9 2 2" xfId="5011"/>
    <cellStyle name="Comma 2 9 3" xfId="5012"/>
    <cellStyle name="Comma 2 9 4" xfId="5013"/>
    <cellStyle name="Comma 2 9 5" xfId="5014"/>
    <cellStyle name="Comma 2 9 5 2" xfId="5015"/>
    <cellStyle name="Comma 2 9 5 3" xfId="5016"/>
    <cellStyle name="Comma 2 9 5 4" xfId="5017"/>
    <cellStyle name="Comma 2 90" xfId="5018"/>
    <cellStyle name="Comma 2 91" xfId="5019"/>
    <cellStyle name="Comma 2 92" xfId="5020"/>
    <cellStyle name="Comma 2 93" xfId="5021"/>
    <cellStyle name="Comma 2 94" xfId="5022"/>
    <cellStyle name="Comma 2 95" xfId="5023"/>
    <cellStyle name="Comma 2 96" xfId="5024"/>
    <cellStyle name="Comma 2 97" xfId="5025"/>
    <cellStyle name="Comma 2 98" xfId="5026"/>
    <cellStyle name="Comma 2 99" xfId="5027"/>
    <cellStyle name="Comma 20" xfId="5028"/>
    <cellStyle name="Comma 20 10" xfId="5029"/>
    <cellStyle name="Comma 20 11" xfId="5030"/>
    <cellStyle name="Comma 20 12" xfId="5031"/>
    <cellStyle name="Comma 20 2" xfId="5032"/>
    <cellStyle name="Comma 20 2 2" xfId="5033"/>
    <cellStyle name="Comma 20 2 3" xfId="5034"/>
    <cellStyle name="Comma 20 2 4" xfId="5035"/>
    <cellStyle name="Comma 20 2 5" xfId="5036"/>
    <cellStyle name="Comma 20 2 6" xfId="5037"/>
    <cellStyle name="Comma 20 2 7" xfId="5038"/>
    <cellStyle name="Comma 20 3" xfId="5039"/>
    <cellStyle name="Comma 20 3 2" xfId="5040"/>
    <cellStyle name="Comma 20 3 3" xfId="5041"/>
    <cellStyle name="Comma 20 3 4" xfId="5042"/>
    <cellStyle name="Comma 20 3 5" xfId="5043"/>
    <cellStyle name="Comma 20 3 6" xfId="5044"/>
    <cellStyle name="Comma 20 4" xfId="5045"/>
    <cellStyle name="Comma 20 4 2" xfId="5046"/>
    <cellStyle name="Comma 20 4 3" xfId="5047"/>
    <cellStyle name="Comma 20 4 4" xfId="5048"/>
    <cellStyle name="Comma 20 4 5" xfId="5049"/>
    <cellStyle name="Comma 20 4 6" xfId="5050"/>
    <cellStyle name="Comma 20 5" xfId="5051"/>
    <cellStyle name="Comma 20 5 2" xfId="5052"/>
    <cellStyle name="Comma 20 5 3" xfId="5053"/>
    <cellStyle name="Comma 20 5 4" xfId="5054"/>
    <cellStyle name="Comma 20 5 5" xfId="5055"/>
    <cellStyle name="Comma 20 5 6" xfId="5056"/>
    <cellStyle name="Comma 20 6" xfId="5057"/>
    <cellStyle name="Comma 20 7" xfId="5058"/>
    <cellStyle name="Comma 20 8" xfId="5059"/>
    <cellStyle name="Comma 20 9" xfId="5060"/>
    <cellStyle name="Comma 21" xfId="5061"/>
    <cellStyle name="Comma 21 2" xfId="5062"/>
    <cellStyle name="Comma 21 2 2" xfId="5063"/>
    <cellStyle name="Comma 21 3" xfId="5064"/>
    <cellStyle name="Comma 22" xfId="5065"/>
    <cellStyle name="Comma 22 2" xfId="5066"/>
    <cellStyle name="Comma 22 2 2" xfId="5067"/>
    <cellStyle name="Comma 22 3" xfId="5068"/>
    <cellStyle name="Comma 23" xfId="5069"/>
    <cellStyle name="Comma 23 2" xfId="5070"/>
    <cellStyle name="Comma 24" xfId="5071"/>
    <cellStyle name="Comma 24 2" xfId="5072"/>
    <cellStyle name="Comma 25" xfId="5073"/>
    <cellStyle name="Comma 25 2" xfId="5074"/>
    <cellStyle name="Comma 26" xfId="5075"/>
    <cellStyle name="Comma 26 2" xfId="5076"/>
    <cellStyle name="Comma 26 2 2" xfId="5077"/>
    <cellStyle name="Comma 26 3" xfId="5078"/>
    <cellStyle name="Comma 26 4" xfId="5079"/>
    <cellStyle name="Comma 27" xfId="5080"/>
    <cellStyle name="Comma 27 2" xfId="5081"/>
    <cellStyle name="Comma 27 2 2" xfId="5082"/>
    <cellStyle name="Comma 27 3" xfId="5083"/>
    <cellStyle name="Comma 27 4" xfId="5084"/>
    <cellStyle name="Comma 28" xfId="5085"/>
    <cellStyle name="Comma 28 2" xfId="5086"/>
    <cellStyle name="Comma 28 2 2" xfId="5087"/>
    <cellStyle name="Comma 28 3" xfId="5088"/>
    <cellStyle name="Comma 28 4" xfId="5089"/>
    <cellStyle name="Comma 29" xfId="5090"/>
    <cellStyle name="Comma 29 2" xfId="5091"/>
    <cellStyle name="Comma 29 2 2" xfId="5092"/>
    <cellStyle name="Comma 29 3" xfId="5093"/>
    <cellStyle name="Comma 29 4" xfId="5094"/>
    <cellStyle name="Comma 3" xfId="2"/>
    <cellStyle name="Comma 3 10" xfId="5095"/>
    <cellStyle name="Comma 3 10 2" xfId="5096"/>
    <cellStyle name="Comma 3 10 3" xfId="5097"/>
    <cellStyle name="Comma 3 10 4" xfId="5098"/>
    <cellStyle name="Comma 3 11" xfId="5099"/>
    <cellStyle name="Comma 3 11 2" xfId="5100"/>
    <cellStyle name="Comma 3 12" xfId="5101"/>
    <cellStyle name="Comma 3 12 2" xfId="5102"/>
    <cellStyle name="Comma 3 13" xfId="5103"/>
    <cellStyle name="Comma 3 13 2" xfId="5104"/>
    <cellStyle name="Comma 3 14" xfId="5105"/>
    <cellStyle name="Comma 3 14 2" xfId="5106"/>
    <cellStyle name="Comma 3 15" xfId="5107"/>
    <cellStyle name="Comma 3 15 2" xfId="5108"/>
    <cellStyle name="Comma 3 16" xfId="5109"/>
    <cellStyle name="Comma 3 16 2" xfId="5110"/>
    <cellStyle name="Comma 3 17" xfId="5111"/>
    <cellStyle name="Comma 3 17 2" xfId="5112"/>
    <cellStyle name="Comma 3 18" xfId="5113"/>
    <cellStyle name="Comma 3 18 2" xfId="5114"/>
    <cellStyle name="Comma 3 19" xfId="5115"/>
    <cellStyle name="Comma 3 19 2" xfId="5116"/>
    <cellStyle name="Comma 3 2" xfId="5117"/>
    <cellStyle name="Comma 3 2 2" xfId="5118"/>
    <cellStyle name="Comma 3 2 2 2" xfId="5119"/>
    <cellStyle name="Comma 3 2 2 2 2" xfId="5120"/>
    <cellStyle name="Comma 3 2 2 3" xfId="5121"/>
    <cellStyle name="Comma 3 2 2 3 2" xfId="5122"/>
    <cellStyle name="Comma 3 2 3" xfId="5123"/>
    <cellStyle name="Comma 3 2 3 2" xfId="5124"/>
    <cellStyle name="Comma 3 2 4" xfId="5125"/>
    <cellStyle name="Comma 3 2 5" xfId="5126"/>
    <cellStyle name="Comma 3 2 5 2" xfId="5127"/>
    <cellStyle name="Comma 3 2 5 2 2" xfId="5128"/>
    <cellStyle name="Comma 3 2 5 2 2 2" xfId="5129"/>
    <cellStyle name="Comma 3 2 5 2 2 3" xfId="5130"/>
    <cellStyle name="Comma 3 2 5 2 2 4" xfId="5131"/>
    <cellStyle name="Comma 3 2 5 2 3" xfId="5132"/>
    <cellStyle name="Comma 3 2 5 2 4" xfId="5133"/>
    <cellStyle name="Comma 3 2 5 2 5" xfId="5134"/>
    <cellStyle name="Comma 3 2 5 3" xfId="5135"/>
    <cellStyle name="Comma 3 2 5 3 2" xfId="5136"/>
    <cellStyle name="Comma 3 2 5 3 3" xfId="5137"/>
    <cellStyle name="Comma 3 2 5 3 4" xfId="5138"/>
    <cellStyle name="Comma 3 2 5 4" xfId="5139"/>
    <cellStyle name="Comma 3 2 5 5" xfId="5140"/>
    <cellStyle name="Comma 3 2 5 6" xfId="5141"/>
    <cellStyle name="Comma 3 2 6" xfId="5142"/>
    <cellStyle name="Comma 3 20" xfId="5143"/>
    <cellStyle name="Comma 3 20 2" xfId="5144"/>
    <cellStyle name="Comma 3 21" xfId="5145"/>
    <cellStyle name="Comma 3 21 2" xfId="5146"/>
    <cellStyle name="Comma 3 22" xfId="5147"/>
    <cellStyle name="Comma 3 22 2" xfId="5148"/>
    <cellStyle name="Comma 3 23" xfId="5149"/>
    <cellStyle name="Comma 3 23 2" xfId="5150"/>
    <cellStyle name="Comma 3 24" xfId="5151"/>
    <cellStyle name="Comma 3 24 2" xfId="5152"/>
    <cellStyle name="Comma 3 25" xfId="5153"/>
    <cellStyle name="Comma 3 25 2" xfId="5154"/>
    <cellStyle name="Comma 3 26" xfId="5155"/>
    <cellStyle name="Comma 3 26 2" xfId="5156"/>
    <cellStyle name="Comma 3 27" xfId="5157"/>
    <cellStyle name="Comma 3 27 2" xfId="5158"/>
    <cellStyle name="Comma 3 28" xfId="5159"/>
    <cellStyle name="Comma 3 28 2" xfId="5160"/>
    <cellStyle name="Comma 3 29" xfId="5161"/>
    <cellStyle name="Comma 3 29 2" xfId="5162"/>
    <cellStyle name="Comma 3 3" xfId="5163"/>
    <cellStyle name="Comma 3 3 2" xfId="5164"/>
    <cellStyle name="Comma 3 3 3" xfId="5165"/>
    <cellStyle name="Comma 3 3 4" xfId="5166"/>
    <cellStyle name="Comma 3 30" xfId="5167"/>
    <cellStyle name="Comma 3 30 2" xfId="5168"/>
    <cellStyle name="Comma 3 31" xfId="5169"/>
    <cellStyle name="Comma 3 31 2" xfId="5170"/>
    <cellStyle name="Comma 3 32" xfId="5171"/>
    <cellStyle name="Comma 3 32 2" xfId="5172"/>
    <cellStyle name="Comma 3 33" xfId="5173"/>
    <cellStyle name="Comma 3 33 2" xfId="5174"/>
    <cellStyle name="Comma 3 34" xfId="5175"/>
    <cellStyle name="Comma 3 34 2" xfId="5176"/>
    <cellStyle name="Comma 3 35" xfId="5177"/>
    <cellStyle name="Comma 3 35 2" xfId="5178"/>
    <cellStyle name="Comma 3 36" xfId="5179"/>
    <cellStyle name="Comma 3 36 2" xfId="5180"/>
    <cellStyle name="Comma 3 37" xfId="5181"/>
    <cellStyle name="Comma 3 37 2" xfId="5182"/>
    <cellStyle name="Comma 3 38" xfId="5183"/>
    <cellStyle name="Comma 3 38 2" xfId="5184"/>
    <cellStyle name="Comma 3 39" xfId="5185"/>
    <cellStyle name="Comma 3 39 2" xfId="5186"/>
    <cellStyle name="Comma 3 4" xfId="5187"/>
    <cellStyle name="Comma 3 4 2" xfId="5188"/>
    <cellStyle name="Comma 3 4 3" xfId="5189"/>
    <cellStyle name="Comma 3 40" xfId="5190"/>
    <cellStyle name="Comma 3 40 2" xfId="5191"/>
    <cellStyle name="Comma 3 41" xfId="5192"/>
    <cellStyle name="Comma 3 41 2" xfId="5193"/>
    <cellStyle name="Comma 3 42" xfId="5194"/>
    <cellStyle name="Comma 3 42 2" xfId="5195"/>
    <cellStyle name="Comma 3 43" xfId="5196"/>
    <cellStyle name="Comma 3 43 2" xfId="5197"/>
    <cellStyle name="Comma 3 44" xfId="5198"/>
    <cellStyle name="Comma 3 44 2" xfId="5199"/>
    <cellStyle name="Comma 3 45" xfId="5200"/>
    <cellStyle name="Comma 3 45 2" xfId="5201"/>
    <cellStyle name="Comma 3 46" xfId="5202"/>
    <cellStyle name="Comma 3 46 2" xfId="5203"/>
    <cellStyle name="Comma 3 47" xfId="5204"/>
    <cellStyle name="Comma 3 47 2" xfId="5205"/>
    <cellStyle name="Comma 3 48" xfId="5206"/>
    <cellStyle name="Comma 3 48 2" xfId="5207"/>
    <cellStyle name="Comma 3 49" xfId="5208"/>
    <cellStyle name="Comma 3 49 2" xfId="5209"/>
    <cellStyle name="Comma 3 5" xfId="5210"/>
    <cellStyle name="Comma 3 5 2" xfId="5211"/>
    <cellStyle name="Comma 3 5 3" xfId="5212"/>
    <cellStyle name="Comma 3 50" xfId="5213"/>
    <cellStyle name="Comma 3 50 2" xfId="5214"/>
    <cellStyle name="Comma 3 51" xfId="5215"/>
    <cellStyle name="Comma 3 51 2" xfId="5216"/>
    <cellStyle name="Comma 3 51 2 2" xfId="5217"/>
    <cellStyle name="Comma 3 52" xfId="5218"/>
    <cellStyle name="Comma 3 52 2" xfId="5219"/>
    <cellStyle name="Comma 3 52 2 2" xfId="5220"/>
    <cellStyle name="Comma 3 52 2 2 2" xfId="5221"/>
    <cellStyle name="Comma 3 52 2 2 2 2" xfId="5222"/>
    <cellStyle name="Comma 3 52 2 2 2 3" xfId="5223"/>
    <cellStyle name="Comma 3 52 2 2 2 4" xfId="5224"/>
    <cellStyle name="Comma 3 52 2 2 3" xfId="5225"/>
    <cellStyle name="Comma 3 52 2 2 4" xfId="5226"/>
    <cellStyle name="Comma 3 52 2 2 5" xfId="5227"/>
    <cellStyle name="Comma 3 52 2 3" xfId="5228"/>
    <cellStyle name="Comma 3 52 2 4" xfId="5229"/>
    <cellStyle name="Comma 3 52 2 4 2" xfId="5230"/>
    <cellStyle name="Comma 3 52 2 4 3" xfId="5231"/>
    <cellStyle name="Comma 3 52 2 4 4" xfId="5232"/>
    <cellStyle name="Comma 3 52 2 5" xfId="5233"/>
    <cellStyle name="Comma 3 52 2 6" xfId="5234"/>
    <cellStyle name="Comma 3 52 2 7" xfId="5235"/>
    <cellStyle name="Comma 3 53" xfId="5236"/>
    <cellStyle name="Comma 3 53 2" xfId="5237"/>
    <cellStyle name="Comma 3 54" xfId="5238"/>
    <cellStyle name="Comma 3 54 2" xfId="5239"/>
    <cellStyle name="Comma 3 55" xfId="5240"/>
    <cellStyle name="Comma 3 55 2" xfId="5241"/>
    <cellStyle name="Comma 3 56" xfId="5242"/>
    <cellStyle name="Comma 3 56 2" xfId="5243"/>
    <cellStyle name="Comma 3 57" xfId="5244"/>
    <cellStyle name="Comma 3 57 2" xfId="5245"/>
    <cellStyle name="Comma 3 58" xfId="5246"/>
    <cellStyle name="Comma 3 58 2" xfId="5247"/>
    <cellStyle name="Comma 3 59" xfId="5248"/>
    <cellStyle name="Comma 3 59 2" xfId="5249"/>
    <cellStyle name="Comma 3 6" xfId="5250"/>
    <cellStyle name="Comma 3 6 2" xfId="5251"/>
    <cellStyle name="Comma 3 6 3" xfId="5252"/>
    <cellStyle name="Comma 3 60" xfId="5253"/>
    <cellStyle name="Comma 3 60 2" xfId="5254"/>
    <cellStyle name="Comma 3 61" xfId="5255"/>
    <cellStyle name="Comma 3 61 2" xfId="5256"/>
    <cellStyle name="Comma 3 62" xfId="5257"/>
    <cellStyle name="Comma 3 62 2" xfId="5258"/>
    <cellStyle name="Comma 3 63" xfId="5259"/>
    <cellStyle name="Comma 3 63 2" xfId="5260"/>
    <cellStyle name="Comma 3 64" xfId="5261"/>
    <cellStyle name="Comma 3 64 2" xfId="5262"/>
    <cellStyle name="Comma 3 65" xfId="5263"/>
    <cellStyle name="Comma 3 65 2" xfId="5264"/>
    <cellStyle name="Comma 3 66" xfId="5265"/>
    <cellStyle name="Comma 3 66 2" xfId="5266"/>
    <cellStyle name="Comma 3 67" xfId="5267"/>
    <cellStyle name="Comma 3 67 2" xfId="5268"/>
    <cellStyle name="Comma 3 68" xfId="5269"/>
    <cellStyle name="Comma 3 68 2" xfId="5270"/>
    <cellStyle name="Comma 3 69" xfId="5271"/>
    <cellStyle name="Comma 3 69 2" xfId="5272"/>
    <cellStyle name="Comma 3 7" xfId="5273"/>
    <cellStyle name="Comma 3 7 2" xfId="5274"/>
    <cellStyle name="Comma 3 7 3" xfId="5275"/>
    <cellStyle name="Comma 3 7 4" xfId="5276"/>
    <cellStyle name="Comma 3 70" xfId="5277"/>
    <cellStyle name="Comma 3 70 2" xfId="5278"/>
    <cellStyle name="Comma 3 71" xfId="5279"/>
    <cellStyle name="Comma 3 71 2" xfId="5280"/>
    <cellStyle name="Comma 3 72" xfId="5281"/>
    <cellStyle name="Comma 3 72 2" xfId="5282"/>
    <cellStyle name="Comma 3 73" xfId="5283"/>
    <cellStyle name="Comma 3 73 2" xfId="5284"/>
    <cellStyle name="Comma 3 74" xfId="5285"/>
    <cellStyle name="Comma 3 74 2" xfId="5286"/>
    <cellStyle name="Comma 3 75" xfId="5287"/>
    <cellStyle name="Comma 3 75 2" xfId="5288"/>
    <cellStyle name="Comma 3 76" xfId="5289"/>
    <cellStyle name="Comma 3 76 2" xfId="5290"/>
    <cellStyle name="Comma 3 77" xfId="5291"/>
    <cellStyle name="Comma 3 77 2" xfId="5292"/>
    <cellStyle name="Comma 3 78" xfId="5293"/>
    <cellStyle name="Comma 3 78 2" xfId="5294"/>
    <cellStyle name="Comma 3 79" xfId="5295"/>
    <cellStyle name="Comma 3 79 2" xfId="5296"/>
    <cellStyle name="Comma 3 8" xfId="5297"/>
    <cellStyle name="Comma 3 8 2" xfId="5298"/>
    <cellStyle name="Comma 3 8 3" xfId="5299"/>
    <cellStyle name="Comma 3 8 4" xfId="5300"/>
    <cellStyle name="Comma 3 80" xfId="5301"/>
    <cellStyle name="Comma 3 80 2" xfId="5302"/>
    <cellStyle name="Comma 3 81" xfId="5303"/>
    <cellStyle name="Comma 3 81 2" xfId="5304"/>
    <cellStyle name="Comma 3 82" xfId="5305"/>
    <cellStyle name="Comma 3 82 2" xfId="5306"/>
    <cellStyle name="Comma 3 83" xfId="5307"/>
    <cellStyle name="Comma 3 84" xfId="5308"/>
    <cellStyle name="Comma 3 9" xfId="5309"/>
    <cellStyle name="Comma 3 9 2" xfId="5310"/>
    <cellStyle name="Comma 3 9 2 2" xfId="5311"/>
    <cellStyle name="Comma 30" xfId="5312"/>
    <cellStyle name="Comma 30 2" xfId="5313"/>
    <cellStyle name="Comma 31" xfId="5314"/>
    <cellStyle name="Comma 31 2" xfId="5315"/>
    <cellStyle name="Comma 31 2 2" xfId="5316"/>
    <cellStyle name="Comma 31 3" xfId="5317"/>
    <cellStyle name="Comma 32" xfId="5318"/>
    <cellStyle name="Comma 32 2" xfId="5319"/>
    <cellStyle name="Comma 33" xfId="5320"/>
    <cellStyle name="Comma 33 2" xfId="5321"/>
    <cellStyle name="Comma 34" xfId="5322"/>
    <cellStyle name="Comma 34 10" xfId="5323"/>
    <cellStyle name="Comma 34 2" xfId="5324"/>
    <cellStyle name="Comma 34 2 2" xfId="5325"/>
    <cellStyle name="Comma 34 2 2 2" xfId="5326"/>
    <cellStyle name="Comma 34 2 2 2 2" xfId="5327"/>
    <cellStyle name="Comma 34 2 2 2 2 2" xfId="5328"/>
    <cellStyle name="Comma 34 2 2 2 2 3" xfId="5329"/>
    <cellStyle name="Comma 34 2 2 2 2 4" xfId="5330"/>
    <cellStyle name="Comma 34 2 2 2 3" xfId="5331"/>
    <cellStyle name="Comma 34 2 2 2 4" xfId="5332"/>
    <cellStyle name="Comma 34 2 2 2 5" xfId="5333"/>
    <cellStyle name="Comma 34 2 2 3" xfId="5334"/>
    <cellStyle name="Comma 34 2 2 4" xfId="5335"/>
    <cellStyle name="Comma 34 2 2 4 2" xfId="5336"/>
    <cellStyle name="Comma 34 2 2 4 3" xfId="5337"/>
    <cellStyle name="Comma 34 2 2 4 4" xfId="5338"/>
    <cellStyle name="Comma 34 2 2 5" xfId="5339"/>
    <cellStyle name="Comma 34 2 2 6" xfId="5340"/>
    <cellStyle name="Comma 34 2 2 7" xfId="5341"/>
    <cellStyle name="Comma 34 2 3" xfId="5342"/>
    <cellStyle name="Comma 34 2 3 2" xfId="5343"/>
    <cellStyle name="Comma 34 2 3 2 2" xfId="5344"/>
    <cellStyle name="Comma 34 2 3 2 2 2" xfId="5345"/>
    <cellStyle name="Comma 34 2 3 2 2 3" xfId="5346"/>
    <cellStyle name="Comma 34 2 3 2 2 4" xfId="5347"/>
    <cellStyle name="Comma 34 2 3 2 3" xfId="5348"/>
    <cellStyle name="Comma 34 2 3 2 4" xfId="5349"/>
    <cellStyle name="Comma 34 2 3 2 5" xfId="5350"/>
    <cellStyle name="Comma 34 2 3 3" xfId="5351"/>
    <cellStyle name="Comma 34 2 3 3 2" xfId="5352"/>
    <cellStyle name="Comma 34 2 3 3 3" xfId="5353"/>
    <cellStyle name="Comma 34 2 3 3 4" xfId="5354"/>
    <cellStyle name="Comma 34 2 3 4" xfId="5355"/>
    <cellStyle name="Comma 34 2 3 5" xfId="5356"/>
    <cellStyle name="Comma 34 2 3 6" xfId="5357"/>
    <cellStyle name="Comma 34 2 4" xfId="5358"/>
    <cellStyle name="Comma 34 2 4 2" xfId="5359"/>
    <cellStyle name="Comma 34 2 4 2 2" xfId="5360"/>
    <cellStyle name="Comma 34 2 4 2 3" xfId="5361"/>
    <cellStyle name="Comma 34 2 4 2 4" xfId="5362"/>
    <cellStyle name="Comma 34 2 4 3" xfId="5363"/>
    <cellStyle name="Comma 34 2 4 4" xfId="5364"/>
    <cellStyle name="Comma 34 2 4 5" xfId="5365"/>
    <cellStyle name="Comma 34 2 5" xfId="5366"/>
    <cellStyle name="Comma 34 2 6" xfId="5367"/>
    <cellStyle name="Comma 34 2 6 2" xfId="5368"/>
    <cellStyle name="Comma 34 2 6 3" xfId="5369"/>
    <cellStyle name="Comma 34 2 6 4" xfId="5370"/>
    <cellStyle name="Comma 34 2 7" xfId="5371"/>
    <cellStyle name="Comma 34 2 8" xfId="5372"/>
    <cellStyle name="Comma 34 2 9" xfId="5373"/>
    <cellStyle name="Comma 34 3" xfId="5374"/>
    <cellStyle name="Comma 34 3 2" xfId="5375"/>
    <cellStyle name="Comma 34 3 2 2" xfId="5376"/>
    <cellStyle name="Comma 34 3 2 2 2" xfId="5377"/>
    <cellStyle name="Comma 34 3 2 2 3" xfId="5378"/>
    <cellStyle name="Comma 34 3 2 2 4" xfId="5379"/>
    <cellStyle name="Comma 34 3 2 3" xfId="5380"/>
    <cellStyle name="Comma 34 3 2 4" xfId="5381"/>
    <cellStyle name="Comma 34 3 2 5" xfId="5382"/>
    <cellStyle name="Comma 34 3 3" xfId="5383"/>
    <cellStyle name="Comma 34 3 4" xfId="5384"/>
    <cellStyle name="Comma 34 3 4 2" xfId="5385"/>
    <cellStyle name="Comma 34 3 4 3" xfId="5386"/>
    <cellStyle name="Comma 34 3 4 4" xfId="5387"/>
    <cellStyle name="Comma 34 3 5" xfId="5388"/>
    <cellStyle name="Comma 34 3 6" xfId="5389"/>
    <cellStyle name="Comma 34 3 7" xfId="5390"/>
    <cellStyle name="Comma 34 4" xfId="5391"/>
    <cellStyle name="Comma 34 4 2" xfId="5392"/>
    <cellStyle name="Comma 34 4 2 2" xfId="5393"/>
    <cellStyle name="Comma 34 4 2 2 2" xfId="5394"/>
    <cellStyle name="Comma 34 4 2 2 3" xfId="5395"/>
    <cellStyle name="Comma 34 4 2 2 4" xfId="5396"/>
    <cellStyle name="Comma 34 4 2 3" xfId="5397"/>
    <cellStyle name="Comma 34 4 2 4" xfId="5398"/>
    <cellStyle name="Comma 34 4 2 5" xfId="5399"/>
    <cellStyle name="Comma 34 4 3" xfId="5400"/>
    <cellStyle name="Comma 34 4 3 2" xfId="5401"/>
    <cellStyle name="Comma 34 4 3 3" xfId="5402"/>
    <cellStyle name="Comma 34 4 3 4" xfId="5403"/>
    <cellStyle name="Comma 34 4 4" xfId="5404"/>
    <cellStyle name="Comma 34 4 5" xfId="5405"/>
    <cellStyle name="Comma 34 4 6" xfId="5406"/>
    <cellStyle name="Comma 34 5" xfId="5407"/>
    <cellStyle name="Comma 34 6" xfId="5408"/>
    <cellStyle name="Comma 34 6 2" xfId="5409"/>
    <cellStyle name="Comma 34 6 2 2" xfId="5410"/>
    <cellStyle name="Comma 34 6 2 3" xfId="5411"/>
    <cellStyle name="Comma 34 6 2 4" xfId="5412"/>
    <cellStyle name="Comma 34 6 3" xfId="5413"/>
    <cellStyle name="Comma 34 6 4" xfId="5414"/>
    <cellStyle name="Comma 34 6 5" xfId="5415"/>
    <cellStyle name="Comma 34 7" xfId="5416"/>
    <cellStyle name="Comma 34 7 2" xfId="5417"/>
    <cellStyle name="Comma 34 7 3" xfId="5418"/>
    <cellStyle name="Comma 34 7 4" xfId="5419"/>
    <cellStyle name="Comma 34 8" xfId="5420"/>
    <cellStyle name="Comma 34 9" xfId="5421"/>
    <cellStyle name="Comma 35" xfId="5422"/>
    <cellStyle name="Comma 35 2" xfId="5423"/>
    <cellStyle name="Comma 35 2 2" xfId="5424"/>
    <cellStyle name="Comma 35 2 2 2" xfId="5425"/>
    <cellStyle name="Comma 35 2 2 3" xfId="5426"/>
    <cellStyle name="Comma 35 2 2 3 2" xfId="5427"/>
    <cellStyle name="Comma 35 2 2 3 3" xfId="5428"/>
    <cellStyle name="Comma 35 2 2 3 4" xfId="5429"/>
    <cellStyle name="Comma 35 2 2 4" xfId="5430"/>
    <cellStyle name="Comma 35 2 2 5" xfId="5431"/>
    <cellStyle name="Comma 35 2 2 6" xfId="5432"/>
    <cellStyle name="Comma 35 2 3" xfId="5433"/>
    <cellStyle name="Comma 35 2 4" xfId="5434"/>
    <cellStyle name="Comma 35 2 4 2" xfId="5435"/>
    <cellStyle name="Comma 35 2 4 3" xfId="5436"/>
    <cellStyle name="Comma 35 2 4 4" xfId="5437"/>
    <cellStyle name="Comma 35 2 5" xfId="5438"/>
    <cellStyle name="Comma 35 2 6" xfId="5439"/>
    <cellStyle name="Comma 35 2 7" xfId="5440"/>
    <cellStyle name="Comma 35 3" xfId="5441"/>
    <cellStyle name="Comma 35 4" xfId="5442"/>
    <cellStyle name="Comma 35 4 2" xfId="5443"/>
    <cellStyle name="Comma 35 4 2 2" xfId="5444"/>
    <cellStyle name="Comma 35 4 2 3" xfId="5445"/>
    <cellStyle name="Comma 35 4 2 4" xfId="5446"/>
    <cellStyle name="Comma 35 4 3" xfId="5447"/>
    <cellStyle name="Comma 35 4 4" xfId="5448"/>
    <cellStyle name="Comma 35 4 5" xfId="5449"/>
    <cellStyle name="Comma 35 5" xfId="5450"/>
    <cellStyle name="Comma 35 5 2" xfId="5451"/>
    <cellStyle name="Comma 35 5 3" xfId="5452"/>
    <cellStyle name="Comma 35 5 4" xfId="5453"/>
    <cellStyle name="Comma 35 6" xfId="5454"/>
    <cellStyle name="Comma 35 7" xfId="5455"/>
    <cellStyle name="Comma 35 8" xfId="5456"/>
    <cellStyle name="Comma 36" xfId="5457"/>
    <cellStyle name="Comma 36 2" xfId="5458"/>
    <cellStyle name="Comma 36 2 2" xfId="5459"/>
    <cellStyle name="Comma 36 3" xfId="5460"/>
    <cellStyle name="Comma 37" xfId="5461"/>
    <cellStyle name="Comma 37 2" xfId="5462"/>
    <cellStyle name="Comma 37 2 2" xfId="5463"/>
    <cellStyle name="Comma 37 3" xfId="5464"/>
    <cellStyle name="Comma 38" xfId="5465"/>
    <cellStyle name="Comma 38 2" xfId="5466"/>
    <cellStyle name="Comma 38 2 2" xfId="5467"/>
    <cellStyle name="Comma 38 3" xfId="5468"/>
    <cellStyle name="Comma 39" xfId="5469"/>
    <cellStyle name="Comma 39 2" xfId="5470"/>
    <cellStyle name="Comma 39 2 2" xfId="5471"/>
    <cellStyle name="Comma 39 3" xfId="5472"/>
    <cellStyle name="Comma 4" xfId="10"/>
    <cellStyle name="Comma 4 2" xfId="5473"/>
    <cellStyle name="Comma 4 2 2" xfId="5474"/>
    <cellStyle name="Comma 4 2 2 2" xfId="5475"/>
    <cellStyle name="Comma 4 3" xfId="5476"/>
    <cellStyle name="Comma 4 3 2" xfId="5477"/>
    <cellStyle name="Comma 4 4" xfId="5478"/>
    <cellStyle name="Comma 40" xfId="5479"/>
    <cellStyle name="Comma 40 2" xfId="5480"/>
    <cellStyle name="Comma 40 2 2" xfId="5481"/>
    <cellStyle name="Comma 40 3" xfId="5482"/>
    <cellStyle name="Comma 41" xfId="5483"/>
    <cellStyle name="Comma 41 2" xfId="5484"/>
    <cellStyle name="Comma 41 2 2" xfId="5485"/>
    <cellStyle name="Comma 41 3" xfId="5486"/>
    <cellStyle name="Comma 42" xfId="5487"/>
    <cellStyle name="Comma 42 2" xfId="5488"/>
    <cellStyle name="Comma 42 2 2" xfId="5489"/>
    <cellStyle name="Comma 42 3" xfId="5490"/>
    <cellStyle name="Comma 43" xfId="5491"/>
    <cellStyle name="Comma 43 2" xfId="5492"/>
    <cellStyle name="Comma 43 2 2" xfId="5493"/>
    <cellStyle name="Comma 43 3" xfId="5494"/>
    <cellStyle name="Comma 44" xfId="5495"/>
    <cellStyle name="Comma 44 2" xfId="5496"/>
    <cellStyle name="Comma 44 2 2" xfId="5497"/>
    <cellStyle name="Comma 44 3" xfId="5498"/>
    <cellStyle name="Comma 45" xfId="5499"/>
    <cellStyle name="Comma 45 2" xfId="5500"/>
    <cellStyle name="Comma 45 2 2" xfId="5501"/>
    <cellStyle name="Comma 45 3" xfId="5502"/>
    <cellStyle name="Comma 46" xfId="5503"/>
    <cellStyle name="Comma 46 2" xfId="5504"/>
    <cellStyle name="Comma 46 2 2" xfId="5505"/>
    <cellStyle name="Comma 46 3" xfId="5506"/>
    <cellStyle name="Comma 47" xfId="5507"/>
    <cellStyle name="Comma 47 2" xfId="5508"/>
    <cellStyle name="Comma 47 2 2" xfId="5509"/>
    <cellStyle name="Comma 47 3" xfId="5510"/>
    <cellStyle name="Comma 48" xfId="5511"/>
    <cellStyle name="Comma 48 2" xfId="5512"/>
    <cellStyle name="Comma 48 2 2" xfId="5513"/>
    <cellStyle name="Comma 48 3" xfId="5514"/>
    <cellStyle name="Comma 49" xfId="5515"/>
    <cellStyle name="Comma 49 10" xfId="5516"/>
    <cellStyle name="Comma 49 11" xfId="5517"/>
    <cellStyle name="Comma 49 12" xfId="5518"/>
    <cellStyle name="Comma 49 2" xfId="5519"/>
    <cellStyle name="Comma 49 2 10" xfId="5520"/>
    <cellStyle name="Comma 49 2 2" xfId="5521"/>
    <cellStyle name="Comma 49 2 2 2" xfId="5522"/>
    <cellStyle name="Comma 49 2 2 2 2" xfId="5523"/>
    <cellStyle name="Comma 49 2 2 2 2 2" xfId="5524"/>
    <cellStyle name="Comma 49 2 2 2 2 2 2" xfId="5525"/>
    <cellStyle name="Comma 49 2 2 2 2 2 3" xfId="5526"/>
    <cellStyle name="Comma 49 2 2 2 2 2 4" xfId="5527"/>
    <cellStyle name="Comma 49 2 2 2 2 3" xfId="5528"/>
    <cellStyle name="Comma 49 2 2 2 2 4" xfId="5529"/>
    <cellStyle name="Comma 49 2 2 2 2 5" xfId="5530"/>
    <cellStyle name="Comma 49 2 2 2 3" xfId="5531"/>
    <cellStyle name="Comma 49 2 2 2 3 2" xfId="5532"/>
    <cellStyle name="Comma 49 2 2 2 3 3" xfId="5533"/>
    <cellStyle name="Comma 49 2 2 2 3 4" xfId="5534"/>
    <cellStyle name="Comma 49 2 2 2 4" xfId="5535"/>
    <cellStyle name="Comma 49 2 2 2 5" xfId="5536"/>
    <cellStyle name="Comma 49 2 2 2 6" xfId="5537"/>
    <cellStyle name="Comma 49 2 2 3" xfId="5538"/>
    <cellStyle name="Comma 49 2 2 3 2" xfId="5539"/>
    <cellStyle name="Comma 49 2 2 3 2 2" xfId="5540"/>
    <cellStyle name="Comma 49 2 2 3 2 2 2" xfId="5541"/>
    <cellStyle name="Comma 49 2 2 3 2 2 3" xfId="5542"/>
    <cellStyle name="Comma 49 2 2 3 2 2 4" xfId="5543"/>
    <cellStyle name="Comma 49 2 2 3 2 3" xfId="5544"/>
    <cellStyle name="Comma 49 2 2 3 2 4" xfId="5545"/>
    <cellStyle name="Comma 49 2 2 3 2 5" xfId="5546"/>
    <cellStyle name="Comma 49 2 2 3 3" xfId="5547"/>
    <cellStyle name="Comma 49 2 2 3 3 2" xfId="5548"/>
    <cellStyle name="Comma 49 2 2 3 3 3" xfId="5549"/>
    <cellStyle name="Comma 49 2 2 3 3 4" xfId="5550"/>
    <cellStyle name="Comma 49 2 2 3 4" xfId="5551"/>
    <cellStyle name="Comma 49 2 2 3 5" xfId="5552"/>
    <cellStyle name="Comma 49 2 2 3 6" xfId="5553"/>
    <cellStyle name="Comma 49 2 2 4" xfId="5554"/>
    <cellStyle name="Comma 49 2 2 4 2" xfId="5555"/>
    <cellStyle name="Comma 49 2 2 4 2 2" xfId="5556"/>
    <cellStyle name="Comma 49 2 2 4 2 3" xfId="5557"/>
    <cellStyle name="Comma 49 2 2 4 2 4" xfId="5558"/>
    <cellStyle name="Comma 49 2 2 4 3" xfId="5559"/>
    <cellStyle name="Comma 49 2 2 4 4" xfId="5560"/>
    <cellStyle name="Comma 49 2 2 4 5" xfId="5561"/>
    <cellStyle name="Comma 49 2 2 5" xfId="5562"/>
    <cellStyle name="Comma 49 2 2 5 2" xfId="5563"/>
    <cellStyle name="Comma 49 2 2 5 3" xfId="5564"/>
    <cellStyle name="Comma 49 2 2 5 4" xfId="5565"/>
    <cellStyle name="Comma 49 2 2 6" xfId="5566"/>
    <cellStyle name="Comma 49 2 2 7" xfId="5567"/>
    <cellStyle name="Comma 49 2 2 8" xfId="5568"/>
    <cellStyle name="Comma 49 2 3" xfId="5569"/>
    <cellStyle name="Comma 49 2 3 2" xfId="5570"/>
    <cellStyle name="Comma 49 2 3 2 2" xfId="5571"/>
    <cellStyle name="Comma 49 2 3 2 2 2" xfId="5572"/>
    <cellStyle name="Comma 49 2 3 2 2 2 2" xfId="5573"/>
    <cellStyle name="Comma 49 2 3 2 2 2 3" xfId="5574"/>
    <cellStyle name="Comma 49 2 3 2 2 2 4" xfId="5575"/>
    <cellStyle name="Comma 49 2 3 2 2 3" xfId="5576"/>
    <cellStyle name="Comma 49 2 3 2 2 4" xfId="5577"/>
    <cellStyle name="Comma 49 2 3 2 2 5" xfId="5578"/>
    <cellStyle name="Comma 49 2 3 2 3" xfId="5579"/>
    <cellStyle name="Comma 49 2 3 2 3 2" xfId="5580"/>
    <cellStyle name="Comma 49 2 3 2 3 3" xfId="5581"/>
    <cellStyle name="Comma 49 2 3 2 3 4" xfId="5582"/>
    <cellStyle name="Comma 49 2 3 2 4" xfId="5583"/>
    <cellStyle name="Comma 49 2 3 2 5" xfId="5584"/>
    <cellStyle name="Comma 49 2 3 2 6" xfId="5585"/>
    <cellStyle name="Comma 49 2 3 3" xfId="5586"/>
    <cellStyle name="Comma 49 2 3 3 2" xfId="5587"/>
    <cellStyle name="Comma 49 2 3 3 2 2" xfId="5588"/>
    <cellStyle name="Comma 49 2 3 3 2 2 2" xfId="5589"/>
    <cellStyle name="Comma 49 2 3 3 2 2 3" xfId="5590"/>
    <cellStyle name="Comma 49 2 3 3 2 2 4" xfId="5591"/>
    <cellStyle name="Comma 49 2 3 3 2 3" xfId="5592"/>
    <cellStyle name="Comma 49 2 3 3 2 4" xfId="5593"/>
    <cellStyle name="Comma 49 2 3 3 2 5" xfId="5594"/>
    <cellStyle name="Comma 49 2 3 3 3" xfId="5595"/>
    <cellStyle name="Comma 49 2 3 3 3 2" xfId="5596"/>
    <cellStyle name="Comma 49 2 3 3 3 3" xfId="5597"/>
    <cellStyle name="Comma 49 2 3 3 3 4" xfId="5598"/>
    <cellStyle name="Comma 49 2 3 3 4" xfId="5599"/>
    <cellStyle name="Comma 49 2 3 3 5" xfId="5600"/>
    <cellStyle name="Comma 49 2 3 3 6" xfId="5601"/>
    <cellStyle name="Comma 49 2 3 4" xfId="5602"/>
    <cellStyle name="Comma 49 2 3 4 2" xfId="5603"/>
    <cellStyle name="Comma 49 2 3 4 2 2" xfId="5604"/>
    <cellStyle name="Comma 49 2 3 4 2 3" xfId="5605"/>
    <cellStyle name="Comma 49 2 3 4 2 4" xfId="5606"/>
    <cellStyle name="Comma 49 2 3 4 3" xfId="5607"/>
    <cellStyle name="Comma 49 2 3 4 4" xfId="5608"/>
    <cellStyle name="Comma 49 2 3 4 5" xfId="5609"/>
    <cellStyle name="Comma 49 2 3 5" xfId="5610"/>
    <cellStyle name="Comma 49 2 3 5 2" xfId="5611"/>
    <cellStyle name="Comma 49 2 3 5 3" xfId="5612"/>
    <cellStyle name="Comma 49 2 3 5 4" xfId="5613"/>
    <cellStyle name="Comma 49 2 3 6" xfId="5614"/>
    <cellStyle name="Comma 49 2 3 7" xfId="5615"/>
    <cellStyle name="Comma 49 2 3 8" xfId="5616"/>
    <cellStyle name="Comma 49 2 4" xfId="5617"/>
    <cellStyle name="Comma 49 2 4 2" xfId="5618"/>
    <cellStyle name="Comma 49 2 4 2 2" xfId="5619"/>
    <cellStyle name="Comma 49 2 4 2 2 2" xfId="5620"/>
    <cellStyle name="Comma 49 2 4 2 2 3" xfId="5621"/>
    <cellStyle name="Comma 49 2 4 2 2 4" xfId="5622"/>
    <cellStyle name="Comma 49 2 4 2 3" xfId="5623"/>
    <cellStyle name="Comma 49 2 4 2 4" xfId="5624"/>
    <cellStyle name="Comma 49 2 4 2 5" xfId="5625"/>
    <cellStyle name="Comma 49 2 4 3" xfId="5626"/>
    <cellStyle name="Comma 49 2 4 3 2" xfId="5627"/>
    <cellStyle name="Comma 49 2 4 3 3" xfId="5628"/>
    <cellStyle name="Comma 49 2 4 3 4" xfId="5629"/>
    <cellStyle name="Comma 49 2 4 4" xfId="5630"/>
    <cellStyle name="Comma 49 2 4 5" xfId="5631"/>
    <cellStyle name="Comma 49 2 4 6" xfId="5632"/>
    <cellStyle name="Comma 49 2 5" xfId="5633"/>
    <cellStyle name="Comma 49 2 5 2" xfId="5634"/>
    <cellStyle name="Comma 49 2 5 2 2" xfId="5635"/>
    <cellStyle name="Comma 49 2 5 2 2 2" xfId="5636"/>
    <cellStyle name="Comma 49 2 5 2 2 3" xfId="5637"/>
    <cellStyle name="Comma 49 2 5 2 2 4" xfId="5638"/>
    <cellStyle name="Comma 49 2 5 2 3" xfId="5639"/>
    <cellStyle name="Comma 49 2 5 2 4" xfId="5640"/>
    <cellStyle name="Comma 49 2 5 2 5" xfId="5641"/>
    <cellStyle name="Comma 49 2 5 3" xfId="5642"/>
    <cellStyle name="Comma 49 2 5 3 2" xfId="5643"/>
    <cellStyle name="Comma 49 2 5 3 3" xfId="5644"/>
    <cellStyle name="Comma 49 2 5 3 4" xfId="5645"/>
    <cellStyle name="Comma 49 2 5 4" xfId="5646"/>
    <cellStyle name="Comma 49 2 5 5" xfId="5647"/>
    <cellStyle name="Comma 49 2 5 6" xfId="5648"/>
    <cellStyle name="Comma 49 2 6" xfId="5649"/>
    <cellStyle name="Comma 49 2 6 2" xfId="5650"/>
    <cellStyle name="Comma 49 2 6 2 2" xfId="5651"/>
    <cellStyle name="Comma 49 2 6 2 3" xfId="5652"/>
    <cellStyle name="Comma 49 2 6 2 4" xfId="5653"/>
    <cellStyle name="Comma 49 2 6 3" xfId="5654"/>
    <cellStyle name="Comma 49 2 6 4" xfId="5655"/>
    <cellStyle name="Comma 49 2 6 5" xfId="5656"/>
    <cellStyle name="Comma 49 2 7" xfId="5657"/>
    <cellStyle name="Comma 49 2 7 2" xfId="5658"/>
    <cellStyle name="Comma 49 2 7 3" xfId="5659"/>
    <cellStyle name="Comma 49 2 7 4" xfId="5660"/>
    <cellStyle name="Comma 49 2 8" xfId="5661"/>
    <cellStyle name="Comma 49 2 9" xfId="5662"/>
    <cellStyle name="Comma 49 3" xfId="5663"/>
    <cellStyle name="Comma 49 3 10" xfId="5664"/>
    <cellStyle name="Comma 49 3 2" xfId="5665"/>
    <cellStyle name="Comma 49 3 2 2" xfId="5666"/>
    <cellStyle name="Comma 49 3 2 2 2" xfId="5667"/>
    <cellStyle name="Comma 49 3 2 2 2 2" xfId="5668"/>
    <cellStyle name="Comma 49 3 2 2 2 2 2" xfId="5669"/>
    <cellStyle name="Comma 49 3 2 2 2 2 3" xfId="5670"/>
    <cellStyle name="Comma 49 3 2 2 2 2 4" xfId="5671"/>
    <cellStyle name="Comma 49 3 2 2 2 3" xfId="5672"/>
    <cellStyle name="Comma 49 3 2 2 2 4" xfId="5673"/>
    <cellStyle name="Comma 49 3 2 2 2 5" xfId="5674"/>
    <cellStyle name="Comma 49 3 2 2 3" xfId="5675"/>
    <cellStyle name="Comma 49 3 2 2 3 2" xfId="5676"/>
    <cellStyle name="Comma 49 3 2 2 3 3" xfId="5677"/>
    <cellStyle name="Comma 49 3 2 2 3 4" xfId="5678"/>
    <cellStyle name="Comma 49 3 2 2 4" xfId="5679"/>
    <cellStyle name="Comma 49 3 2 2 5" xfId="5680"/>
    <cellStyle name="Comma 49 3 2 2 6" xfId="5681"/>
    <cellStyle name="Comma 49 3 2 3" xfId="5682"/>
    <cellStyle name="Comma 49 3 2 3 2" xfId="5683"/>
    <cellStyle name="Comma 49 3 2 3 2 2" xfId="5684"/>
    <cellStyle name="Comma 49 3 2 3 2 2 2" xfId="5685"/>
    <cellStyle name="Comma 49 3 2 3 2 2 3" xfId="5686"/>
    <cellStyle name="Comma 49 3 2 3 2 2 4" xfId="5687"/>
    <cellStyle name="Comma 49 3 2 3 2 3" xfId="5688"/>
    <cellStyle name="Comma 49 3 2 3 2 4" xfId="5689"/>
    <cellStyle name="Comma 49 3 2 3 2 5" xfId="5690"/>
    <cellStyle name="Comma 49 3 2 3 3" xfId="5691"/>
    <cellStyle name="Comma 49 3 2 3 3 2" xfId="5692"/>
    <cellStyle name="Comma 49 3 2 3 3 3" xfId="5693"/>
    <cellStyle name="Comma 49 3 2 3 3 4" xfId="5694"/>
    <cellStyle name="Comma 49 3 2 3 4" xfId="5695"/>
    <cellStyle name="Comma 49 3 2 3 5" xfId="5696"/>
    <cellStyle name="Comma 49 3 2 3 6" xfId="5697"/>
    <cellStyle name="Comma 49 3 2 4" xfId="5698"/>
    <cellStyle name="Comma 49 3 2 4 2" xfId="5699"/>
    <cellStyle name="Comma 49 3 2 4 2 2" xfId="5700"/>
    <cellStyle name="Comma 49 3 2 4 2 3" xfId="5701"/>
    <cellStyle name="Comma 49 3 2 4 2 4" xfId="5702"/>
    <cellStyle name="Comma 49 3 2 4 3" xfId="5703"/>
    <cellStyle name="Comma 49 3 2 4 4" xfId="5704"/>
    <cellStyle name="Comma 49 3 2 4 5" xfId="5705"/>
    <cellStyle name="Comma 49 3 2 5" xfId="5706"/>
    <cellStyle name="Comma 49 3 2 5 2" xfId="5707"/>
    <cellStyle name="Comma 49 3 2 5 3" xfId="5708"/>
    <cellStyle name="Comma 49 3 2 5 4" xfId="5709"/>
    <cellStyle name="Comma 49 3 2 6" xfId="5710"/>
    <cellStyle name="Comma 49 3 2 7" xfId="5711"/>
    <cellStyle name="Comma 49 3 2 8" xfId="5712"/>
    <cellStyle name="Comma 49 3 3" xfId="5713"/>
    <cellStyle name="Comma 49 3 3 2" xfId="5714"/>
    <cellStyle name="Comma 49 3 3 2 2" xfId="5715"/>
    <cellStyle name="Comma 49 3 3 2 2 2" xfId="5716"/>
    <cellStyle name="Comma 49 3 3 2 2 2 2" xfId="5717"/>
    <cellStyle name="Comma 49 3 3 2 2 2 3" xfId="5718"/>
    <cellStyle name="Comma 49 3 3 2 2 2 4" xfId="5719"/>
    <cellStyle name="Comma 49 3 3 2 2 3" xfId="5720"/>
    <cellStyle name="Comma 49 3 3 2 2 4" xfId="5721"/>
    <cellStyle name="Comma 49 3 3 2 2 5" xfId="5722"/>
    <cellStyle name="Comma 49 3 3 2 3" xfId="5723"/>
    <cellStyle name="Comma 49 3 3 2 3 2" xfId="5724"/>
    <cellStyle name="Comma 49 3 3 2 3 3" xfId="5725"/>
    <cellStyle name="Comma 49 3 3 2 3 4" xfId="5726"/>
    <cellStyle name="Comma 49 3 3 2 4" xfId="5727"/>
    <cellStyle name="Comma 49 3 3 2 5" xfId="5728"/>
    <cellStyle name="Comma 49 3 3 2 6" xfId="5729"/>
    <cellStyle name="Comma 49 3 3 3" xfId="5730"/>
    <cellStyle name="Comma 49 3 3 3 2" xfId="5731"/>
    <cellStyle name="Comma 49 3 3 3 2 2" xfId="5732"/>
    <cellStyle name="Comma 49 3 3 3 2 2 2" xfId="5733"/>
    <cellStyle name="Comma 49 3 3 3 2 2 3" xfId="5734"/>
    <cellStyle name="Comma 49 3 3 3 2 2 4" xfId="5735"/>
    <cellStyle name="Comma 49 3 3 3 2 3" xfId="5736"/>
    <cellStyle name="Comma 49 3 3 3 2 4" xfId="5737"/>
    <cellStyle name="Comma 49 3 3 3 2 5" xfId="5738"/>
    <cellStyle name="Comma 49 3 3 3 3" xfId="5739"/>
    <cellStyle name="Comma 49 3 3 3 3 2" xfId="5740"/>
    <cellStyle name="Comma 49 3 3 3 3 3" xfId="5741"/>
    <cellStyle name="Comma 49 3 3 3 3 4" xfId="5742"/>
    <cellStyle name="Comma 49 3 3 3 4" xfId="5743"/>
    <cellStyle name="Comma 49 3 3 3 5" xfId="5744"/>
    <cellStyle name="Comma 49 3 3 3 6" xfId="5745"/>
    <cellStyle name="Comma 49 3 3 4" xfId="5746"/>
    <cellStyle name="Comma 49 3 3 4 2" xfId="5747"/>
    <cellStyle name="Comma 49 3 3 4 2 2" xfId="5748"/>
    <cellStyle name="Comma 49 3 3 4 2 3" xfId="5749"/>
    <cellStyle name="Comma 49 3 3 4 2 4" xfId="5750"/>
    <cellStyle name="Comma 49 3 3 4 3" xfId="5751"/>
    <cellStyle name="Comma 49 3 3 4 4" xfId="5752"/>
    <cellStyle name="Comma 49 3 3 4 5" xfId="5753"/>
    <cellStyle name="Comma 49 3 3 5" xfId="5754"/>
    <cellStyle name="Comma 49 3 3 5 2" xfId="5755"/>
    <cellStyle name="Comma 49 3 3 5 3" xfId="5756"/>
    <cellStyle name="Comma 49 3 3 5 4" xfId="5757"/>
    <cellStyle name="Comma 49 3 3 6" xfId="5758"/>
    <cellStyle name="Comma 49 3 3 7" xfId="5759"/>
    <cellStyle name="Comma 49 3 3 8" xfId="5760"/>
    <cellStyle name="Comma 49 3 4" xfId="5761"/>
    <cellStyle name="Comma 49 3 4 2" xfId="5762"/>
    <cellStyle name="Comma 49 3 4 2 2" xfId="5763"/>
    <cellStyle name="Comma 49 3 4 2 2 2" xfId="5764"/>
    <cellStyle name="Comma 49 3 4 2 2 3" xfId="5765"/>
    <cellStyle name="Comma 49 3 4 2 2 4" xfId="5766"/>
    <cellStyle name="Comma 49 3 4 2 3" xfId="5767"/>
    <cellStyle name="Comma 49 3 4 2 4" xfId="5768"/>
    <cellStyle name="Comma 49 3 4 2 5" xfId="5769"/>
    <cellStyle name="Comma 49 3 4 3" xfId="5770"/>
    <cellStyle name="Comma 49 3 4 3 2" xfId="5771"/>
    <cellStyle name="Comma 49 3 4 3 3" xfId="5772"/>
    <cellStyle name="Comma 49 3 4 3 4" xfId="5773"/>
    <cellStyle name="Comma 49 3 4 4" xfId="5774"/>
    <cellStyle name="Comma 49 3 4 5" xfId="5775"/>
    <cellStyle name="Comma 49 3 4 6" xfId="5776"/>
    <cellStyle name="Comma 49 3 5" xfId="5777"/>
    <cellStyle name="Comma 49 3 5 2" xfId="5778"/>
    <cellStyle name="Comma 49 3 5 2 2" xfId="5779"/>
    <cellStyle name="Comma 49 3 5 2 2 2" xfId="5780"/>
    <cellStyle name="Comma 49 3 5 2 2 3" xfId="5781"/>
    <cellStyle name="Comma 49 3 5 2 2 4" xfId="5782"/>
    <cellStyle name="Comma 49 3 5 2 3" xfId="5783"/>
    <cellStyle name="Comma 49 3 5 2 4" xfId="5784"/>
    <cellStyle name="Comma 49 3 5 2 5" xfId="5785"/>
    <cellStyle name="Comma 49 3 5 3" xfId="5786"/>
    <cellStyle name="Comma 49 3 5 3 2" xfId="5787"/>
    <cellStyle name="Comma 49 3 5 3 3" xfId="5788"/>
    <cellStyle name="Comma 49 3 5 3 4" xfId="5789"/>
    <cellStyle name="Comma 49 3 5 4" xfId="5790"/>
    <cellStyle name="Comma 49 3 5 5" xfId="5791"/>
    <cellStyle name="Comma 49 3 5 6" xfId="5792"/>
    <cellStyle name="Comma 49 3 6" xfId="5793"/>
    <cellStyle name="Comma 49 3 6 2" xfId="5794"/>
    <cellStyle name="Comma 49 3 6 2 2" xfId="5795"/>
    <cellStyle name="Comma 49 3 6 2 3" xfId="5796"/>
    <cellStyle name="Comma 49 3 6 2 4" xfId="5797"/>
    <cellStyle name="Comma 49 3 6 3" xfId="5798"/>
    <cellStyle name="Comma 49 3 6 4" xfId="5799"/>
    <cellStyle name="Comma 49 3 6 5" xfId="5800"/>
    <cellStyle name="Comma 49 3 7" xfId="5801"/>
    <cellStyle name="Comma 49 3 7 2" xfId="5802"/>
    <cellStyle name="Comma 49 3 7 3" xfId="5803"/>
    <cellStyle name="Comma 49 3 7 4" xfId="5804"/>
    <cellStyle name="Comma 49 3 8" xfId="5805"/>
    <cellStyle name="Comma 49 3 9" xfId="5806"/>
    <cellStyle name="Comma 49 4" xfId="5807"/>
    <cellStyle name="Comma 49 4 2" xfId="5808"/>
    <cellStyle name="Comma 49 4 2 2" xfId="5809"/>
    <cellStyle name="Comma 49 4 2 2 2" xfId="5810"/>
    <cellStyle name="Comma 49 4 2 2 2 2" xfId="5811"/>
    <cellStyle name="Comma 49 4 2 2 2 3" xfId="5812"/>
    <cellStyle name="Comma 49 4 2 2 2 4" xfId="5813"/>
    <cellStyle name="Comma 49 4 2 2 3" xfId="5814"/>
    <cellStyle name="Comma 49 4 2 2 4" xfId="5815"/>
    <cellStyle name="Comma 49 4 2 2 5" xfId="5816"/>
    <cellStyle name="Comma 49 4 2 3" xfId="5817"/>
    <cellStyle name="Comma 49 4 2 3 2" xfId="5818"/>
    <cellStyle name="Comma 49 4 2 3 3" xfId="5819"/>
    <cellStyle name="Comma 49 4 2 3 4" xfId="5820"/>
    <cellStyle name="Comma 49 4 2 4" xfId="5821"/>
    <cellStyle name="Comma 49 4 2 5" xfId="5822"/>
    <cellStyle name="Comma 49 4 2 6" xfId="5823"/>
    <cellStyle name="Comma 49 4 3" xfId="5824"/>
    <cellStyle name="Comma 49 4 3 2" xfId="5825"/>
    <cellStyle name="Comma 49 4 3 2 2" xfId="5826"/>
    <cellStyle name="Comma 49 4 3 2 2 2" xfId="5827"/>
    <cellStyle name="Comma 49 4 3 2 2 3" xfId="5828"/>
    <cellStyle name="Comma 49 4 3 2 2 4" xfId="5829"/>
    <cellStyle name="Comma 49 4 3 2 3" xfId="5830"/>
    <cellStyle name="Comma 49 4 3 2 4" xfId="5831"/>
    <cellStyle name="Comma 49 4 3 2 5" xfId="5832"/>
    <cellStyle name="Comma 49 4 3 3" xfId="5833"/>
    <cellStyle name="Comma 49 4 3 3 2" xfId="5834"/>
    <cellStyle name="Comma 49 4 3 3 3" xfId="5835"/>
    <cellStyle name="Comma 49 4 3 3 4" xfId="5836"/>
    <cellStyle name="Comma 49 4 3 4" xfId="5837"/>
    <cellStyle name="Comma 49 4 3 5" xfId="5838"/>
    <cellStyle name="Comma 49 4 3 6" xfId="5839"/>
    <cellStyle name="Comma 49 4 4" xfId="5840"/>
    <cellStyle name="Comma 49 4 4 2" xfId="5841"/>
    <cellStyle name="Comma 49 4 4 2 2" xfId="5842"/>
    <cellStyle name="Comma 49 4 4 2 3" xfId="5843"/>
    <cellStyle name="Comma 49 4 4 2 4" xfId="5844"/>
    <cellStyle name="Comma 49 4 4 3" xfId="5845"/>
    <cellStyle name="Comma 49 4 4 4" xfId="5846"/>
    <cellStyle name="Comma 49 4 4 5" xfId="5847"/>
    <cellStyle name="Comma 49 4 5" xfId="5848"/>
    <cellStyle name="Comma 49 4 5 2" xfId="5849"/>
    <cellStyle name="Comma 49 4 5 3" xfId="5850"/>
    <cellStyle name="Comma 49 4 5 4" xfId="5851"/>
    <cellStyle name="Comma 49 4 6" xfId="5852"/>
    <cellStyle name="Comma 49 4 7" xfId="5853"/>
    <cellStyle name="Comma 49 4 8" xfId="5854"/>
    <cellStyle name="Comma 49 5" xfId="5855"/>
    <cellStyle name="Comma 49 5 2" xfId="5856"/>
    <cellStyle name="Comma 49 5 2 2" xfId="5857"/>
    <cellStyle name="Comma 49 5 2 2 2" xfId="5858"/>
    <cellStyle name="Comma 49 5 2 2 2 2" xfId="5859"/>
    <cellStyle name="Comma 49 5 2 2 2 3" xfId="5860"/>
    <cellStyle name="Comma 49 5 2 2 2 4" xfId="5861"/>
    <cellStyle name="Comma 49 5 2 2 3" xfId="5862"/>
    <cellStyle name="Comma 49 5 2 2 4" xfId="5863"/>
    <cellStyle name="Comma 49 5 2 2 5" xfId="5864"/>
    <cellStyle name="Comma 49 5 2 3" xfId="5865"/>
    <cellStyle name="Comma 49 5 2 3 2" xfId="5866"/>
    <cellStyle name="Comma 49 5 2 3 3" xfId="5867"/>
    <cellStyle name="Comma 49 5 2 3 4" xfId="5868"/>
    <cellStyle name="Comma 49 5 2 4" xfId="5869"/>
    <cellStyle name="Comma 49 5 2 5" xfId="5870"/>
    <cellStyle name="Comma 49 5 2 6" xfId="5871"/>
    <cellStyle name="Comma 49 5 3" xfId="5872"/>
    <cellStyle name="Comma 49 5 3 2" xfId="5873"/>
    <cellStyle name="Comma 49 5 3 2 2" xfId="5874"/>
    <cellStyle name="Comma 49 5 3 2 2 2" xfId="5875"/>
    <cellStyle name="Comma 49 5 3 2 2 3" xfId="5876"/>
    <cellStyle name="Comma 49 5 3 2 2 4" xfId="5877"/>
    <cellStyle name="Comma 49 5 3 2 3" xfId="5878"/>
    <cellStyle name="Comma 49 5 3 2 4" xfId="5879"/>
    <cellStyle name="Comma 49 5 3 2 5" xfId="5880"/>
    <cellStyle name="Comma 49 5 3 3" xfId="5881"/>
    <cellStyle name="Comma 49 5 3 3 2" xfId="5882"/>
    <cellStyle name="Comma 49 5 3 3 3" xfId="5883"/>
    <cellStyle name="Comma 49 5 3 3 4" xfId="5884"/>
    <cellStyle name="Comma 49 5 3 4" xfId="5885"/>
    <cellStyle name="Comma 49 5 3 5" xfId="5886"/>
    <cellStyle name="Comma 49 5 3 6" xfId="5887"/>
    <cellStyle name="Comma 49 5 4" xfId="5888"/>
    <cellStyle name="Comma 49 5 4 2" xfId="5889"/>
    <cellStyle name="Comma 49 5 4 2 2" xfId="5890"/>
    <cellStyle name="Comma 49 5 4 2 3" xfId="5891"/>
    <cellStyle name="Comma 49 5 4 2 4" xfId="5892"/>
    <cellStyle name="Comma 49 5 4 3" xfId="5893"/>
    <cellStyle name="Comma 49 5 4 4" xfId="5894"/>
    <cellStyle name="Comma 49 5 4 5" xfId="5895"/>
    <cellStyle name="Comma 49 5 5" xfId="5896"/>
    <cellStyle name="Comma 49 5 5 2" xfId="5897"/>
    <cellStyle name="Comma 49 5 5 3" xfId="5898"/>
    <cellStyle name="Comma 49 5 5 4" xfId="5899"/>
    <cellStyle name="Comma 49 5 6" xfId="5900"/>
    <cellStyle name="Comma 49 5 7" xfId="5901"/>
    <cellStyle name="Comma 49 5 8" xfId="5902"/>
    <cellStyle name="Comma 49 6" xfId="5903"/>
    <cellStyle name="Comma 49 6 2" xfId="5904"/>
    <cellStyle name="Comma 49 6 2 2" xfId="5905"/>
    <cellStyle name="Comma 49 6 2 2 2" xfId="5906"/>
    <cellStyle name="Comma 49 6 2 2 3" xfId="5907"/>
    <cellStyle name="Comma 49 6 2 2 4" xfId="5908"/>
    <cellStyle name="Comma 49 6 2 3" xfId="5909"/>
    <cellStyle name="Comma 49 6 2 4" xfId="5910"/>
    <cellStyle name="Comma 49 6 2 5" xfId="5911"/>
    <cellStyle name="Comma 49 6 3" xfId="5912"/>
    <cellStyle name="Comma 49 6 3 2" xfId="5913"/>
    <cellStyle name="Comma 49 6 3 3" xfId="5914"/>
    <cellStyle name="Comma 49 6 3 4" xfId="5915"/>
    <cellStyle name="Comma 49 6 4" xfId="5916"/>
    <cellStyle name="Comma 49 6 5" xfId="5917"/>
    <cellStyle name="Comma 49 6 6" xfId="5918"/>
    <cellStyle name="Comma 49 7" xfId="5919"/>
    <cellStyle name="Comma 49 7 2" xfId="5920"/>
    <cellStyle name="Comma 49 7 2 2" xfId="5921"/>
    <cellStyle name="Comma 49 7 2 2 2" xfId="5922"/>
    <cellStyle name="Comma 49 7 2 2 3" xfId="5923"/>
    <cellStyle name="Comma 49 7 2 2 4" xfId="5924"/>
    <cellStyle name="Comma 49 7 2 3" xfId="5925"/>
    <cellStyle name="Comma 49 7 2 4" xfId="5926"/>
    <cellStyle name="Comma 49 7 2 5" xfId="5927"/>
    <cellStyle name="Comma 49 7 3" xfId="5928"/>
    <cellStyle name="Comma 49 7 3 2" xfId="5929"/>
    <cellStyle name="Comma 49 7 3 3" xfId="5930"/>
    <cellStyle name="Comma 49 7 3 4" xfId="5931"/>
    <cellStyle name="Comma 49 7 4" xfId="5932"/>
    <cellStyle name="Comma 49 7 5" xfId="5933"/>
    <cellStyle name="Comma 49 7 6" xfId="5934"/>
    <cellStyle name="Comma 49 8" xfId="5935"/>
    <cellStyle name="Comma 49 8 2" xfId="5936"/>
    <cellStyle name="Comma 49 8 2 2" xfId="5937"/>
    <cellStyle name="Comma 49 8 2 3" xfId="5938"/>
    <cellStyle name="Comma 49 8 2 4" xfId="5939"/>
    <cellStyle name="Comma 49 8 3" xfId="5940"/>
    <cellStyle name="Comma 49 8 4" xfId="5941"/>
    <cellStyle name="Comma 49 8 5" xfId="5942"/>
    <cellStyle name="Comma 49 9" xfId="5943"/>
    <cellStyle name="Comma 49 9 2" xfId="5944"/>
    <cellStyle name="Comma 49 9 3" xfId="5945"/>
    <cellStyle name="Comma 49 9 4" xfId="5946"/>
    <cellStyle name="Comma 5" xfId="5947"/>
    <cellStyle name="Comma 5 2" xfId="5948"/>
    <cellStyle name="Comma 5 2 2" xfId="5949"/>
    <cellStyle name="Comma 5 2 2 2" xfId="5950"/>
    <cellStyle name="Comma 5 2 3" xfId="5951"/>
    <cellStyle name="Comma 5 2 3 2" xfId="5952"/>
    <cellStyle name="Comma 5 3" xfId="5953"/>
    <cellStyle name="Comma 5 3 2" xfId="5954"/>
    <cellStyle name="Comma 5 4" xfId="5955"/>
    <cellStyle name="Comma 50" xfId="5956"/>
    <cellStyle name="Comma 50 2" xfId="5957"/>
    <cellStyle name="Comma 51" xfId="5958"/>
    <cellStyle name="Comma 51 2" xfId="5959"/>
    <cellStyle name="Comma 51 2 2" xfId="5960"/>
    <cellStyle name="Comma 52" xfId="5961"/>
    <cellStyle name="Comma 52 2" xfId="5962"/>
    <cellStyle name="Comma 53" xfId="5963"/>
    <cellStyle name="Comma 53 10" xfId="5964"/>
    <cellStyle name="Comma 53 11" xfId="5965"/>
    <cellStyle name="Comma 53 12" xfId="5966"/>
    <cellStyle name="Comma 53 2" xfId="5967"/>
    <cellStyle name="Comma 53 2 10" xfId="5968"/>
    <cellStyle name="Comma 53 2 2" xfId="5969"/>
    <cellStyle name="Comma 53 2 2 2" xfId="5970"/>
    <cellStyle name="Comma 53 2 2 2 2" xfId="5971"/>
    <cellStyle name="Comma 53 2 2 2 2 2" xfId="5972"/>
    <cellStyle name="Comma 53 2 2 2 2 2 2" xfId="5973"/>
    <cellStyle name="Comma 53 2 2 2 2 2 3" xfId="5974"/>
    <cellStyle name="Comma 53 2 2 2 2 2 4" xfId="5975"/>
    <cellStyle name="Comma 53 2 2 2 2 3" xfId="5976"/>
    <cellStyle name="Comma 53 2 2 2 2 4" xfId="5977"/>
    <cellStyle name="Comma 53 2 2 2 2 5" xfId="5978"/>
    <cellStyle name="Comma 53 2 2 2 3" xfId="5979"/>
    <cellStyle name="Comma 53 2 2 2 3 2" xfId="5980"/>
    <cellStyle name="Comma 53 2 2 2 3 3" xfId="5981"/>
    <cellStyle name="Comma 53 2 2 2 3 4" xfId="5982"/>
    <cellStyle name="Comma 53 2 2 2 4" xfId="5983"/>
    <cellStyle name="Comma 53 2 2 2 5" xfId="5984"/>
    <cellStyle name="Comma 53 2 2 2 6" xfId="5985"/>
    <cellStyle name="Comma 53 2 2 3" xfId="5986"/>
    <cellStyle name="Comma 53 2 2 3 2" xfId="5987"/>
    <cellStyle name="Comma 53 2 2 3 2 2" xfId="5988"/>
    <cellStyle name="Comma 53 2 2 3 2 2 2" xfId="5989"/>
    <cellStyle name="Comma 53 2 2 3 2 2 3" xfId="5990"/>
    <cellStyle name="Comma 53 2 2 3 2 2 4" xfId="5991"/>
    <cellStyle name="Comma 53 2 2 3 2 3" xfId="5992"/>
    <cellStyle name="Comma 53 2 2 3 2 4" xfId="5993"/>
    <cellStyle name="Comma 53 2 2 3 2 5" xfId="5994"/>
    <cellStyle name="Comma 53 2 2 3 3" xfId="5995"/>
    <cellStyle name="Comma 53 2 2 3 3 2" xfId="5996"/>
    <cellStyle name="Comma 53 2 2 3 3 3" xfId="5997"/>
    <cellStyle name="Comma 53 2 2 3 3 4" xfId="5998"/>
    <cellStyle name="Comma 53 2 2 3 4" xfId="5999"/>
    <cellStyle name="Comma 53 2 2 3 5" xfId="6000"/>
    <cellStyle name="Comma 53 2 2 3 6" xfId="6001"/>
    <cellStyle name="Comma 53 2 2 4" xfId="6002"/>
    <cellStyle name="Comma 53 2 2 4 2" xfId="6003"/>
    <cellStyle name="Comma 53 2 2 4 2 2" xfId="6004"/>
    <cellStyle name="Comma 53 2 2 4 2 3" xfId="6005"/>
    <cellStyle name="Comma 53 2 2 4 2 4" xfId="6006"/>
    <cellStyle name="Comma 53 2 2 4 3" xfId="6007"/>
    <cellStyle name="Comma 53 2 2 4 4" xfId="6008"/>
    <cellStyle name="Comma 53 2 2 4 5" xfId="6009"/>
    <cellStyle name="Comma 53 2 2 5" xfId="6010"/>
    <cellStyle name="Comma 53 2 2 5 2" xfId="6011"/>
    <cellStyle name="Comma 53 2 2 5 3" xfId="6012"/>
    <cellStyle name="Comma 53 2 2 5 4" xfId="6013"/>
    <cellStyle name="Comma 53 2 2 6" xfId="6014"/>
    <cellStyle name="Comma 53 2 2 7" xfId="6015"/>
    <cellStyle name="Comma 53 2 2 8" xfId="6016"/>
    <cellStyle name="Comma 53 2 3" xfId="6017"/>
    <cellStyle name="Comma 53 2 3 2" xfId="6018"/>
    <cellStyle name="Comma 53 2 3 2 2" xfId="6019"/>
    <cellStyle name="Comma 53 2 3 2 2 2" xfId="6020"/>
    <cellStyle name="Comma 53 2 3 2 2 2 2" xfId="6021"/>
    <cellStyle name="Comma 53 2 3 2 2 2 3" xfId="6022"/>
    <cellStyle name="Comma 53 2 3 2 2 2 4" xfId="6023"/>
    <cellStyle name="Comma 53 2 3 2 2 3" xfId="6024"/>
    <cellStyle name="Comma 53 2 3 2 2 4" xfId="6025"/>
    <cellStyle name="Comma 53 2 3 2 2 5" xfId="6026"/>
    <cellStyle name="Comma 53 2 3 2 3" xfId="6027"/>
    <cellStyle name="Comma 53 2 3 2 3 2" xfId="6028"/>
    <cellStyle name="Comma 53 2 3 2 3 3" xfId="6029"/>
    <cellStyle name="Comma 53 2 3 2 3 4" xfId="6030"/>
    <cellStyle name="Comma 53 2 3 2 4" xfId="6031"/>
    <cellStyle name="Comma 53 2 3 2 5" xfId="6032"/>
    <cellStyle name="Comma 53 2 3 2 6" xfId="6033"/>
    <cellStyle name="Comma 53 2 3 3" xfId="6034"/>
    <cellStyle name="Comma 53 2 3 3 2" xfId="6035"/>
    <cellStyle name="Comma 53 2 3 3 2 2" xfId="6036"/>
    <cellStyle name="Comma 53 2 3 3 2 2 2" xfId="6037"/>
    <cellStyle name="Comma 53 2 3 3 2 2 3" xfId="6038"/>
    <cellStyle name="Comma 53 2 3 3 2 2 4" xfId="6039"/>
    <cellStyle name="Comma 53 2 3 3 2 3" xfId="6040"/>
    <cellStyle name="Comma 53 2 3 3 2 4" xfId="6041"/>
    <cellStyle name="Comma 53 2 3 3 2 5" xfId="6042"/>
    <cellStyle name="Comma 53 2 3 3 3" xfId="6043"/>
    <cellStyle name="Comma 53 2 3 3 3 2" xfId="6044"/>
    <cellStyle name="Comma 53 2 3 3 3 3" xfId="6045"/>
    <cellStyle name="Comma 53 2 3 3 3 4" xfId="6046"/>
    <cellStyle name="Comma 53 2 3 3 4" xfId="6047"/>
    <cellStyle name="Comma 53 2 3 3 5" xfId="6048"/>
    <cellStyle name="Comma 53 2 3 3 6" xfId="6049"/>
    <cellStyle name="Comma 53 2 3 4" xfId="6050"/>
    <cellStyle name="Comma 53 2 3 4 2" xfId="6051"/>
    <cellStyle name="Comma 53 2 3 4 2 2" xfId="6052"/>
    <cellStyle name="Comma 53 2 3 4 2 3" xfId="6053"/>
    <cellStyle name="Comma 53 2 3 4 2 4" xfId="6054"/>
    <cellStyle name="Comma 53 2 3 4 3" xfId="6055"/>
    <cellStyle name="Comma 53 2 3 4 4" xfId="6056"/>
    <cellStyle name="Comma 53 2 3 4 5" xfId="6057"/>
    <cellStyle name="Comma 53 2 3 5" xfId="6058"/>
    <cellStyle name="Comma 53 2 3 5 2" xfId="6059"/>
    <cellStyle name="Comma 53 2 3 5 3" xfId="6060"/>
    <cellStyle name="Comma 53 2 3 5 4" xfId="6061"/>
    <cellStyle name="Comma 53 2 3 6" xfId="6062"/>
    <cellStyle name="Comma 53 2 3 7" xfId="6063"/>
    <cellStyle name="Comma 53 2 3 8" xfId="6064"/>
    <cellStyle name="Comma 53 2 4" xfId="6065"/>
    <cellStyle name="Comma 53 2 4 2" xfId="6066"/>
    <cellStyle name="Comma 53 2 4 2 2" xfId="6067"/>
    <cellStyle name="Comma 53 2 4 2 2 2" xfId="6068"/>
    <cellStyle name="Comma 53 2 4 2 2 3" xfId="6069"/>
    <cellStyle name="Comma 53 2 4 2 2 4" xfId="6070"/>
    <cellStyle name="Comma 53 2 4 2 3" xfId="6071"/>
    <cellStyle name="Comma 53 2 4 2 4" xfId="6072"/>
    <cellStyle name="Comma 53 2 4 2 5" xfId="6073"/>
    <cellStyle name="Comma 53 2 4 3" xfId="6074"/>
    <cellStyle name="Comma 53 2 4 3 2" xfId="6075"/>
    <cellStyle name="Comma 53 2 4 3 3" xfId="6076"/>
    <cellStyle name="Comma 53 2 4 3 4" xfId="6077"/>
    <cellStyle name="Comma 53 2 4 4" xfId="6078"/>
    <cellStyle name="Comma 53 2 4 5" xfId="6079"/>
    <cellStyle name="Comma 53 2 4 6" xfId="6080"/>
    <cellStyle name="Comma 53 2 5" xfId="6081"/>
    <cellStyle name="Comma 53 2 5 2" xfId="6082"/>
    <cellStyle name="Comma 53 2 5 2 2" xfId="6083"/>
    <cellStyle name="Comma 53 2 5 2 2 2" xfId="6084"/>
    <cellStyle name="Comma 53 2 5 2 2 3" xfId="6085"/>
    <cellStyle name="Comma 53 2 5 2 2 4" xfId="6086"/>
    <cellStyle name="Comma 53 2 5 2 3" xfId="6087"/>
    <cellStyle name="Comma 53 2 5 2 4" xfId="6088"/>
    <cellStyle name="Comma 53 2 5 2 5" xfId="6089"/>
    <cellStyle name="Comma 53 2 5 3" xfId="6090"/>
    <cellStyle name="Comma 53 2 5 3 2" xfId="6091"/>
    <cellStyle name="Comma 53 2 5 3 3" xfId="6092"/>
    <cellStyle name="Comma 53 2 5 3 4" xfId="6093"/>
    <cellStyle name="Comma 53 2 5 4" xfId="6094"/>
    <cellStyle name="Comma 53 2 5 5" xfId="6095"/>
    <cellStyle name="Comma 53 2 5 6" xfId="6096"/>
    <cellStyle name="Comma 53 2 6" xfId="6097"/>
    <cellStyle name="Comma 53 2 6 2" xfId="6098"/>
    <cellStyle name="Comma 53 2 6 2 2" xfId="6099"/>
    <cellStyle name="Comma 53 2 6 2 3" xfId="6100"/>
    <cellStyle name="Comma 53 2 6 2 4" xfId="6101"/>
    <cellStyle name="Comma 53 2 6 3" xfId="6102"/>
    <cellStyle name="Comma 53 2 6 4" xfId="6103"/>
    <cellStyle name="Comma 53 2 6 5" xfId="6104"/>
    <cellStyle name="Comma 53 2 7" xfId="6105"/>
    <cellStyle name="Comma 53 2 7 2" xfId="6106"/>
    <cellStyle name="Comma 53 2 7 3" xfId="6107"/>
    <cellStyle name="Comma 53 2 7 4" xfId="6108"/>
    <cellStyle name="Comma 53 2 8" xfId="6109"/>
    <cellStyle name="Comma 53 2 9" xfId="6110"/>
    <cellStyle name="Comma 53 3" xfId="6111"/>
    <cellStyle name="Comma 53 3 10" xfId="6112"/>
    <cellStyle name="Comma 53 3 2" xfId="6113"/>
    <cellStyle name="Comma 53 3 2 2" xfId="6114"/>
    <cellStyle name="Comma 53 3 2 2 2" xfId="6115"/>
    <cellStyle name="Comma 53 3 2 2 2 2" xfId="6116"/>
    <cellStyle name="Comma 53 3 2 2 2 2 2" xfId="6117"/>
    <cellStyle name="Comma 53 3 2 2 2 2 3" xfId="6118"/>
    <cellStyle name="Comma 53 3 2 2 2 2 4" xfId="6119"/>
    <cellStyle name="Comma 53 3 2 2 2 3" xfId="6120"/>
    <cellStyle name="Comma 53 3 2 2 2 4" xfId="6121"/>
    <cellStyle name="Comma 53 3 2 2 2 5" xfId="6122"/>
    <cellStyle name="Comma 53 3 2 2 3" xfId="6123"/>
    <cellStyle name="Comma 53 3 2 2 3 2" xfId="6124"/>
    <cellStyle name="Comma 53 3 2 2 3 3" xfId="6125"/>
    <cellStyle name="Comma 53 3 2 2 3 4" xfId="6126"/>
    <cellStyle name="Comma 53 3 2 2 4" xfId="6127"/>
    <cellStyle name="Comma 53 3 2 2 5" xfId="6128"/>
    <cellStyle name="Comma 53 3 2 2 6" xfId="6129"/>
    <cellStyle name="Comma 53 3 2 3" xfId="6130"/>
    <cellStyle name="Comma 53 3 2 3 2" xfId="6131"/>
    <cellStyle name="Comma 53 3 2 3 2 2" xfId="6132"/>
    <cellStyle name="Comma 53 3 2 3 2 2 2" xfId="6133"/>
    <cellStyle name="Comma 53 3 2 3 2 2 3" xfId="6134"/>
    <cellStyle name="Comma 53 3 2 3 2 2 4" xfId="6135"/>
    <cellStyle name="Comma 53 3 2 3 2 3" xfId="6136"/>
    <cellStyle name="Comma 53 3 2 3 2 4" xfId="6137"/>
    <cellStyle name="Comma 53 3 2 3 2 5" xfId="6138"/>
    <cellStyle name="Comma 53 3 2 3 3" xfId="6139"/>
    <cellStyle name="Comma 53 3 2 3 3 2" xfId="6140"/>
    <cellStyle name="Comma 53 3 2 3 3 3" xfId="6141"/>
    <cellStyle name="Comma 53 3 2 3 3 4" xfId="6142"/>
    <cellStyle name="Comma 53 3 2 3 4" xfId="6143"/>
    <cellStyle name="Comma 53 3 2 3 5" xfId="6144"/>
    <cellStyle name="Comma 53 3 2 3 6" xfId="6145"/>
    <cellStyle name="Comma 53 3 2 4" xfId="6146"/>
    <cellStyle name="Comma 53 3 2 4 2" xfId="6147"/>
    <cellStyle name="Comma 53 3 2 4 2 2" xfId="6148"/>
    <cellStyle name="Comma 53 3 2 4 2 3" xfId="6149"/>
    <cellStyle name="Comma 53 3 2 4 2 4" xfId="6150"/>
    <cellStyle name="Comma 53 3 2 4 3" xfId="6151"/>
    <cellStyle name="Comma 53 3 2 4 4" xfId="6152"/>
    <cellStyle name="Comma 53 3 2 4 5" xfId="6153"/>
    <cellStyle name="Comma 53 3 2 5" xfId="6154"/>
    <cellStyle name="Comma 53 3 2 5 2" xfId="6155"/>
    <cellStyle name="Comma 53 3 2 5 3" xfId="6156"/>
    <cellStyle name="Comma 53 3 2 5 4" xfId="6157"/>
    <cellStyle name="Comma 53 3 2 6" xfId="6158"/>
    <cellStyle name="Comma 53 3 2 7" xfId="6159"/>
    <cellStyle name="Comma 53 3 2 8" xfId="6160"/>
    <cellStyle name="Comma 53 3 3" xfId="6161"/>
    <cellStyle name="Comma 53 3 3 2" xfId="6162"/>
    <cellStyle name="Comma 53 3 3 2 2" xfId="6163"/>
    <cellStyle name="Comma 53 3 3 2 2 2" xfId="6164"/>
    <cellStyle name="Comma 53 3 3 2 2 2 2" xfId="6165"/>
    <cellStyle name="Comma 53 3 3 2 2 2 3" xfId="6166"/>
    <cellStyle name="Comma 53 3 3 2 2 2 4" xfId="6167"/>
    <cellStyle name="Comma 53 3 3 2 2 3" xfId="6168"/>
    <cellStyle name="Comma 53 3 3 2 2 4" xfId="6169"/>
    <cellStyle name="Comma 53 3 3 2 2 5" xfId="6170"/>
    <cellStyle name="Comma 53 3 3 2 3" xfId="6171"/>
    <cellStyle name="Comma 53 3 3 2 3 2" xfId="6172"/>
    <cellStyle name="Comma 53 3 3 2 3 3" xfId="6173"/>
    <cellStyle name="Comma 53 3 3 2 3 4" xfId="6174"/>
    <cellStyle name="Comma 53 3 3 2 4" xfId="6175"/>
    <cellStyle name="Comma 53 3 3 2 5" xfId="6176"/>
    <cellStyle name="Comma 53 3 3 2 6" xfId="6177"/>
    <cellStyle name="Comma 53 3 3 3" xfId="6178"/>
    <cellStyle name="Comma 53 3 3 3 2" xfId="6179"/>
    <cellStyle name="Comma 53 3 3 3 2 2" xfId="6180"/>
    <cellStyle name="Comma 53 3 3 3 2 2 2" xfId="6181"/>
    <cellStyle name="Comma 53 3 3 3 2 2 3" xfId="6182"/>
    <cellStyle name="Comma 53 3 3 3 2 2 4" xfId="6183"/>
    <cellStyle name="Comma 53 3 3 3 2 3" xfId="6184"/>
    <cellStyle name="Comma 53 3 3 3 2 4" xfId="6185"/>
    <cellStyle name="Comma 53 3 3 3 2 5" xfId="6186"/>
    <cellStyle name="Comma 53 3 3 3 3" xfId="6187"/>
    <cellStyle name="Comma 53 3 3 3 3 2" xfId="6188"/>
    <cellStyle name="Comma 53 3 3 3 3 3" xfId="6189"/>
    <cellStyle name="Comma 53 3 3 3 3 4" xfId="6190"/>
    <cellStyle name="Comma 53 3 3 3 4" xfId="6191"/>
    <cellStyle name="Comma 53 3 3 3 5" xfId="6192"/>
    <cellStyle name="Comma 53 3 3 3 6" xfId="6193"/>
    <cellStyle name="Comma 53 3 3 4" xfId="6194"/>
    <cellStyle name="Comma 53 3 3 4 2" xfId="6195"/>
    <cellStyle name="Comma 53 3 3 4 2 2" xfId="6196"/>
    <cellStyle name="Comma 53 3 3 4 2 3" xfId="6197"/>
    <cellStyle name="Comma 53 3 3 4 2 4" xfId="6198"/>
    <cellStyle name="Comma 53 3 3 4 3" xfId="6199"/>
    <cellStyle name="Comma 53 3 3 4 4" xfId="6200"/>
    <cellStyle name="Comma 53 3 3 4 5" xfId="6201"/>
    <cellStyle name="Comma 53 3 3 5" xfId="6202"/>
    <cellStyle name="Comma 53 3 3 5 2" xfId="6203"/>
    <cellStyle name="Comma 53 3 3 5 3" xfId="6204"/>
    <cellStyle name="Comma 53 3 3 5 4" xfId="6205"/>
    <cellStyle name="Comma 53 3 3 6" xfId="6206"/>
    <cellStyle name="Comma 53 3 3 7" xfId="6207"/>
    <cellStyle name="Comma 53 3 3 8" xfId="6208"/>
    <cellStyle name="Comma 53 3 4" xfId="6209"/>
    <cellStyle name="Comma 53 3 4 2" xfId="6210"/>
    <cellStyle name="Comma 53 3 4 2 2" xfId="6211"/>
    <cellStyle name="Comma 53 3 4 2 2 2" xfId="6212"/>
    <cellStyle name="Comma 53 3 4 2 2 3" xfId="6213"/>
    <cellStyle name="Comma 53 3 4 2 2 4" xfId="6214"/>
    <cellStyle name="Comma 53 3 4 2 3" xfId="6215"/>
    <cellStyle name="Comma 53 3 4 2 4" xfId="6216"/>
    <cellStyle name="Comma 53 3 4 2 5" xfId="6217"/>
    <cellStyle name="Comma 53 3 4 3" xfId="6218"/>
    <cellStyle name="Comma 53 3 4 3 2" xfId="6219"/>
    <cellStyle name="Comma 53 3 4 3 3" xfId="6220"/>
    <cellStyle name="Comma 53 3 4 3 4" xfId="6221"/>
    <cellStyle name="Comma 53 3 4 4" xfId="6222"/>
    <cellStyle name="Comma 53 3 4 5" xfId="6223"/>
    <cellStyle name="Comma 53 3 4 6" xfId="6224"/>
    <cellStyle name="Comma 53 3 5" xfId="6225"/>
    <cellStyle name="Comma 53 3 5 2" xfId="6226"/>
    <cellStyle name="Comma 53 3 5 2 2" xfId="6227"/>
    <cellStyle name="Comma 53 3 5 2 2 2" xfId="6228"/>
    <cellStyle name="Comma 53 3 5 2 2 3" xfId="6229"/>
    <cellStyle name="Comma 53 3 5 2 2 4" xfId="6230"/>
    <cellStyle name="Comma 53 3 5 2 3" xfId="6231"/>
    <cellStyle name="Comma 53 3 5 2 4" xfId="6232"/>
    <cellStyle name="Comma 53 3 5 2 5" xfId="6233"/>
    <cellStyle name="Comma 53 3 5 3" xfId="6234"/>
    <cellStyle name="Comma 53 3 5 3 2" xfId="6235"/>
    <cellStyle name="Comma 53 3 5 3 3" xfId="6236"/>
    <cellStyle name="Comma 53 3 5 3 4" xfId="6237"/>
    <cellStyle name="Comma 53 3 5 4" xfId="6238"/>
    <cellStyle name="Comma 53 3 5 5" xfId="6239"/>
    <cellStyle name="Comma 53 3 5 6" xfId="6240"/>
    <cellStyle name="Comma 53 3 6" xfId="6241"/>
    <cellStyle name="Comma 53 3 6 2" xfId="6242"/>
    <cellStyle name="Comma 53 3 6 2 2" xfId="6243"/>
    <cellStyle name="Comma 53 3 6 2 3" xfId="6244"/>
    <cellStyle name="Comma 53 3 6 2 4" xfId="6245"/>
    <cellStyle name="Comma 53 3 6 3" xfId="6246"/>
    <cellStyle name="Comma 53 3 6 4" xfId="6247"/>
    <cellStyle name="Comma 53 3 6 5" xfId="6248"/>
    <cellStyle name="Comma 53 3 7" xfId="6249"/>
    <cellStyle name="Comma 53 3 7 2" xfId="6250"/>
    <cellStyle name="Comma 53 3 7 3" xfId="6251"/>
    <cellStyle name="Comma 53 3 7 4" xfId="6252"/>
    <cellStyle name="Comma 53 3 8" xfId="6253"/>
    <cellStyle name="Comma 53 3 9" xfId="6254"/>
    <cellStyle name="Comma 53 4" xfId="6255"/>
    <cellStyle name="Comma 53 4 2" xfId="6256"/>
    <cellStyle name="Comma 53 4 2 2" xfId="6257"/>
    <cellStyle name="Comma 53 4 2 2 2" xfId="6258"/>
    <cellStyle name="Comma 53 4 2 2 2 2" xfId="6259"/>
    <cellStyle name="Comma 53 4 2 2 2 3" xfId="6260"/>
    <cellStyle name="Comma 53 4 2 2 2 4" xfId="6261"/>
    <cellStyle name="Comma 53 4 2 2 3" xfId="6262"/>
    <cellStyle name="Comma 53 4 2 2 4" xfId="6263"/>
    <cellStyle name="Comma 53 4 2 2 5" xfId="6264"/>
    <cellStyle name="Comma 53 4 2 3" xfId="6265"/>
    <cellStyle name="Comma 53 4 2 3 2" xfId="6266"/>
    <cellStyle name="Comma 53 4 2 3 3" xfId="6267"/>
    <cellStyle name="Comma 53 4 2 3 4" xfId="6268"/>
    <cellStyle name="Comma 53 4 2 4" xfId="6269"/>
    <cellStyle name="Comma 53 4 2 5" xfId="6270"/>
    <cellStyle name="Comma 53 4 2 6" xfId="6271"/>
    <cellStyle name="Comma 53 4 3" xfId="6272"/>
    <cellStyle name="Comma 53 4 3 2" xfId="6273"/>
    <cellStyle name="Comma 53 4 3 2 2" xfId="6274"/>
    <cellStyle name="Comma 53 4 3 2 2 2" xfId="6275"/>
    <cellStyle name="Comma 53 4 3 2 2 3" xfId="6276"/>
    <cellStyle name="Comma 53 4 3 2 2 4" xfId="6277"/>
    <cellStyle name="Comma 53 4 3 2 3" xfId="6278"/>
    <cellStyle name="Comma 53 4 3 2 4" xfId="6279"/>
    <cellStyle name="Comma 53 4 3 2 5" xfId="6280"/>
    <cellStyle name="Comma 53 4 3 3" xfId="6281"/>
    <cellStyle name="Comma 53 4 3 3 2" xfId="6282"/>
    <cellStyle name="Comma 53 4 3 3 3" xfId="6283"/>
    <cellStyle name="Comma 53 4 3 3 4" xfId="6284"/>
    <cellStyle name="Comma 53 4 3 4" xfId="6285"/>
    <cellStyle name="Comma 53 4 3 5" xfId="6286"/>
    <cellStyle name="Comma 53 4 3 6" xfId="6287"/>
    <cellStyle name="Comma 53 4 4" xfId="6288"/>
    <cellStyle name="Comma 53 4 4 2" xfId="6289"/>
    <cellStyle name="Comma 53 4 4 2 2" xfId="6290"/>
    <cellStyle name="Comma 53 4 4 2 3" xfId="6291"/>
    <cellStyle name="Comma 53 4 4 2 4" xfId="6292"/>
    <cellStyle name="Comma 53 4 4 3" xfId="6293"/>
    <cellStyle name="Comma 53 4 4 4" xfId="6294"/>
    <cellStyle name="Comma 53 4 4 5" xfId="6295"/>
    <cellStyle name="Comma 53 4 5" xfId="6296"/>
    <cellStyle name="Comma 53 4 5 2" xfId="6297"/>
    <cellStyle name="Comma 53 4 5 3" xfId="6298"/>
    <cellStyle name="Comma 53 4 5 4" xfId="6299"/>
    <cellStyle name="Comma 53 4 6" xfId="6300"/>
    <cellStyle name="Comma 53 4 7" xfId="6301"/>
    <cellStyle name="Comma 53 4 8" xfId="6302"/>
    <cellStyle name="Comma 53 5" xfId="6303"/>
    <cellStyle name="Comma 53 5 2" xfId="6304"/>
    <cellStyle name="Comma 53 5 2 2" xfId="6305"/>
    <cellStyle name="Comma 53 5 2 2 2" xfId="6306"/>
    <cellStyle name="Comma 53 5 2 2 2 2" xfId="6307"/>
    <cellStyle name="Comma 53 5 2 2 2 3" xfId="6308"/>
    <cellStyle name="Comma 53 5 2 2 2 4" xfId="6309"/>
    <cellStyle name="Comma 53 5 2 2 3" xfId="6310"/>
    <cellStyle name="Comma 53 5 2 2 4" xfId="6311"/>
    <cellStyle name="Comma 53 5 2 2 5" xfId="6312"/>
    <cellStyle name="Comma 53 5 2 3" xfId="6313"/>
    <cellStyle name="Comma 53 5 2 3 2" xfId="6314"/>
    <cellStyle name="Comma 53 5 2 3 3" xfId="6315"/>
    <cellStyle name="Comma 53 5 2 3 4" xfId="6316"/>
    <cellStyle name="Comma 53 5 2 4" xfId="6317"/>
    <cellStyle name="Comma 53 5 2 5" xfId="6318"/>
    <cellStyle name="Comma 53 5 2 6" xfId="6319"/>
    <cellStyle name="Comma 53 5 3" xfId="6320"/>
    <cellStyle name="Comma 53 5 3 2" xfId="6321"/>
    <cellStyle name="Comma 53 5 3 2 2" xfId="6322"/>
    <cellStyle name="Comma 53 5 3 2 2 2" xfId="6323"/>
    <cellStyle name="Comma 53 5 3 2 2 3" xfId="6324"/>
    <cellStyle name="Comma 53 5 3 2 2 4" xfId="6325"/>
    <cellStyle name="Comma 53 5 3 2 3" xfId="6326"/>
    <cellStyle name="Comma 53 5 3 2 4" xfId="6327"/>
    <cellStyle name="Comma 53 5 3 2 5" xfId="6328"/>
    <cellStyle name="Comma 53 5 3 3" xfId="6329"/>
    <cellStyle name="Comma 53 5 3 3 2" xfId="6330"/>
    <cellStyle name="Comma 53 5 3 3 3" xfId="6331"/>
    <cellStyle name="Comma 53 5 3 3 4" xfId="6332"/>
    <cellStyle name="Comma 53 5 3 4" xfId="6333"/>
    <cellStyle name="Comma 53 5 3 5" xfId="6334"/>
    <cellStyle name="Comma 53 5 3 6" xfId="6335"/>
    <cellStyle name="Comma 53 5 4" xfId="6336"/>
    <cellStyle name="Comma 53 5 4 2" xfId="6337"/>
    <cellStyle name="Comma 53 5 4 2 2" xfId="6338"/>
    <cellStyle name="Comma 53 5 4 2 3" xfId="6339"/>
    <cellStyle name="Comma 53 5 4 2 4" xfId="6340"/>
    <cellStyle name="Comma 53 5 4 3" xfId="6341"/>
    <cellStyle name="Comma 53 5 4 4" xfId="6342"/>
    <cellStyle name="Comma 53 5 4 5" xfId="6343"/>
    <cellStyle name="Comma 53 5 5" xfId="6344"/>
    <cellStyle name="Comma 53 5 5 2" xfId="6345"/>
    <cellStyle name="Comma 53 5 5 3" xfId="6346"/>
    <cellStyle name="Comma 53 5 5 4" xfId="6347"/>
    <cellStyle name="Comma 53 5 6" xfId="6348"/>
    <cellStyle name="Comma 53 5 7" xfId="6349"/>
    <cellStyle name="Comma 53 5 8" xfId="6350"/>
    <cellStyle name="Comma 53 6" xfId="6351"/>
    <cellStyle name="Comma 53 6 2" xfId="6352"/>
    <cellStyle name="Comma 53 6 2 2" xfId="6353"/>
    <cellStyle name="Comma 53 6 2 2 2" xfId="6354"/>
    <cellStyle name="Comma 53 6 2 2 3" xfId="6355"/>
    <cellStyle name="Comma 53 6 2 2 4" xfId="6356"/>
    <cellStyle name="Comma 53 6 2 3" xfId="6357"/>
    <cellStyle name="Comma 53 6 2 4" xfId="6358"/>
    <cellStyle name="Comma 53 6 2 5" xfId="6359"/>
    <cellStyle name="Comma 53 6 3" xfId="6360"/>
    <cellStyle name="Comma 53 6 3 2" xfId="6361"/>
    <cellStyle name="Comma 53 6 3 3" xfId="6362"/>
    <cellStyle name="Comma 53 6 3 4" xfId="6363"/>
    <cellStyle name="Comma 53 6 4" xfId="6364"/>
    <cellStyle name="Comma 53 6 5" xfId="6365"/>
    <cellStyle name="Comma 53 6 6" xfId="6366"/>
    <cellStyle name="Comma 53 7" xfId="6367"/>
    <cellStyle name="Comma 53 7 2" xfId="6368"/>
    <cellStyle name="Comma 53 7 2 2" xfId="6369"/>
    <cellStyle name="Comma 53 7 2 2 2" xfId="6370"/>
    <cellStyle name="Comma 53 7 2 2 3" xfId="6371"/>
    <cellStyle name="Comma 53 7 2 2 4" xfId="6372"/>
    <cellStyle name="Comma 53 7 2 3" xfId="6373"/>
    <cellStyle name="Comma 53 7 2 4" xfId="6374"/>
    <cellStyle name="Comma 53 7 2 5" xfId="6375"/>
    <cellStyle name="Comma 53 7 3" xfId="6376"/>
    <cellStyle name="Comma 53 7 3 2" xfId="6377"/>
    <cellStyle name="Comma 53 7 3 3" xfId="6378"/>
    <cellStyle name="Comma 53 7 3 4" xfId="6379"/>
    <cellStyle name="Comma 53 7 4" xfId="6380"/>
    <cellStyle name="Comma 53 7 5" xfId="6381"/>
    <cellStyle name="Comma 53 7 6" xfId="6382"/>
    <cellStyle name="Comma 53 8" xfId="6383"/>
    <cellStyle name="Comma 53 8 2" xfId="6384"/>
    <cellStyle name="Comma 53 8 2 2" xfId="6385"/>
    <cellStyle name="Comma 53 8 2 3" xfId="6386"/>
    <cellStyle name="Comma 53 8 2 4" xfId="6387"/>
    <cellStyle name="Comma 53 8 3" xfId="6388"/>
    <cellStyle name="Comma 53 8 4" xfId="6389"/>
    <cellStyle name="Comma 53 8 5" xfId="6390"/>
    <cellStyle name="Comma 53 9" xfId="6391"/>
    <cellStyle name="Comma 53 9 2" xfId="6392"/>
    <cellStyle name="Comma 53 9 3" xfId="6393"/>
    <cellStyle name="Comma 53 9 4" xfId="6394"/>
    <cellStyle name="Comma 54" xfId="6395"/>
    <cellStyle name="Comma 54 10" xfId="6396"/>
    <cellStyle name="Comma 54 11" xfId="6397"/>
    <cellStyle name="Comma 54 12" xfId="6398"/>
    <cellStyle name="Comma 54 2" xfId="6399"/>
    <cellStyle name="Comma 54 2 10" xfId="6400"/>
    <cellStyle name="Comma 54 2 2" xfId="6401"/>
    <cellStyle name="Comma 54 2 2 2" xfId="6402"/>
    <cellStyle name="Comma 54 2 2 2 2" xfId="6403"/>
    <cellStyle name="Comma 54 2 2 2 2 2" xfId="6404"/>
    <cellStyle name="Comma 54 2 2 2 2 2 2" xfId="6405"/>
    <cellStyle name="Comma 54 2 2 2 2 2 3" xfId="6406"/>
    <cellStyle name="Comma 54 2 2 2 2 2 4" xfId="6407"/>
    <cellStyle name="Comma 54 2 2 2 2 3" xfId="6408"/>
    <cellStyle name="Comma 54 2 2 2 2 4" xfId="6409"/>
    <cellStyle name="Comma 54 2 2 2 2 5" xfId="6410"/>
    <cellStyle name="Comma 54 2 2 2 3" xfId="6411"/>
    <cellStyle name="Comma 54 2 2 2 3 2" xfId="6412"/>
    <cellStyle name="Comma 54 2 2 2 3 3" xfId="6413"/>
    <cellStyle name="Comma 54 2 2 2 3 4" xfId="6414"/>
    <cellStyle name="Comma 54 2 2 2 4" xfId="6415"/>
    <cellStyle name="Comma 54 2 2 2 5" xfId="6416"/>
    <cellStyle name="Comma 54 2 2 2 6" xfId="6417"/>
    <cellStyle name="Comma 54 2 2 3" xfId="6418"/>
    <cellStyle name="Comma 54 2 2 3 2" xfId="6419"/>
    <cellStyle name="Comma 54 2 2 3 2 2" xfId="6420"/>
    <cellStyle name="Comma 54 2 2 3 2 2 2" xfId="6421"/>
    <cellStyle name="Comma 54 2 2 3 2 2 3" xfId="6422"/>
    <cellStyle name="Comma 54 2 2 3 2 2 4" xfId="6423"/>
    <cellStyle name="Comma 54 2 2 3 2 3" xfId="6424"/>
    <cellStyle name="Comma 54 2 2 3 2 4" xfId="6425"/>
    <cellStyle name="Comma 54 2 2 3 2 5" xfId="6426"/>
    <cellStyle name="Comma 54 2 2 3 3" xfId="6427"/>
    <cellStyle name="Comma 54 2 2 3 3 2" xfId="6428"/>
    <cellStyle name="Comma 54 2 2 3 3 3" xfId="6429"/>
    <cellStyle name="Comma 54 2 2 3 3 4" xfId="6430"/>
    <cellStyle name="Comma 54 2 2 3 4" xfId="6431"/>
    <cellStyle name="Comma 54 2 2 3 5" xfId="6432"/>
    <cellStyle name="Comma 54 2 2 3 6" xfId="6433"/>
    <cellStyle name="Comma 54 2 2 4" xfId="6434"/>
    <cellStyle name="Comma 54 2 2 4 2" xfId="6435"/>
    <cellStyle name="Comma 54 2 2 4 2 2" xfId="6436"/>
    <cellStyle name="Comma 54 2 2 4 2 3" xfId="6437"/>
    <cellStyle name="Comma 54 2 2 4 2 4" xfId="6438"/>
    <cellStyle name="Comma 54 2 2 4 3" xfId="6439"/>
    <cellStyle name="Comma 54 2 2 4 4" xfId="6440"/>
    <cellStyle name="Comma 54 2 2 4 5" xfId="6441"/>
    <cellStyle name="Comma 54 2 2 5" xfId="6442"/>
    <cellStyle name="Comma 54 2 2 5 2" xfId="6443"/>
    <cellStyle name="Comma 54 2 2 5 3" xfId="6444"/>
    <cellStyle name="Comma 54 2 2 5 4" xfId="6445"/>
    <cellStyle name="Comma 54 2 2 6" xfId="6446"/>
    <cellStyle name="Comma 54 2 2 7" xfId="6447"/>
    <cellStyle name="Comma 54 2 2 8" xfId="6448"/>
    <cellStyle name="Comma 54 2 3" xfId="6449"/>
    <cellStyle name="Comma 54 2 3 2" xfId="6450"/>
    <cellStyle name="Comma 54 2 3 2 2" xfId="6451"/>
    <cellStyle name="Comma 54 2 3 2 2 2" xfId="6452"/>
    <cellStyle name="Comma 54 2 3 2 2 2 2" xfId="6453"/>
    <cellStyle name="Comma 54 2 3 2 2 2 3" xfId="6454"/>
    <cellStyle name="Comma 54 2 3 2 2 2 4" xfId="6455"/>
    <cellStyle name="Comma 54 2 3 2 2 3" xfId="6456"/>
    <cellStyle name="Comma 54 2 3 2 2 4" xfId="6457"/>
    <cellStyle name="Comma 54 2 3 2 2 5" xfId="6458"/>
    <cellStyle name="Comma 54 2 3 2 3" xfId="6459"/>
    <cellStyle name="Comma 54 2 3 2 3 2" xfId="6460"/>
    <cellStyle name="Comma 54 2 3 2 3 3" xfId="6461"/>
    <cellStyle name="Comma 54 2 3 2 3 4" xfId="6462"/>
    <cellStyle name="Comma 54 2 3 2 4" xfId="6463"/>
    <cellStyle name="Comma 54 2 3 2 5" xfId="6464"/>
    <cellStyle name="Comma 54 2 3 2 6" xfId="6465"/>
    <cellStyle name="Comma 54 2 3 3" xfId="6466"/>
    <cellStyle name="Comma 54 2 3 3 2" xfId="6467"/>
    <cellStyle name="Comma 54 2 3 3 2 2" xfId="6468"/>
    <cellStyle name="Comma 54 2 3 3 2 2 2" xfId="6469"/>
    <cellStyle name="Comma 54 2 3 3 2 2 3" xfId="6470"/>
    <cellStyle name="Comma 54 2 3 3 2 2 4" xfId="6471"/>
    <cellStyle name="Comma 54 2 3 3 2 3" xfId="6472"/>
    <cellStyle name="Comma 54 2 3 3 2 4" xfId="6473"/>
    <cellStyle name="Comma 54 2 3 3 2 5" xfId="6474"/>
    <cellStyle name="Comma 54 2 3 3 3" xfId="6475"/>
    <cellStyle name="Comma 54 2 3 3 3 2" xfId="6476"/>
    <cellStyle name="Comma 54 2 3 3 3 3" xfId="6477"/>
    <cellStyle name="Comma 54 2 3 3 3 4" xfId="6478"/>
    <cellStyle name="Comma 54 2 3 3 4" xfId="6479"/>
    <cellStyle name="Comma 54 2 3 3 5" xfId="6480"/>
    <cellStyle name="Comma 54 2 3 3 6" xfId="6481"/>
    <cellStyle name="Comma 54 2 3 4" xfId="6482"/>
    <cellStyle name="Comma 54 2 3 4 2" xfId="6483"/>
    <cellStyle name="Comma 54 2 3 4 2 2" xfId="6484"/>
    <cellStyle name="Comma 54 2 3 4 2 3" xfId="6485"/>
    <cellStyle name="Comma 54 2 3 4 2 4" xfId="6486"/>
    <cellStyle name="Comma 54 2 3 4 3" xfId="6487"/>
    <cellStyle name="Comma 54 2 3 4 4" xfId="6488"/>
    <cellStyle name="Comma 54 2 3 4 5" xfId="6489"/>
    <cellStyle name="Comma 54 2 3 5" xfId="6490"/>
    <cellStyle name="Comma 54 2 3 5 2" xfId="6491"/>
    <cellStyle name="Comma 54 2 3 5 3" xfId="6492"/>
    <cellStyle name="Comma 54 2 3 5 4" xfId="6493"/>
    <cellStyle name="Comma 54 2 3 6" xfId="6494"/>
    <cellStyle name="Comma 54 2 3 7" xfId="6495"/>
    <cellStyle name="Comma 54 2 3 8" xfId="6496"/>
    <cellStyle name="Comma 54 2 4" xfId="6497"/>
    <cellStyle name="Comma 54 2 4 2" xfId="6498"/>
    <cellStyle name="Comma 54 2 4 2 2" xfId="6499"/>
    <cellStyle name="Comma 54 2 4 2 2 2" xfId="6500"/>
    <cellStyle name="Comma 54 2 4 2 2 3" xfId="6501"/>
    <cellStyle name="Comma 54 2 4 2 2 4" xfId="6502"/>
    <cellStyle name="Comma 54 2 4 2 3" xfId="6503"/>
    <cellStyle name="Comma 54 2 4 2 4" xfId="6504"/>
    <cellStyle name="Comma 54 2 4 2 5" xfId="6505"/>
    <cellStyle name="Comma 54 2 4 3" xfId="6506"/>
    <cellStyle name="Comma 54 2 4 3 2" xfId="6507"/>
    <cellStyle name="Comma 54 2 4 3 3" xfId="6508"/>
    <cellStyle name="Comma 54 2 4 3 4" xfId="6509"/>
    <cellStyle name="Comma 54 2 4 4" xfId="6510"/>
    <cellStyle name="Comma 54 2 4 5" xfId="6511"/>
    <cellStyle name="Comma 54 2 4 6" xfId="6512"/>
    <cellStyle name="Comma 54 2 5" xfId="6513"/>
    <cellStyle name="Comma 54 2 5 2" xfId="6514"/>
    <cellStyle name="Comma 54 2 5 2 2" xfId="6515"/>
    <cellStyle name="Comma 54 2 5 2 2 2" xfId="6516"/>
    <cellStyle name="Comma 54 2 5 2 2 3" xfId="6517"/>
    <cellStyle name="Comma 54 2 5 2 2 4" xfId="6518"/>
    <cellStyle name="Comma 54 2 5 2 3" xfId="6519"/>
    <cellStyle name="Comma 54 2 5 2 4" xfId="6520"/>
    <cellStyle name="Comma 54 2 5 2 5" xfId="6521"/>
    <cellStyle name="Comma 54 2 5 3" xfId="6522"/>
    <cellStyle name="Comma 54 2 5 3 2" xfId="6523"/>
    <cellStyle name="Comma 54 2 5 3 3" xfId="6524"/>
    <cellStyle name="Comma 54 2 5 3 4" xfId="6525"/>
    <cellStyle name="Comma 54 2 5 4" xfId="6526"/>
    <cellStyle name="Comma 54 2 5 5" xfId="6527"/>
    <cellStyle name="Comma 54 2 5 6" xfId="6528"/>
    <cellStyle name="Comma 54 2 6" xfId="6529"/>
    <cellStyle name="Comma 54 2 6 2" xfId="6530"/>
    <cellStyle name="Comma 54 2 6 2 2" xfId="6531"/>
    <cellStyle name="Comma 54 2 6 2 3" xfId="6532"/>
    <cellStyle name="Comma 54 2 6 2 4" xfId="6533"/>
    <cellStyle name="Comma 54 2 6 3" xfId="6534"/>
    <cellStyle name="Comma 54 2 6 4" xfId="6535"/>
    <cellStyle name="Comma 54 2 6 5" xfId="6536"/>
    <cellStyle name="Comma 54 2 7" xfId="6537"/>
    <cellStyle name="Comma 54 2 7 2" xfId="6538"/>
    <cellStyle name="Comma 54 2 7 3" xfId="6539"/>
    <cellStyle name="Comma 54 2 7 4" xfId="6540"/>
    <cellStyle name="Comma 54 2 8" xfId="6541"/>
    <cellStyle name="Comma 54 2 9" xfId="6542"/>
    <cellStyle name="Comma 54 3" xfId="6543"/>
    <cellStyle name="Comma 54 3 10" xfId="6544"/>
    <cellStyle name="Comma 54 3 2" xfId="6545"/>
    <cellStyle name="Comma 54 3 2 2" xfId="6546"/>
    <cellStyle name="Comma 54 3 2 2 2" xfId="6547"/>
    <cellStyle name="Comma 54 3 2 2 2 2" xfId="6548"/>
    <cellStyle name="Comma 54 3 2 2 2 2 2" xfId="6549"/>
    <cellStyle name="Comma 54 3 2 2 2 2 3" xfId="6550"/>
    <cellStyle name="Comma 54 3 2 2 2 2 4" xfId="6551"/>
    <cellStyle name="Comma 54 3 2 2 2 3" xfId="6552"/>
    <cellStyle name="Comma 54 3 2 2 2 4" xfId="6553"/>
    <cellStyle name="Comma 54 3 2 2 2 5" xfId="6554"/>
    <cellStyle name="Comma 54 3 2 2 3" xfId="6555"/>
    <cellStyle name="Comma 54 3 2 2 3 2" xfId="6556"/>
    <cellStyle name="Comma 54 3 2 2 3 3" xfId="6557"/>
    <cellStyle name="Comma 54 3 2 2 3 4" xfId="6558"/>
    <cellStyle name="Comma 54 3 2 2 4" xfId="6559"/>
    <cellStyle name="Comma 54 3 2 2 5" xfId="6560"/>
    <cellStyle name="Comma 54 3 2 2 6" xfId="6561"/>
    <cellStyle name="Comma 54 3 2 3" xfId="6562"/>
    <cellStyle name="Comma 54 3 2 3 2" xfId="6563"/>
    <cellStyle name="Comma 54 3 2 3 2 2" xfId="6564"/>
    <cellStyle name="Comma 54 3 2 3 2 2 2" xfId="6565"/>
    <cellStyle name="Comma 54 3 2 3 2 2 3" xfId="6566"/>
    <cellStyle name="Comma 54 3 2 3 2 2 4" xfId="6567"/>
    <cellStyle name="Comma 54 3 2 3 2 3" xfId="6568"/>
    <cellStyle name="Comma 54 3 2 3 2 4" xfId="6569"/>
    <cellStyle name="Comma 54 3 2 3 2 5" xfId="6570"/>
    <cellStyle name="Comma 54 3 2 3 3" xfId="6571"/>
    <cellStyle name="Comma 54 3 2 3 3 2" xfId="6572"/>
    <cellStyle name="Comma 54 3 2 3 3 3" xfId="6573"/>
    <cellStyle name="Comma 54 3 2 3 3 4" xfId="6574"/>
    <cellStyle name="Comma 54 3 2 3 4" xfId="6575"/>
    <cellStyle name="Comma 54 3 2 3 5" xfId="6576"/>
    <cellStyle name="Comma 54 3 2 3 6" xfId="6577"/>
    <cellStyle name="Comma 54 3 2 4" xfId="6578"/>
    <cellStyle name="Comma 54 3 2 4 2" xfId="6579"/>
    <cellStyle name="Comma 54 3 2 4 2 2" xfId="6580"/>
    <cellStyle name="Comma 54 3 2 4 2 3" xfId="6581"/>
    <cellStyle name="Comma 54 3 2 4 2 4" xfId="6582"/>
    <cellStyle name="Comma 54 3 2 4 3" xfId="6583"/>
    <cellStyle name="Comma 54 3 2 4 4" xfId="6584"/>
    <cellStyle name="Comma 54 3 2 4 5" xfId="6585"/>
    <cellStyle name="Comma 54 3 2 5" xfId="6586"/>
    <cellStyle name="Comma 54 3 2 5 2" xfId="6587"/>
    <cellStyle name="Comma 54 3 2 5 3" xfId="6588"/>
    <cellStyle name="Comma 54 3 2 5 4" xfId="6589"/>
    <cellStyle name="Comma 54 3 2 6" xfId="6590"/>
    <cellStyle name="Comma 54 3 2 7" xfId="6591"/>
    <cellStyle name="Comma 54 3 2 8" xfId="6592"/>
    <cellStyle name="Comma 54 3 3" xfId="6593"/>
    <cellStyle name="Comma 54 3 3 2" xfId="6594"/>
    <cellStyle name="Comma 54 3 3 2 2" xfId="6595"/>
    <cellStyle name="Comma 54 3 3 2 2 2" xfId="6596"/>
    <cellStyle name="Comma 54 3 3 2 2 2 2" xfId="6597"/>
    <cellStyle name="Comma 54 3 3 2 2 2 3" xfId="6598"/>
    <cellStyle name="Comma 54 3 3 2 2 2 4" xfId="6599"/>
    <cellStyle name="Comma 54 3 3 2 2 3" xfId="6600"/>
    <cellStyle name="Comma 54 3 3 2 2 4" xfId="6601"/>
    <cellStyle name="Comma 54 3 3 2 2 5" xfId="6602"/>
    <cellStyle name="Comma 54 3 3 2 3" xfId="6603"/>
    <cellStyle name="Comma 54 3 3 2 3 2" xfId="6604"/>
    <cellStyle name="Comma 54 3 3 2 3 3" xfId="6605"/>
    <cellStyle name="Comma 54 3 3 2 3 4" xfId="6606"/>
    <cellStyle name="Comma 54 3 3 2 4" xfId="6607"/>
    <cellStyle name="Comma 54 3 3 2 5" xfId="6608"/>
    <cellStyle name="Comma 54 3 3 2 6" xfId="6609"/>
    <cellStyle name="Comma 54 3 3 3" xfId="6610"/>
    <cellStyle name="Comma 54 3 3 3 2" xfId="6611"/>
    <cellStyle name="Comma 54 3 3 3 2 2" xfId="6612"/>
    <cellStyle name="Comma 54 3 3 3 2 2 2" xfId="6613"/>
    <cellStyle name="Comma 54 3 3 3 2 2 3" xfId="6614"/>
    <cellStyle name="Comma 54 3 3 3 2 2 4" xfId="6615"/>
    <cellStyle name="Comma 54 3 3 3 2 3" xfId="6616"/>
    <cellStyle name="Comma 54 3 3 3 2 4" xfId="6617"/>
    <cellStyle name="Comma 54 3 3 3 2 5" xfId="6618"/>
    <cellStyle name="Comma 54 3 3 3 3" xfId="6619"/>
    <cellStyle name="Comma 54 3 3 3 3 2" xfId="6620"/>
    <cellStyle name="Comma 54 3 3 3 3 3" xfId="6621"/>
    <cellStyle name="Comma 54 3 3 3 3 4" xfId="6622"/>
    <cellStyle name="Comma 54 3 3 3 4" xfId="6623"/>
    <cellStyle name="Comma 54 3 3 3 5" xfId="6624"/>
    <cellStyle name="Comma 54 3 3 3 6" xfId="6625"/>
    <cellStyle name="Comma 54 3 3 4" xfId="6626"/>
    <cellStyle name="Comma 54 3 3 4 2" xfId="6627"/>
    <cellStyle name="Comma 54 3 3 4 2 2" xfId="6628"/>
    <cellStyle name="Comma 54 3 3 4 2 3" xfId="6629"/>
    <cellStyle name="Comma 54 3 3 4 2 4" xfId="6630"/>
    <cellStyle name="Comma 54 3 3 4 3" xfId="6631"/>
    <cellStyle name="Comma 54 3 3 4 4" xfId="6632"/>
    <cellStyle name="Comma 54 3 3 4 5" xfId="6633"/>
    <cellStyle name="Comma 54 3 3 5" xfId="6634"/>
    <cellStyle name="Comma 54 3 3 5 2" xfId="6635"/>
    <cellStyle name="Comma 54 3 3 5 3" xfId="6636"/>
    <cellStyle name="Comma 54 3 3 5 4" xfId="6637"/>
    <cellStyle name="Comma 54 3 3 6" xfId="6638"/>
    <cellStyle name="Comma 54 3 3 7" xfId="6639"/>
    <cellStyle name="Comma 54 3 3 8" xfId="6640"/>
    <cellStyle name="Comma 54 3 4" xfId="6641"/>
    <cellStyle name="Comma 54 3 4 2" xfId="6642"/>
    <cellStyle name="Comma 54 3 4 2 2" xfId="6643"/>
    <cellStyle name="Comma 54 3 4 2 2 2" xfId="6644"/>
    <cellStyle name="Comma 54 3 4 2 2 3" xfId="6645"/>
    <cellStyle name="Comma 54 3 4 2 2 4" xfId="6646"/>
    <cellStyle name="Comma 54 3 4 2 3" xfId="6647"/>
    <cellStyle name="Comma 54 3 4 2 4" xfId="6648"/>
    <cellStyle name="Comma 54 3 4 2 5" xfId="6649"/>
    <cellStyle name="Comma 54 3 4 3" xfId="6650"/>
    <cellStyle name="Comma 54 3 4 3 2" xfId="6651"/>
    <cellStyle name="Comma 54 3 4 3 3" xfId="6652"/>
    <cellStyle name="Comma 54 3 4 3 4" xfId="6653"/>
    <cellStyle name="Comma 54 3 4 4" xfId="6654"/>
    <cellStyle name="Comma 54 3 4 5" xfId="6655"/>
    <cellStyle name="Comma 54 3 4 6" xfId="6656"/>
    <cellStyle name="Comma 54 3 5" xfId="6657"/>
    <cellStyle name="Comma 54 3 5 2" xfId="6658"/>
    <cellStyle name="Comma 54 3 5 2 2" xfId="6659"/>
    <cellStyle name="Comma 54 3 5 2 2 2" xfId="6660"/>
    <cellStyle name="Comma 54 3 5 2 2 3" xfId="6661"/>
    <cellStyle name="Comma 54 3 5 2 2 4" xfId="6662"/>
    <cellStyle name="Comma 54 3 5 2 3" xfId="6663"/>
    <cellStyle name="Comma 54 3 5 2 4" xfId="6664"/>
    <cellStyle name="Comma 54 3 5 2 5" xfId="6665"/>
    <cellStyle name="Comma 54 3 5 3" xfId="6666"/>
    <cellStyle name="Comma 54 3 5 3 2" xfId="6667"/>
    <cellStyle name="Comma 54 3 5 3 3" xfId="6668"/>
    <cellStyle name="Comma 54 3 5 3 4" xfId="6669"/>
    <cellStyle name="Comma 54 3 5 4" xfId="6670"/>
    <cellStyle name="Comma 54 3 5 5" xfId="6671"/>
    <cellStyle name="Comma 54 3 5 6" xfId="6672"/>
    <cellStyle name="Comma 54 3 6" xfId="6673"/>
    <cellStyle name="Comma 54 3 6 2" xfId="6674"/>
    <cellStyle name="Comma 54 3 6 2 2" xfId="6675"/>
    <cellStyle name="Comma 54 3 6 2 3" xfId="6676"/>
    <cellStyle name="Comma 54 3 6 2 4" xfId="6677"/>
    <cellStyle name="Comma 54 3 6 3" xfId="6678"/>
    <cellStyle name="Comma 54 3 6 4" xfId="6679"/>
    <cellStyle name="Comma 54 3 6 5" xfId="6680"/>
    <cellStyle name="Comma 54 3 7" xfId="6681"/>
    <cellStyle name="Comma 54 3 7 2" xfId="6682"/>
    <cellStyle name="Comma 54 3 7 3" xfId="6683"/>
    <cellStyle name="Comma 54 3 7 4" xfId="6684"/>
    <cellStyle name="Comma 54 3 8" xfId="6685"/>
    <cellStyle name="Comma 54 3 9" xfId="6686"/>
    <cellStyle name="Comma 54 4" xfId="6687"/>
    <cellStyle name="Comma 54 4 2" xfId="6688"/>
    <cellStyle name="Comma 54 4 2 2" xfId="6689"/>
    <cellStyle name="Comma 54 4 2 2 2" xfId="6690"/>
    <cellStyle name="Comma 54 4 2 2 2 2" xfId="6691"/>
    <cellStyle name="Comma 54 4 2 2 2 3" xfId="6692"/>
    <cellStyle name="Comma 54 4 2 2 2 4" xfId="6693"/>
    <cellStyle name="Comma 54 4 2 2 3" xfId="6694"/>
    <cellStyle name="Comma 54 4 2 2 4" xfId="6695"/>
    <cellStyle name="Comma 54 4 2 2 5" xfId="6696"/>
    <cellStyle name="Comma 54 4 2 3" xfId="6697"/>
    <cellStyle name="Comma 54 4 2 3 2" xfId="6698"/>
    <cellStyle name="Comma 54 4 2 3 3" xfId="6699"/>
    <cellStyle name="Comma 54 4 2 3 4" xfId="6700"/>
    <cellStyle name="Comma 54 4 2 4" xfId="6701"/>
    <cellStyle name="Comma 54 4 2 5" xfId="6702"/>
    <cellStyle name="Comma 54 4 2 6" xfId="6703"/>
    <cellStyle name="Comma 54 4 3" xfId="6704"/>
    <cellStyle name="Comma 54 4 3 2" xfId="6705"/>
    <cellStyle name="Comma 54 4 3 2 2" xfId="6706"/>
    <cellStyle name="Comma 54 4 3 2 2 2" xfId="6707"/>
    <cellStyle name="Comma 54 4 3 2 2 3" xfId="6708"/>
    <cellStyle name="Comma 54 4 3 2 2 4" xfId="6709"/>
    <cellStyle name="Comma 54 4 3 2 3" xfId="6710"/>
    <cellStyle name="Comma 54 4 3 2 4" xfId="6711"/>
    <cellStyle name="Comma 54 4 3 2 5" xfId="6712"/>
    <cellStyle name="Comma 54 4 3 3" xfId="6713"/>
    <cellStyle name="Comma 54 4 3 3 2" xfId="6714"/>
    <cellStyle name="Comma 54 4 3 3 3" xfId="6715"/>
    <cellStyle name="Comma 54 4 3 3 4" xfId="6716"/>
    <cellStyle name="Comma 54 4 3 4" xfId="6717"/>
    <cellStyle name="Comma 54 4 3 5" xfId="6718"/>
    <cellStyle name="Comma 54 4 3 6" xfId="6719"/>
    <cellStyle name="Comma 54 4 4" xfId="6720"/>
    <cellStyle name="Comma 54 4 4 2" xfId="6721"/>
    <cellStyle name="Comma 54 4 4 2 2" xfId="6722"/>
    <cellStyle name="Comma 54 4 4 2 3" xfId="6723"/>
    <cellStyle name="Comma 54 4 4 2 4" xfId="6724"/>
    <cellStyle name="Comma 54 4 4 3" xfId="6725"/>
    <cellStyle name="Comma 54 4 4 4" xfId="6726"/>
    <cellStyle name="Comma 54 4 4 5" xfId="6727"/>
    <cellStyle name="Comma 54 4 5" xfId="6728"/>
    <cellStyle name="Comma 54 4 5 2" xfId="6729"/>
    <cellStyle name="Comma 54 4 5 3" xfId="6730"/>
    <cellStyle name="Comma 54 4 5 4" xfId="6731"/>
    <cellStyle name="Comma 54 4 6" xfId="6732"/>
    <cellStyle name="Comma 54 4 7" xfId="6733"/>
    <cellStyle name="Comma 54 4 8" xfId="6734"/>
    <cellStyle name="Comma 54 5" xfId="6735"/>
    <cellStyle name="Comma 54 5 2" xfId="6736"/>
    <cellStyle name="Comma 54 5 2 2" xfId="6737"/>
    <cellStyle name="Comma 54 5 2 2 2" xfId="6738"/>
    <cellStyle name="Comma 54 5 2 2 2 2" xfId="6739"/>
    <cellStyle name="Comma 54 5 2 2 2 3" xfId="6740"/>
    <cellStyle name="Comma 54 5 2 2 2 4" xfId="6741"/>
    <cellStyle name="Comma 54 5 2 2 3" xfId="6742"/>
    <cellStyle name="Comma 54 5 2 2 4" xfId="6743"/>
    <cellStyle name="Comma 54 5 2 2 5" xfId="6744"/>
    <cellStyle name="Comma 54 5 2 3" xfId="6745"/>
    <cellStyle name="Comma 54 5 2 3 2" xfId="6746"/>
    <cellStyle name="Comma 54 5 2 3 3" xfId="6747"/>
    <cellStyle name="Comma 54 5 2 3 4" xfId="6748"/>
    <cellStyle name="Comma 54 5 2 4" xfId="6749"/>
    <cellStyle name="Comma 54 5 2 5" xfId="6750"/>
    <cellStyle name="Comma 54 5 2 6" xfId="6751"/>
    <cellStyle name="Comma 54 5 3" xfId="6752"/>
    <cellStyle name="Comma 54 5 3 2" xfId="6753"/>
    <cellStyle name="Comma 54 5 3 2 2" xfId="6754"/>
    <cellStyle name="Comma 54 5 3 2 2 2" xfId="6755"/>
    <cellStyle name="Comma 54 5 3 2 2 3" xfId="6756"/>
    <cellStyle name="Comma 54 5 3 2 2 4" xfId="6757"/>
    <cellStyle name="Comma 54 5 3 2 3" xfId="6758"/>
    <cellStyle name="Comma 54 5 3 2 4" xfId="6759"/>
    <cellStyle name="Comma 54 5 3 2 5" xfId="6760"/>
    <cellStyle name="Comma 54 5 3 3" xfId="6761"/>
    <cellStyle name="Comma 54 5 3 3 2" xfId="6762"/>
    <cellStyle name="Comma 54 5 3 3 3" xfId="6763"/>
    <cellStyle name="Comma 54 5 3 3 4" xfId="6764"/>
    <cellStyle name="Comma 54 5 3 4" xfId="6765"/>
    <cellStyle name="Comma 54 5 3 5" xfId="6766"/>
    <cellStyle name="Comma 54 5 3 6" xfId="6767"/>
    <cellStyle name="Comma 54 5 4" xfId="6768"/>
    <cellStyle name="Comma 54 5 4 2" xfId="6769"/>
    <cellStyle name="Comma 54 5 4 2 2" xfId="6770"/>
    <cellStyle name="Comma 54 5 4 2 3" xfId="6771"/>
    <cellStyle name="Comma 54 5 4 2 4" xfId="6772"/>
    <cellStyle name="Comma 54 5 4 3" xfId="6773"/>
    <cellStyle name="Comma 54 5 4 4" xfId="6774"/>
    <cellStyle name="Comma 54 5 4 5" xfId="6775"/>
    <cellStyle name="Comma 54 5 5" xfId="6776"/>
    <cellStyle name="Comma 54 5 5 2" xfId="6777"/>
    <cellStyle name="Comma 54 5 5 3" xfId="6778"/>
    <cellStyle name="Comma 54 5 5 4" xfId="6779"/>
    <cellStyle name="Comma 54 5 6" xfId="6780"/>
    <cellStyle name="Comma 54 5 7" xfId="6781"/>
    <cellStyle name="Comma 54 5 8" xfId="6782"/>
    <cellStyle name="Comma 54 6" xfId="6783"/>
    <cellStyle name="Comma 54 6 2" xfId="6784"/>
    <cellStyle name="Comma 54 6 2 2" xfId="6785"/>
    <cellStyle name="Comma 54 6 2 2 2" xfId="6786"/>
    <cellStyle name="Comma 54 6 2 2 3" xfId="6787"/>
    <cellStyle name="Comma 54 6 2 2 4" xfId="6788"/>
    <cellStyle name="Comma 54 6 2 3" xfId="6789"/>
    <cellStyle name="Comma 54 6 2 4" xfId="6790"/>
    <cellStyle name="Comma 54 6 2 5" xfId="6791"/>
    <cellStyle name="Comma 54 6 3" xfId="6792"/>
    <cellStyle name="Comma 54 6 3 2" xfId="6793"/>
    <cellStyle name="Comma 54 6 3 3" xfId="6794"/>
    <cellStyle name="Comma 54 6 3 4" xfId="6795"/>
    <cellStyle name="Comma 54 6 4" xfId="6796"/>
    <cellStyle name="Comma 54 6 5" xfId="6797"/>
    <cellStyle name="Comma 54 6 6" xfId="6798"/>
    <cellStyle name="Comma 54 7" xfId="6799"/>
    <cellStyle name="Comma 54 7 2" xfId="6800"/>
    <cellStyle name="Comma 54 7 2 2" xfId="6801"/>
    <cellStyle name="Comma 54 7 2 2 2" xfId="6802"/>
    <cellStyle name="Comma 54 7 2 2 3" xfId="6803"/>
    <cellStyle name="Comma 54 7 2 2 4" xfId="6804"/>
    <cellStyle name="Comma 54 7 2 3" xfId="6805"/>
    <cellStyle name="Comma 54 7 2 4" xfId="6806"/>
    <cellStyle name="Comma 54 7 2 5" xfId="6807"/>
    <cellStyle name="Comma 54 7 3" xfId="6808"/>
    <cellStyle name="Comma 54 7 3 2" xfId="6809"/>
    <cellStyle name="Comma 54 7 3 3" xfId="6810"/>
    <cellStyle name="Comma 54 7 3 4" xfId="6811"/>
    <cellStyle name="Comma 54 7 4" xfId="6812"/>
    <cellStyle name="Comma 54 7 5" xfId="6813"/>
    <cellStyle name="Comma 54 7 6" xfId="6814"/>
    <cellStyle name="Comma 54 8" xfId="6815"/>
    <cellStyle name="Comma 54 8 2" xfId="6816"/>
    <cellStyle name="Comma 54 8 2 2" xfId="6817"/>
    <cellStyle name="Comma 54 8 2 3" xfId="6818"/>
    <cellStyle name="Comma 54 8 2 4" xfId="6819"/>
    <cellStyle name="Comma 54 8 3" xfId="6820"/>
    <cellStyle name="Comma 54 8 4" xfId="6821"/>
    <cellStyle name="Comma 54 8 5" xfId="6822"/>
    <cellStyle name="Comma 54 9" xfId="6823"/>
    <cellStyle name="Comma 54 9 2" xfId="6824"/>
    <cellStyle name="Comma 54 9 3" xfId="6825"/>
    <cellStyle name="Comma 54 9 4" xfId="6826"/>
    <cellStyle name="Comma 55" xfId="6827"/>
    <cellStyle name="Comma 55 10" xfId="6828"/>
    <cellStyle name="Comma 55 11" xfId="6829"/>
    <cellStyle name="Comma 55 12" xfId="6830"/>
    <cellStyle name="Comma 55 2" xfId="6831"/>
    <cellStyle name="Comma 55 2 10" xfId="6832"/>
    <cellStyle name="Comma 55 2 2" xfId="6833"/>
    <cellStyle name="Comma 55 2 2 2" xfId="6834"/>
    <cellStyle name="Comma 55 2 2 2 2" xfId="6835"/>
    <cellStyle name="Comma 55 2 2 2 2 2" xfId="6836"/>
    <cellStyle name="Comma 55 2 2 2 2 2 2" xfId="6837"/>
    <cellStyle name="Comma 55 2 2 2 2 2 3" xfId="6838"/>
    <cellStyle name="Comma 55 2 2 2 2 2 4" xfId="6839"/>
    <cellStyle name="Comma 55 2 2 2 2 3" xfId="6840"/>
    <cellStyle name="Comma 55 2 2 2 2 4" xfId="6841"/>
    <cellStyle name="Comma 55 2 2 2 2 5" xfId="6842"/>
    <cellStyle name="Comma 55 2 2 2 3" xfId="6843"/>
    <cellStyle name="Comma 55 2 2 2 3 2" xfId="6844"/>
    <cellStyle name="Comma 55 2 2 2 3 3" xfId="6845"/>
    <cellStyle name="Comma 55 2 2 2 3 4" xfId="6846"/>
    <cellStyle name="Comma 55 2 2 2 4" xfId="6847"/>
    <cellStyle name="Comma 55 2 2 2 5" xfId="6848"/>
    <cellStyle name="Comma 55 2 2 2 6" xfId="6849"/>
    <cellStyle name="Comma 55 2 2 3" xfId="6850"/>
    <cellStyle name="Comma 55 2 2 3 2" xfId="6851"/>
    <cellStyle name="Comma 55 2 2 3 2 2" xfId="6852"/>
    <cellStyle name="Comma 55 2 2 3 2 2 2" xfId="6853"/>
    <cellStyle name="Comma 55 2 2 3 2 2 3" xfId="6854"/>
    <cellStyle name="Comma 55 2 2 3 2 2 4" xfId="6855"/>
    <cellStyle name="Comma 55 2 2 3 2 3" xfId="6856"/>
    <cellStyle name="Comma 55 2 2 3 2 4" xfId="6857"/>
    <cellStyle name="Comma 55 2 2 3 2 5" xfId="6858"/>
    <cellStyle name="Comma 55 2 2 3 3" xfId="6859"/>
    <cellStyle name="Comma 55 2 2 3 3 2" xfId="6860"/>
    <cellStyle name="Comma 55 2 2 3 3 3" xfId="6861"/>
    <cellStyle name="Comma 55 2 2 3 3 4" xfId="6862"/>
    <cellStyle name="Comma 55 2 2 3 4" xfId="6863"/>
    <cellStyle name="Comma 55 2 2 3 5" xfId="6864"/>
    <cellStyle name="Comma 55 2 2 3 6" xfId="6865"/>
    <cellStyle name="Comma 55 2 2 4" xfId="6866"/>
    <cellStyle name="Comma 55 2 2 4 2" xfId="6867"/>
    <cellStyle name="Comma 55 2 2 4 2 2" xfId="6868"/>
    <cellStyle name="Comma 55 2 2 4 2 3" xfId="6869"/>
    <cellStyle name="Comma 55 2 2 4 2 4" xfId="6870"/>
    <cellStyle name="Comma 55 2 2 4 3" xfId="6871"/>
    <cellStyle name="Comma 55 2 2 4 4" xfId="6872"/>
    <cellStyle name="Comma 55 2 2 4 5" xfId="6873"/>
    <cellStyle name="Comma 55 2 2 5" xfId="6874"/>
    <cellStyle name="Comma 55 2 2 5 2" xfId="6875"/>
    <cellStyle name="Comma 55 2 2 5 3" xfId="6876"/>
    <cellStyle name="Comma 55 2 2 5 4" xfId="6877"/>
    <cellStyle name="Comma 55 2 2 6" xfId="6878"/>
    <cellStyle name="Comma 55 2 2 7" xfId="6879"/>
    <cellStyle name="Comma 55 2 2 8" xfId="6880"/>
    <cellStyle name="Comma 55 2 3" xfId="6881"/>
    <cellStyle name="Comma 55 2 3 2" xfId="6882"/>
    <cellStyle name="Comma 55 2 3 2 2" xfId="6883"/>
    <cellStyle name="Comma 55 2 3 2 2 2" xfId="6884"/>
    <cellStyle name="Comma 55 2 3 2 2 2 2" xfId="6885"/>
    <cellStyle name="Comma 55 2 3 2 2 2 3" xfId="6886"/>
    <cellStyle name="Comma 55 2 3 2 2 2 4" xfId="6887"/>
    <cellStyle name="Comma 55 2 3 2 2 3" xfId="6888"/>
    <cellStyle name="Comma 55 2 3 2 2 4" xfId="6889"/>
    <cellStyle name="Comma 55 2 3 2 2 5" xfId="6890"/>
    <cellStyle name="Comma 55 2 3 2 3" xfId="6891"/>
    <cellStyle name="Comma 55 2 3 2 3 2" xfId="6892"/>
    <cellStyle name="Comma 55 2 3 2 3 3" xfId="6893"/>
    <cellStyle name="Comma 55 2 3 2 3 4" xfId="6894"/>
    <cellStyle name="Comma 55 2 3 2 4" xfId="6895"/>
    <cellStyle name="Comma 55 2 3 2 5" xfId="6896"/>
    <cellStyle name="Comma 55 2 3 2 6" xfId="6897"/>
    <cellStyle name="Comma 55 2 3 3" xfId="6898"/>
    <cellStyle name="Comma 55 2 3 3 2" xfId="6899"/>
    <cellStyle name="Comma 55 2 3 3 2 2" xfId="6900"/>
    <cellStyle name="Comma 55 2 3 3 2 2 2" xfId="6901"/>
    <cellStyle name="Comma 55 2 3 3 2 2 3" xfId="6902"/>
    <cellStyle name="Comma 55 2 3 3 2 2 4" xfId="6903"/>
    <cellStyle name="Comma 55 2 3 3 2 3" xfId="6904"/>
    <cellStyle name="Comma 55 2 3 3 2 4" xfId="6905"/>
    <cellStyle name="Comma 55 2 3 3 2 5" xfId="6906"/>
    <cellStyle name="Comma 55 2 3 3 3" xfId="6907"/>
    <cellStyle name="Comma 55 2 3 3 3 2" xfId="6908"/>
    <cellStyle name="Comma 55 2 3 3 3 3" xfId="6909"/>
    <cellStyle name="Comma 55 2 3 3 3 4" xfId="6910"/>
    <cellStyle name="Comma 55 2 3 3 4" xfId="6911"/>
    <cellStyle name="Comma 55 2 3 3 5" xfId="6912"/>
    <cellStyle name="Comma 55 2 3 3 6" xfId="6913"/>
    <cellStyle name="Comma 55 2 3 4" xfId="6914"/>
    <cellStyle name="Comma 55 2 3 4 2" xfId="6915"/>
    <cellStyle name="Comma 55 2 3 4 2 2" xfId="6916"/>
    <cellStyle name="Comma 55 2 3 4 2 3" xfId="6917"/>
    <cellStyle name="Comma 55 2 3 4 2 4" xfId="6918"/>
    <cellStyle name="Comma 55 2 3 4 3" xfId="6919"/>
    <cellStyle name="Comma 55 2 3 4 4" xfId="6920"/>
    <cellStyle name="Comma 55 2 3 4 5" xfId="6921"/>
    <cellStyle name="Comma 55 2 3 5" xfId="6922"/>
    <cellStyle name="Comma 55 2 3 5 2" xfId="6923"/>
    <cellStyle name="Comma 55 2 3 5 3" xfId="6924"/>
    <cellStyle name="Comma 55 2 3 5 4" xfId="6925"/>
    <cellStyle name="Comma 55 2 3 6" xfId="6926"/>
    <cellStyle name="Comma 55 2 3 7" xfId="6927"/>
    <cellStyle name="Comma 55 2 3 8" xfId="6928"/>
    <cellStyle name="Comma 55 2 4" xfId="6929"/>
    <cellStyle name="Comma 55 2 4 2" xfId="6930"/>
    <cellStyle name="Comma 55 2 4 2 2" xfId="6931"/>
    <cellStyle name="Comma 55 2 4 2 2 2" xfId="6932"/>
    <cellStyle name="Comma 55 2 4 2 2 3" xfId="6933"/>
    <cellStyle name="Comma 55 2 4 2 2 4" xfId="6934"/>
    <cellStyle name="Comma 55 2 4 2 3" xfId="6935"/>
    <cellStyle name="Comma 55 2 4 2 4" xfId="6936"/>
    <cellStyle name="Comma 55 2 4 2 5" xfId="6937"/>
    <cellStyle name="Comma 55 2 4 3" xfId="6938"/>
    <cellStyle name="Comma 55 2 4 3 2" xfId="6939"/>
    <cellStyle name="Comma 55 2 4 3 3" xfId="6940"/>
    <cellStyle name="Comma 55 2 4 3 4" xfId="6941"/>
    <cellStyle name="Comma 55 2 4 4" xfId="6942"/>
    <cellStyle name="Comma 55 2 4 5" xfId="6943"/>
    <cellStyle name="Comma 55 2 4 6" xfId="6944"/>
    <cellStyle name="Comma 55 2 5" xfId="6945"/>
    <cellStyle name="Comma 55 2 5 2" xfId="6946"/>
    <cellStyle name="Comma 55 2 5 2 2" xfId="6947"/>
    <cellStyle name="Comma 55 2 5 2 2 2" xfId="6948"/>
    <cellStyle name="Comma 55 2 5 2 2 3" xfId="6949"/>
    <cellStyle name="Comma 55 2 5 2 2 4" xfId="6950"/>
    <cellStyle name="Comma 55 2 5 2 3" xfId="6951"/>
    <cellStyle name="Comma 55 2 5 2 4" xfId="6952"/>
    <cellStyle name="Comma 55 2 5 2 5" xfId="6953"/>
    <cellStyle name="Comma 55 2 5 3" xfId="6954"/>
    <cellStyle name="Comma 55 2 5 3 2" xfId="6955"/>
    <cellStyle name="Comma 55 2 5 3 3" xfId="6956"/>
    <cellStyle name="Comma 55 2 5 3 4" xfId="6957"/>
    <cellStyle name="Comma 55 2 5 4" xfId="6958"/>
    <cellStyle name="Comma 55 2 5 5" xfId="6959"/>
    <cellStyle name="Comma 55 2 5 6" xfId="6960"/>
    <cellStyle name="Comma 55 2 6" xfId="6961"/>
    <cellStyle name="Comma 55 2 6 2" xfId="6962"/>
    <cellStyle name="Comma 55 2 6 2 2" xfId="6963"/>
    <cellStyle name="Comma 55 2 6 2 3" xfId="6964"/>
    <cellStyle name="Comma 55 2 6 2 4" xfId="6965"/>
    <cellStyle name="Comma 55 2 6 3" xfId="6966"/>
    <cellStyle name="Comma 55 2 6 4" xfId="6967"/>
    <cellStyle name="Comma 55 2 6 5" xfId="6968"/>
    <cellStyle name="Comma 55 2 7" xfId="6969"/>
    <cellStyle name="Comma 55 2 7 2" xfId="6970"/>
    <cellStyle name="Comma 55 2 7 3" xfId="6971"/>
    <cellStyle name="Comma 55 2 7 4" xfId="6972"/>
    <cellStyle name="Comma 55 2 8" xfId="6973"/>
    <cellStyle name="Comma 55 2 9" xfId="6974"/>
    <cellStyle name="Comma 55 3" xfId="6975"/>
    <cellStyle name="Comma 55 3 10" xfId="6976"/>
    <cellStyle name="Comma 55 3 2" xfId="6977"/>
    <cellStyle name="Comma 55 3 2 2" xfId="6978"/>
    <cellStyle name="Comma 55 3 2 2 2" xfId="6979"/>
    <cellStyle name="Comma 55 3 2 2 2 2" xfId="6980"/>
    <cellStyle name="Comma 55 3 2 2 2 2 2" xfId="6981"/>
    <cellStyle name="Comma 55 3 2 2 2 2 3" xfId="6982"/>
    <cellStyle name="Comma 55 3 2 2 2 2 4" xfId="6983"/>
    <cellStyle name="Comma 55 3 2 2 2 3" xfId="6984"/>
    <cellStyle name="Comma 55 3 2 2 2 4" xfId="6985"/>
    <cellStyle name="Comma 55 3 2 2 2 5" xfId="6986"/>
    <cellStyle name="Comma 55 3 2 2 3" xfId="6987"/>
    <cellStyle name="Comma 55 3 2 2 3 2" xfId="6988"/>
    <cellStyle name="Comma 55 3 2 2 3 3" xfId="6989"/>
    <cellStyle name="Comma 55 3 2 2 3 4" xfId="6990"/>
    <cellStyle name="Comma 55 3 2 2 4" xfId="6991"/>
    <cellStyle name="Comma 55 3 2 2 5" xfId="6992"/>
    <cellStyle name="Comma 55 3 2 2 6" xfId="6993"/>
    <cellStyle name="Comma 55 3 2 3" xfId="6994"/>
    <cellStyle name="Comma 55 3 2 3 2" xfId="6995"/>
    <cellStyle name="Comma 55 3 2 3 2 2" xfId="6996"/>
    <cellStyle name="Comma 55 3 2 3 2 2 2" xfId="6997"/>
    <cellStyle name="Comma 55 3 2 3 2 2 3" xfId="6998"/>
    <cellStyle name="Comma 55 3 2 3 2 2 4" xfId="6999"/>
    <cellStyle name="Comma 55 3 2 3 2 3" xfId="7000"/>
    <cellStyle name="Comma 55 3 2 3 2 4" xfId="7001"/>
    <cellStyle name="Comma 55 3 2 3 2 5" xfId="7002"/>
    <cellStyle name="Comma 55 3 2 3 3" xfId="7003"/>
    <cellStyle name="Comma 55 3 2 3 3 2" xfId="7004"/>
    <cellStyle name="Comma 55 3 2 3 3 3" xfId="7005"/>
    <cellStyle name="Comma 55 3 2 3 3 4" xfId="7006"/>
    <cellStyle name="Comma 55 3 2 3 4" xfId="7007"/>
    <cellStyle name="Comma 55 3 2 3 5" xfId="7008"/>
    <cellStyle name="Comma 55 3 2 3 6" xfId="7009"/>
    <cellStyle name="Comma 55 3 2 4" xfId="7010"/>
    <cellStyle name="Comma 55 3 2 4 2" xfId="7011"/>
    <cellStyle name="Comma 55 3 2 4 2 2" xfId="7012"/>
    <cellStyle name="Comma 55 3 2 4 2 3" xfId="7013"/>
    <cellStyle name="Comma 55 3 2 4 2 4" xfId="7014"/>
    <cellStyle name="Comma 55 3 2 4 3" xfId="7015"/>
    <cellStyle name="Comma 55 3 2 4 4" xfId="7016"/>
    <cellStyle name="Comma 55 3 2 4 5" xfId="7017"/>
    <cellStyle name="Comma 55 3 2 5" xfId="7018"/>
    <cellStyle name="Comma 55 3 2 5 2" xfId="7019"/>
    <cellStyle name="Comma 55 3 2 5 3" xfId="7020"/>
    <cellStyle name="Comma 55 3 2 5 4" xfId="7021"/>
    <cellStyle name="Comma 55 3 2 6" xfId="7022"/>
    <cellStyle name="Comma 55 3 2 7" xfId="7023"/>
    <cellStyle name="Comma 55 3 2 8" xfId="7024"/>
    <cellStyle name="Comma 55 3 3" xfId="7025"/>
    <cellStyle name="Comma 55 3 3 2" xfId="7026"/>
    <cellStyle name="Comma 55 3 3 2 2" xfId="7027"/>
    <cellStyle name="Comma 55 3 3 2 2 2" xfId="7028"/>
    <cellStyle name="Comma 55 3 3 2 2 2 2" xfId="7029"/>
    <cellStyle name="Comma 55 3 3 2 2 2 3" xfId="7030"/>
    <cellStyle name="Comma 55 3 3 2 2 2 4" xfId="7031"/>
    <cellStyle name="Comma 55 3 3 2 2 3" xfId="7032"/>
    <cellStyle name="Comma 55 3 3 2 2 4" xfId="7033"/>
    <cellStyle name="Comma 55 3 3 2 2 5" xfId="7034"/>
    <cellStyle name="Comma 55 3 3 2 3" xfId="7035"/>
    <cellStyle name="Comma 55 3 3 2 3 2" xfId="7036"/>
    <cellStyle name="Comma 55 3 3 2 3 3" xfId="7037"/>
    <cellStyle name="Comma 55 3 3 2 3 4" xfId="7038"/>
    <cellStyle name="Comma 55 3 3 2 4" xfId="7039"/>
    <cellStyle name="Comma 55 3 3 2 5" xfId="7040"/>
    <cellStyle name="Comma 55 3 3 2 6" xfId="7041"/>
    <cellStyle name="Comma 55 3 3 3" xfId="7042"/>
    <cellStyle name="Comma 55 3 3 3 2" xfId="7043"/>
    <cellStyle name="Comma 55 3 3 3 2 2" xfId="7044"/>
    <cellStyle name="Comma 55 3 3 3 2 2 2" xfId="7045"/>
    <cellStyle name="Comma 55 3 3 3 2 2 3" xfId="7046"/>
    <cellStyle name="Comma 55 3 3 3 2 2 4" xfId="7047"/>
    <cellStyle name="Comma 55 3 3 3 2 3" xfId="7048"/>
    <cellStyle name="Comma 55 3 3 3 2 4" xfId="7049"/>
    <cellStyle name="Comma 55 3 3 3 2 5" xfId="7050"/>
    <cellStyle name="Comma 55 3 3 3 3" xfId="7051"/>
    <cellStyle name="Comma 55 3 3 3 3 2" xfId="7052"/>
    <cellStyle name="Comma 55 3 3 3 3 3" xfId="7053"/>
    <cellStyle name="Comma 55 3 3 3 3 4" xfId="7054"/>
    <cellStyle name="Comma 55 3 3 3 4" xfId="7055"/>
    <cellStyle name="Comma 55 3 3 3 5" xfId="7056"/>
    <cellStyle name="Comma 55 3 3 3 6" xfId="7057"/>
    <cellStyle name="Comma 55 3 3 4" xfId="7058"/>
    <cellStyle name="Comma 55 3 3 4 2" xfId="7059"/>
    <cellStyle name="Comma 55 3 3 4 2 2" xfId="7060"/>
    <cellStyle name="Comma 55 3 3 4 2 3" xfId="7061"/>
    <cellStyle name="Comma 55 3 3 4 2 4" xfId="7062"/>
    <cellStyle name="Comma 55 3 3 4 3" xfId="7063"/>
    <cellStyle name="Comma 55 3 3 4 4" xfId="7064"/>
    <cellStyle name="Comma 55 3 3 4 5" xfId="7065"/>
    <cellStyle name="Comma 55 3 3 5" xfId="7066"/>
    <cellStyle name="Comma 55 3 3 5 2" xfId="7067"/>
    <cellStyle name="Comma 55 3 3 5 3" xfId="7068"/>
    <cellStyle name="Comma 55 3 3 5 4" xfId="7069"/>
    <cellStyle name="Comma 55 3 3 6" xfId="7070"/>
    <cellStyle name="Comma 55 3 3 7" xfId="7071"/>
    <cellStyle name="Comma 55 3 3 8" xfId="7072"/>
    <cellStyle name="Comma 55 3 4" xfId="7073"/>
    <cellStyle name="Comma 55 3 4 2" xfId="7074"/>
    <cellStyle name="Comma 55 3 4 2 2" xfId="7075"/>
    <cellStyle name="Comma 55 3 4 2 2 2" xfId="7076"/>
    <cellStyle name="Comma 55 3 4 2 2 3" xfId="7077"/>
    <cellStyle name="Comma 55 3 4 2 2 4" xfId="7078"/>
    <cellStyle name="Comma 55 3 4 2 3" xfId="7079"/>
    <cellStyle name="Comma 55 3 4 2 4" xfId="7080"/>
    <cellStyle name="Comma 55 3 4 2 5" xfId="7081"/>
    <cellStyle name="Comma 55 3 4 3" xfId="7082"/>
    <cellStyle name="Comma 55 3 4 3 2" xfId="7083"/>
    <cellStyle name="Comma 55 3 4 3 3" xfId="7084"/>
    <cellStyle name="Comma 55 3 4 3 4" xfId="7085"/>
    <cellStyle name="Comma 55 3 4 4" xfId="7086"/>
    <cellStyle name="Comma 55 3 4 5" xfId="7087"/>
    <cellStyle name="Comma 55 3 4 6" xfId="7088"/>
    <cellStyle name="Comma 55 3 5" xfId="7089"/>
    <cellStyle name="Comma 55 3 5 2" xfId="7090"/>
    <cellStyle name="Comma 55 3 5 2 2" xfId="7091"/>
    <cellStyle name="Comma 55 3 5 2 2 2" xfId="7092"/>
    <cellStyle name="Comma 55 3 5 2 2 3" xfId="7093"/>
    <cellStyle name="Comma 55 3 5 2 2 4" xfId="7094"/>
    <cellStyle name="Comma 55 3 5 2 3" xfId="7095"/>
    <cellStyle name="Comma 55 3 5 2 4" xfId="7096"/>
    <cellStyle name="Comma 55 3 5 2 5" xfId="7097"/>
    <cellStyle name="Comma 55 3 5 3" xfId="7098"/>
    <cellStyle name="Comma 55 3 5 3 2" xfId="7099"/>
    <cellStyle name="Comma 55 3 5 3 3" xfId="7100"/>
    <cellStyle name="Comma 55 3 5 3 4" xfId="7101"/>
    <cellStyle name="Comma 55 3 5 4" xfId="7102"/>
    <cellStyle name="Comma 55 3 5 5" xfId="7103"/>
    <cellStyle name="Comma 55 3 5 6" xfId="7104"/>
    <cellStyle name="Comma 55 3 6" xfId="7105"/>
    <cellStyle name="Comma 55 3 6 2" xfId="7106"/>
    <cellStyle name="Comma 55 3 6 2 2" xfId="7107"/>
    <cellStyle name="Comma 55 3 6 2 3" xfId="7108"/>
    <cellStyle name="Comma 55 3 6 2 4" xfId="7109"/>
    <cellStyle name="Comma 55 3 6 3" xfId="7110"/>
    <cellStyle name="Comma 55 3 6 4" xfId="7111"/>
    <cellStyle name="Comma 55 3 6 5" xfId="7112"/>
    <cellStyle name="Comma 55 3 7" xfId="7113"/>
    <cellStyle name="Comma 55 3 7 2" xfId="7114"/>
    <cellStyle name="Comma 55 3 7 3" xfId="7115"/>
    <cellStyle name="Comma 55 3 7 4" xfId="7116"/>
    <cellStyle name="Comma 55 3 8" xfId="7117"/>
    <cellStyle name="Comma 55 3 9" xfId="7118"/>
    <cellStyle name="Comma 55 4" xfId="7119"/>
    <cellStyle name="Comma 55 4 2" xfId="7120"/>
    <cellStyle name="Comma 55 4 2 2" xfId="7121"/>
    <cellStyle name="Comma 55 4 2 2 2" xfId="7122"/>
    <cellStyle name="Comma 55 4 2 2 2 2" xfId="7123"/>
    <cellStyle name="Comma 55 4 2 2 2 3" xfId="7124"/>
    <cellStyle name="Comma 55 4 2 2 2 4" xfId="7125"/>
    <cellStyle name="Comma 55 4 2 2 3" xfId="7126"/>
    <cellStyle name="Comma 55 4 2 2 4" xfId="7127"/>
    <cellStyle name="Comma 55 4 2 2 5" xfId="7128"/>
    <cellStyle name="Comma 55 4 2 3" xfId="7129"/>
    <cellStyle name="Comma 55 4 2 3 2" xfId="7130"/>
    <cellStyle name="Comma 55 4 2 3 3" xfId="7131"/>
    <cellStyle name="Comma 55 4 2 3 4" xfId="7132"/>
    <cellStyle name="Comma 55 4 2 4" xfId="7133"/>
    <cellStyle name="Comma 55 4 2 5" xfId="7134"/>
    <cellStyle name="Comma 55 4 2 6" xfId="7135"/>
    <cellStyle name="Comma 55 4 3" xfId="7136"/>
    <cellStyle name="Comma 55 4 3 2" xfId="7137"/>
    <cellStyle name="Comma 55 4 3 2 2" xfId="7138"/>
    <cellStyle name="Comma 55 4 3 2 2 2" xfId="7139"/>
    <cellStyle name="Comma 55 4 3 2 2 3" xfId="7140"/>
    <cellStyle name="Comma 55 4 3 2 2 4" xfId="7141"/>
    <cellStyle name="Comma 55 4 3 2 3" xfId="7142"/>
    <cellStyle name="Comma 55 4 3 2 4" xfId="7143"/>
    <cellStyle name="Comma 55 4 3 2 5" xfId="7144"/>
    <cellStyle name="Comma 55 4 3 3" xfId="7145"/>
    <cellStyle name="Comma 55 4 3 3 2" xfId="7146"/>
    <cellStyle name="Comma 55 4 3 3 3" xfId="7147"/>
    <cellStyle name="Comma 55 4 3 3 4" xfId="7148"/>
    <cellStyle name="Comma 55 4 3 4" xfId="7149"/>
    <cellStyle name="Comma 55 4 3 5" xfId="7150"/>
    <cellStyle name="Comma 55 4 3 6" xfId="7151"/>
    <cellStyle name="Comma 55 4 4" xfId="7152"/>
    <cellStyle name="Comma 55 4 4 2" xfId="7153"/>
    <cellStyle name="Comma 55 4 4 2 2" xfId="7154"/>
    <cellStyle name="Comma 55 4 4 2 3" xfId="7155"/>
    <cellStyle name="Comma 55 4 4 2 4" xfId="7156"/>
    <cellStyle name="Comma 55 4 4 3" xfId="7157"/>
    <cellStyle name="Comma 55 4 4 4" xfId="7158"/>
    <cellStyle name="Comma 55 4 4 5" xfId="7159"/>
    <cellStyle name="Comma 55 4 5" xfId="7160"/>
    <cellStyle name="Comma 55 4 5 2" xfId="7161"/>
    <cellStyle name="Comma 55 4 5 3" xfId="7162"/>
    <cellStyle name="Comma 55 4 5 4" xfId="7163"/>
    <cellStyle name="Comma 55 4 6" xfId="7164"/>
    <cellStyle name="Comma 55 4 7" xfId="7165"/>
    <cellStyle name="Comma 55 4 8" xfId="7166"/>
    <cellStyle name="Comma 55 5" xfId="7167"/>
    <cellStyle name="Comma 55 5 2" xfId="7168"/>
    <cellStyle name="Comma 55 5 2 2" xfId="7169"/>
    <cellStyle name="Comma 55 5 2 2 2" xfId="7170"/>
    <cellStyle name="Comma 55 5 2 2 2 2" xfId="7171"/>
    <cellStyle name="Comma 55 5 2 2 2 3" xfId="7172"/>
    <cellStyle name="Comma 55 5 2 2 2 4" xfId="7173"/>
    <cellStyle name="Comma 55 5 2 2 3" xfId="7174"/>
    <cellStyle name="Comma 55 5 2 2 4" xfId="7175"/>
    <cellStyle name="Comma 55 5 2 2 5" xfId="7176"/>
    <cellStyle name="Comma 55 5 2 3" xfId="7177"/>
    <cellStyle name="Comma 55 5 2 3 2" xfId="7178"/>
    <cellStyle name="Comma 55 5 2 3 3" xfId="7179"/>
    <cellStyle name="Comma 55 5 2 3 4" xfId="7180"/>
    <cellStyle name="Comma 55 5 2 4" xfId="7181"/>
    <cellStyle name="Comma 55 5 2 5" xfId="7182"/>
    <cellStyle name="Comma 55 5 2 6" xfId="7183"/>
    <cellStyle name="Comma 55 5 3" xfId="7184"/>
    <cellStyle name="Comma 55 5 3 2" xfId="7185"/>
    <cellStyle name="Comma 55 5 3 2 2" xfId="7186"/>
    <cellStyle name="Comma 55 5 3 2 2 2" xfId="7187"/>
    <cellStyle name="Comma 55 5 3 2 2 3" xfId="7188"/>
    <cellStyle name="Comma 55 5 3 2 2 4" xfId="7189"/>
    <cellStyle name="Comma 55 5 3 2 3" xfId="7190"/>
    <cellStyle name="Comma 55 5 3 2 4" xfId="7191"/>
    <cellStyle name="Comma 55 5 3 2 5" xfId="7192"/>
    <cellStyle name="Comma 55 5 3 3" xfId="7193"/>
    <cellStyle name="Comma 55 5 3 3 2" xfId="7194"/>
    <cellStyle name="Comma 55 5 3 3 3" xfId="7195"/>
    <cellStyle name="Comma 55 5 3 3 4" xfId="7196"/>
    <cellStyle name="Comma 55 5 3 4" xfId="7197"/>
    <cellStyle name="Comma 55 5 3 5" xfId="7198"/>
    <cellStyle name="Comma 55 5 3 6" xfId="7199"/>
    <cellStyle name="Comma 55 5 4" xfId="7200"/>
    <cellStyle name="Comma 55 5 4 2" xfId="7201"/>
    <cellStyle name="Comma 55 5 4 2 2" xfId="7202"/>
    <cellStyle name="Comma 55 5 4 2 3" xfId="7203"/>
    <cellStyle name="Comma 55 5 4 2 4" xfId="7204"/>
    <cellStyle name="Comma 55 5 4 3" xfId="7205"/>
    <cellStyle name="Comma 55 5 4 4" xfId="7206"/>
    <cellStyle name="Comma 55 5 4 5" xfId="7207"/>
    <cellStyle name="Comma 55 5 5" xfId="7208"/>
    <cellStyle name="Comma 55 5 5 2" xfId="7209"/>
    <cellStyle name="Comma 55 5 5 3" xfId="7210"/>
    <cellStyle name="Comma 55 5 5 4" xfId="7211"/>
    <cellStyle name="Comma 55 5 6" xfId="7212"/>
    <cellStyle name="Comma 55 5 7" xfId="7213"/>
    <cellStyle name="Comma 55 5 8" xfId="7214"/>
    <cellStyle name="Comma 55 6" xfId="7215"/>
    <cellStyle name="Comma 55 6 2" xfId="7216"/>
    <cellStyle name="Comma 55 6 2 2" xfId="7217"/>
    <cellStyle name="Comma 55 6 2 2 2" xfId="7218"/>
    <cellStyle name="Comma 55 6 2 2 3" xfId="7219"/>
    <cellStyle name="Comma 55 6 2 2 4" xfId="7220"/>
    <cellStyle name="Comma 55 6 2 3" xfId="7221"/>
    <cellStyle name="Comma 55 6 2 4" xfId="7222"/>
    <cellStyle name="Comma 55 6 2 5" xfId="7223"/>
    <cellStyle name="Comma 55 6 3" xfId="7224"/>
    <cellStyle name="Comma 55 6 3 2" xfId="7225"/>
    <cellStyle name="Comma 55 6 3 3" xfId="7226"/>
    <cellStyle name="Comma 55 6 3 4" xfId="7227"/>
    <cellStyle name="Comma 55 6 4" xfId="7228"/>
    <cellStyle name="Comma 55 6 5" xfId="7229"/>
    <cellStyle name="Comma 55 6 6" xfId="7230"/>
    <cellStyle name="Comma 55 7" xfId="7231"/>
    <cellStyle name="Comma 55 7 2" xfId="7232"/>
    <cellStyle name="Comma 55 7 2 2" xfId="7233"/>
    <cellStyle name="Comma 55 7 2 2 2" xfId="7234"/>
    <cellStyle name="Comma 55 7 2 2 3" xfId="7235"/>
    <cellStyle name="Comma 55 7 2 2 4" xfId="7236"/>
    <cellStyle name="Comma 55 7 2 3" xfId="7237"/>
    <cellStyle name="Comma 55 7 2 4" xfId="7238"/>
    <cellStyle name="Comma 55 7 2 5" xfId="7239"/>
    <cellStyle name="Comma 55 7 3" xfId="7240"/>
    <cellStyle name="Comma 55 7 3 2" xfId="7241"/>
    <cellStyle name="Comma 55 7 3 3" xfId="7242"/>
    <cellStyle name="Comma 55 7 3 4" xfId="7243"/>
    <cellStyle name="Comma 55 7 4" xfId="7244"/>
    <cellStyle name="Comma 55 7 5" xfId="7245"/>
    <cellStyle name="Comma 55 7 6" xfId="7246"/>
    <cellStyle name="Comma 55 8" xfId="7247"/>
    <cellStyle name="Comma 55 8 2" xfId="7248"/>
    <cellStyle name="Comma 55 8 2 2" xfId="7249"/>
    <cellStyle name="Comma 55 8 2 3" xfId="7250"/>
    <cellStyle name="Comma 55 8 2 4" xfId="7251"/>
    <cellStyle name="Comma 55 8 3" xfId="7252"/>
    <cellStyle name="Comma 55 8 4" xfId="7253"/>
    <cellStyle name="Comma 55 8 5" xfId="7254"/>
    <cellStyle name="Comma 55 9" xfId="7255"/>
    <cellStyle name="Comma 55 9 2" xfId="7256"/>
    <cellStyle name="Comma 55 9 3" xfId="7257"/>
    <cellStyle name="Comma 55 9 4" xfId="7258"/>
    <cellStyle name="Comma 56" xfId="7259"/>
    <cellStyle name="Comma 56 10" xfId="7260"/>
    <cellStyle name="Comma 56 11" xfId="7261"/>
    <cellStyle name="Comma 56 12" xfId="7262"/>
    <cellStyle name="Comma 56 2" xfId="7263"/>
    <cellStyle name="Comma 56 2 10" xfId="7264"/>
    <cellStyle name="Comma 56 2 2" xfId="7265"/>
    <cellStyle name="Comma 56 2 2 2" xfId="7266"/>
    <cellStyle name="Comma 56 2 2 2 2" xfId="7267"/>
    <cellStyle name="Comma 56 2 2 2 2 2" xfId="7268"/>
    <cellStyle name="Comma 56 2 2 2 2 2 2" xfId="7269"/>
    <cellStyle name="Comma 56 2 2 2 2 2 3" xfId="7270"/>
    <cellStyle name="Comma 56 2 2 2 2 2 4" xfId="7271"/>
    <cellStyle name="Comma 56 2 2 2 2 3" xfId="7272"/>
    <cellStyle name="Comma 56 2 2 2 2 4" xfId="7273"/>
    <cellStyle name="Comma 56 2 2 2 2 5" xfId="7274"/>
    <cellStyle name="Comma 56 2 2 2 3" xfId="7275"/>
    <cellStyle name="Comma 56 2 2 2 3 2" xfId="7276"/>
    <cellStyle name="Comma 56 2 2 2 3 3" xfId="7277"/>
    <cellStyle name="Comma 56 2 2 2 3 4" xfId="7278"/>
    <cellStyle name="Comma 56 2 2 2 4" xfId="7279"/>
    <cellStyle name="Comma 56 2 2 2 5" xfId="7280"/>
    <cellStyle name="Comma 56 2 2 2 6" xfId="7281"/>
    <cellStyle name="Comma 56 2 2 3" xfId="7282"/>
    <cellStyle name="Comma 56 2 2 3 2" xfId="7283"/>
    <cellStyle name="Comma 56 2 2 3 2 2" xfId="7284"/>
    <cellStyle name="Comma 56 2 2 3 2 2 2" xfId="7285"/>
    <cellStyle name="Comma 56 2 2 3 2 2 3" xfId="7286"/>
    <cellStyle name="Comma 56 2 2 3 2 2 4" xfId="7287"/>
    <cellStyle name="Comma 56 2 2 3 2 3" xfId="7288"/>
    <cellStyle name="Comma 56 2 2 3 2 4" xfId="7289"/>
    <cellStyle name="Comma 56 2 2 3 2 5" xfId="7290"/>
    <cellStyle name="Comma 56 2 2 3 3" xfId="7291"/>
    <cellStyle name="Comma 56 2 2 3 3 2" xfId="7292"/>
    <cellStyle name="Comma 56 2 2 3 3 3" xfId="7293"/>
    <cellStyle name="Comma 56 2 2 3 3 4" xfId="7294"/>
    <cellStyle name="Comma 56 2 2 3 4" xfId="7295"/>
    <cellStyle name="Comma 56 2 2 3 5" xfId="7296"/>
    <cellStyle name="Comma 56 2 2 3 6" xfId="7297"/>
    <cellStyle name="Comma 56 2 2 4" xfId="7298"/>
    <cellStyle name="Comma 56 2 2 4 2" xfId="7299"/>
    <cellStyle name="Comma 56 2 2 4 2 2" xfId="7300"/>
    <cellStyle name="Comma 56 2 2 4 2 3" xfId="7301"/>
    <cellStyle name="Comma 56 2 2 4 2 4" xfId="7302"/>
    <cellStyle name="Comma 56 2 2 4 3" xfId="7303"/>
    <cellStyle name="Comma 56 2 2 4 4" xfId="7304"/>
    <cellStyle name="Comma 56 2 2 4 5" xfId="7305"/>
    <cellStyle name="Comma 56 2 2 5" xfId="7306"/>
    <cellStyle name="Comma 56 2 2 5 2" xfId="7307"/>
    <cellStyle name="Comma 56 2 2 5 3" xfId="7308"/>
    <cellStyle name="Comma 56 2 2 5 4" xfId="7309"/>
    <cellStyle name="Comma 56 2 2 6" xfId="7310"/>
    <cellStyle name="Comma 56 2 2 7" xfId="7311"/>
    <cellStyle name="Comma 56 2 2 8" xfId="7312"/>
    <cellStyle name="Comma 56 2 3" xfId="7313"/>
    <cellStyle name="Comma 56 2 3 2" xfId="7314"/>
    <cellStyle name="Comma 56 2 3 2 2" xfId="7315"/>
    <cellStyle name="Comma 56 2 3 2 2 2" xfId="7316"/>
    <cellStyle name="Comma 56 2 3 2 2 2 2" xfId="7317"/>
    <cellStyle name="Comma 56 2 3 2 2 2 3" xfId="7318"/>
    <cellStyle name="Comma 56 2 3 2 2 2 4" xfId="7319"/>
    <cellStyle name="Comma 56 2 3 2 2 3" xfId="7320"/>
    <cellStyle name="Comma 56 2 3 2 2 4" xfId="7321"/>
    <cellStyle name="Comma 56 2 3 2 2 5" xfId="7322"/>
    <cellStyle name="Comma 56 2 3 2 3" xfId="7323"/>
    <cellStyle name="Comma 56 2 3 2 3 2" xfId="7324"/>
    <cellStyle name="Comma 56 2 3 2 3 3" xfId="7325"/>
    <cellStyle name="Comma 56 2 3 2 3 4" xfId="7326"/>
    <cellStyle name="Comma 56 2 3 2 4" xfId="7327"/>
    <cellStyle name="Comma 56 2 3 2 5" xfId="7328"/>
    <cellStyle name="Comma 56 2 3 2 6" xfId="7329"/>
    <cellStyle name="Comma 56 2 3 3" xfId="7330"/>
    <cellStyle name="Comma 56 2 3 3 2" xfId="7331"/>
    <cellStyle name="Comma 56 2 3 3 2 2" xfId="7332"/>
    <cellStyle name="Comma 56 2 3 3 2 2 2" xfId="7333"/>
    <cellStyle name="Comma 56 2 3 3 2 2 3" xfId="7334"/>
    <cellStyle name="Comma 56 2 3 3 2 2 4" xfId="7335"/>
    <cellStyle name="Comma 56 2 3 3 2 3" xfId="7336"/>
    <cellStyle name="Comma 56 2 3 3 2 4" xfId="7337"/>
    <cellStyle name="Comma 56 2 3 3 2 5" xfId="7338"/>
    <cellStyle name="Comma 56 2 3 3 3" xfId="7339"/>
    <cellStyle name="Comma 56 2 3 3 3 2" xfId="7340"/>
    <cellStyle name="Comma 56 2 3 3 3 3" xfId="7341"/>
    <cellStyle name="Comma 56 2 3 3 3 4" xfId="7342"/>
    <cellStyle name="Comma 56 2 3 3 4" xfId="7343"/>
    <cellStyle name="Comma 56 2 3 3 5" xfId="7344"/>
    <cellStyle name="Comma 56 2 3 3 6" xfId="7345"/>
    <cellStyle name="Comma 56 2 3 4" xfId="7346"/>
    <cellStyle name="Comma 56 2 3 4 2" xfId="7347"/>
    <cellStyle name="Comma 56 2 3 4 2 2" xfId="7348"/>
    <cellStyle name="Comma 56 2 3 4 2 3" xfId="7349"/>
    <cellStyle name="Comma 56 2 3 4 2 4" xfId="7350"/>
    <cellStyle name="Comma 56 2 3 4 3" xfId="7351"/>
    <cellStyle name="Comma 56 2 3 4 4" xfId="7352"/>
    <cellStyle name="Comma 56 2 3 4 5" xfId="7353"/>
    <cellStyle name="Comma 56 2 3 5" xfId="7354"/>
    <cellStyle name="Comma 56 2 3 5 2" xfId="7355"/>
    <cellStyle name="Comma 56 2 3 5 3" xfId="7356"/>
    <cellStyle name="Comma 56 2 3 5 4" xfId="7357"/>
    <cellStyle name="Comma 56 2 3 6" xfId="7358"/>
    <cellStyle name="Comma 56 2 3 7" xfId="7359"/>
    <cellStyle name="Comma 56 2 3 8" xfId="7360"/>
    <cellStyle name="Comma 56 2 4" xfId="7361"/>
    <cellStyle name="Comma 56 2 4 2" xfId="7362"/>
    <cellStyle name="Comma 56 2 4 2 2" xfId="7363"/>
    <cellStyle name="Comma 56 2 4 2 2 2" xfId="7364"/>
    <cellStyle name="Comma 56 2 4 2 2 3" xfId="7365"/>
    <cellStyle name="Comma 56 2 4 2 2 4" xfId="7366"/>
    <cellStyle name="Comma 56 2 4 2 3" xfId="7367"/>
    <cellStyle name="Comma 56 2 4 2 4" xfId="7368"/>
    <cellStyle name="Comma 56 2 4 2 5" xfId="7369"/>
    <cellStyle name="Comma 56 2 4 3" xfId="7370"/>
    <cellStyle name="Comma 56 2 4 3 2" xfId="7371"/>
    <cellStyle name="Comma 56 2 4 3 3" xfId="7372"/>
    <cellStyle name="Comma 56 2 4 3 4" xfId="7373"/>
    <cellStyle name="Comma 56 2 4 4" xfId="7374"/>
    <cellStyle name="Comma 56 2 4 5" xfId="7375"/>
    <cellStyle name="Comma 56 2 4 6" xfId="7376"/>
    <cellStyle name="Comma 56 2 5" xfId="7377"/>
    <cellStyle name="Comma 56 2 5 2" xfId="7378"/>
    <cellStyle name="Comma 56 2 5 2 2" xfId="7379"/>
    <cellStyle name="Comma 56 2 5 2 2 2" xfId="7380"/>
    <cellStyle name="Comma 56 2 5 2 2 3" xfId="7381"/>
    <cellStyle name="Comma 56 2 5 2 2 4" xfId="7382"/>
    <cellStyle name="Comma 56 2 5 2 3" xfId="7383"/>
    <cellStyle name="Comma 56 2 5 2 4" xfId="7384"/>
    <cellStyle name="Comma 56 2 5 2 5" xfId="7385"/>
    <cellStyle name="Comma 56 2 5 3" xfId="7386"/>
    <cellStyle name="Comma 56 2 5 3 2" xfId="7387"/>
    <cellStyle name="Comma 56 2 5 3 3" xfId="7388"/>
    <cellStyle name="Comma 56 2 5 3 4" xfId="7389"/>
    <cellStyle name="Comma 56 2 5 4" xfId="7390"/>
    <cellStyle name="Comma 56 2 5 5" xfId="7391"/>
    <cellStyle name="Comma 56 2 5 6" xfId="7392"/>
    <cellStyle name="Comma 56 2 6" xfId="7393"/>
    <cellStyle name="Comma 56 2 6 2" xfId="7394"/>
    <cellStyle name="Comma 56 2 6 2 2" xfId="7395"/>
    <cellStyle name="Comma 56 2 6 2 3" xfId="7396"/>
    <cellStyle name="Comma 56 2 6 2 4" xfId="7397"/>
    <cellStyle name="Comma 56 2 6 3" xfId="7398"/>
    <cellStyle name="Comma 56 2 6 4" xfId="7399"/>
    <cellStyle name="Comma 56 2 6 5" xfId="7400"/>
    <cellStyle name="Comma 56 2 7" xfId="7401"/>
    <cellStyle name="Comma 56 2 7 2" xfId="7402"/>
    <cellStyle name="Comma 56 2 7 3" xfId="7403"/>
    <cellStyle name="Comma 56 2 7 4" xfId="7404"/>
    <cellStyle name="Comma 56 2 8" xfId="7405"/>
    <cellStyle name="Comma 56 2 9" xfId="7406"/>
    <cellStyle name="Comma 56 3" xfId="7407"/>
    <cellStyle name="Comma 56 3 10" xfId="7408"/>
    <cellStyle name="Comma 56 3 2" xfId="7409"/>
    <cellStyle name="Comma 56 3 2 2" xfId="7410"/>
    <cellStyle name="Comma 56 3 2 2 2" xfId="7411"/>
    <cellStyle name="Comma 56 3 2 2 2 2" xfId="7412"/>
    <cellStyle name="Comma 56 3 2 2 2 2 2" xfId="7413"/>
    <cellStyle name="Comma 56 3 2 2 2 2 3" xfId="7414"/>
    <cellStyle name="Comma 56 3 2 2 2 2 4" xfId="7415"/>
    <cellStyle name="Comma 56 3 2 2 2 3" xfId="7416"/>
    <cellStyle name="Comma 56 3 2 2 2 4" xfId="7417"/>
    <cellStyle name="Comma 56 3 2 2 2 5" xfId="7418"/>
    <cellStyle name="Comma 56 3 2 2 3" xfId="7419"/>
    <cellStyle name="Comma 56 3 2 2 3 2" xfId="7420"/>
    <cellStyle name="Comma 56 3 2 2 3 3" xfId="7421"/>
    <cellStyle name="Comma 56 3 2 2 3 4" xfId="7422"/>
    <cellStyle name="Comma 56 3 2 2 4" xfId="7423"/>
    <cellStyle name="Comma 56 3 2 2 5" xfId="7424"/>
    <cellStyle name="Comma 56 3 2 2 6" xfId="7425"/>
    <cellStyle name="Comma 56 3 2 3" xfId="7426"/>
    <cellStyle name="Comma 56 3 2 3 2" xfId="7427"/>
    <cellStyle name="Comma 56 3 2 3 2 2" xfId="7428"/>
    <cellStyle name="Comma 56 3 2 3 2 2 2" xfId="7429"/>
    <cellStyle name="Comma 56 3 2 3 2 2 3" xfId="7430"/>
    <cellStyle name="Comma 56 3 2 3 2 2 4" xfId="7431"/>
    <cellStyle name="Comma 56 3 2 3 2 3" xfId="7432"/>
    <cellStyle name="Comma 56 3 2 3 2 4" xfId="7433"/>
    <cellStyle name="Comma 56 3 2 3 2 5" xfId="7434"/>
    <cellStyle name="Comma 56 3 2 3 3" xfId="7435"/>
    <cellStyle name="Comma 56 3 2 3 3 2" xfId="7436"/>
    <cellStyle name="Comma 56 3 2 3 3 3" xfId="7437"/>
    <cellStyle name="Comma 56 3 2 3 3 4" xfId="7438"/>
    <cellStyle name="Comma 56 3 2 3 4" xfId="7439"/>
    <cellStyle name="Comma 56 3 2 3 5" xfId="7440"/>
    <cellStyle name="Comma 56 3 2 3 6" xfId="7441"/>
    <cellStyle name="Comma 56 3 2 4" xfId="7442"/>
    <cellStyle name="Comma 56 3 2 4 2" xfId="7443"/>
    <cellStyle name="Comma 56 3 2 4 2 2" xfId="7444"/>
    <cellStyle name="Comma 56 3 2 4 2 3" xfId="7445"/>
    <cellStyle name="Comma 56 3 2 4 2 4" xfId="7446"/>
    <cellStyle name="Comma 56 3 2 4 3" xfId="7447"/>
    <cellStyle name="Comma 56 3 2 4 4" xfId="7448"/>
    <cellStyle name="Comma 56 3 2 4 5" xfId="7449"/>
    <cellStyle name="Comma 56 3 2 5" xfId="7450"/>
    <cellStyle name="Comma 56 3 2 5 2" xfId="7451"/>
    <cellStyle name="Comma 56 3 2 5 3" xfId="7452"/>
    <cellStyle name="Comma 56 3 2 5 4" xfId="7453"/>
    <cellStyle name="Comma 56 3 2 6" xfId="7454"/>
    <cellStyle name="Comma 56 3 2 7" xfId="7455"/>
    <cellStyle name="Comma 56 3 2 8" xfId="7456"/>
    <cellStyle name="Comma 56 3 3" xfId="7457"/>
    <cellStyle name="Comma 56 3 3 2" xfId="7458"/>
    <cellStyle name="Comma 56 3 3 2 2" xfId="7459"/>
    <cellStyle name="Comma 56 3 3 2 2 2" xfId="7460"/>
    <cellStyle name="Comma 56 3 3 2 2 2 2" xfId="7461"/>
    <cellStyle name="Comma 56 3 3 2 2 2 3" xfId="7462"/>
    <cellStyle name="Comma 56 3 3 2 2 2 4" xfId="7463"/>
    <cellStyle name="Comma 56 3 3 2 2 3" xfId="7464"/>
    <cellStyle name="Comma 56 3 3 2 2 4" xfId="7465"/>
    <cellStyle name="Comma 56 3 3 2 2 5" xfId="7466"/>
    <cellStyle name="Comma 56 3 3 2 3" xfId="7467"/>
    <cellStyle name="Comma 56 3 3 2 3 2" xfId="7468"/>
    <cellStyle name="Comma 56 3 3 2 3 3" xfId="7469"/>
    <cellStyle name="Comma 56 3 3 2 3 4" xfId="7470"/>
    <cellStyle name="Comma 56 3 3 2 4" xfId="7471"/>
    <cellStyle name="Comma 56 3 3 2 5" xfId="7472"/>
    <cellStyle name="Comma 56 3 3 2 6" xfId="7473"/>
    <cellStyle name="Comma 56 3 3 3" xfId="7474"/>
    <cellStyle name="Comma 56 3 3 3 2" xfId="7475"/>
    <cellStyle name="Comma 56 3 3 3 2 2" xfId="7476"/>
    <cellStyle name="Comma 56 3 3 3 2 2 2" xfId="7477"/>
    <cellStyle name="Comma 56 3 3 3 2 2 3" xfId="7478"/>
    <cellStyle name="Comma 56 3 3 3 2 2 4" xfId="7479"/>
    <cellStyle name="Comma 56 3 3 3 2 3" xfId="7480"/>
    <cellStyle name="Comma 56 3 3 3 2 4" xfId="7481"/>
    <cellStyle name="Comma 56 3 3 3 2 5" xfId="7482"/>
    <cellStyle name="Comma 56 3 3 3 3" xfId="7483"/>
    <cellStyle name="Comma 56 3 3 3 3 2" xfId="7484"/>
    <cellStyle name="Comma 56 3 3 3 3 3" xfId="7485"/>
    <cellStyle name="Comma 56 3 3 3 3 4" xfId="7486"/>
    <cellStyle name="Comma 56 3 3 3 4" xfId="7487"/>
    <cellStyle name="Comma 56 3 3 3 5" xfId="7488"/>
    <cellStyle name="Comma 56 3 3 3 6" xfId="7489"/>
    <cellStyle name="Comma 56 3 3 4" xfId="7490"/>
    <cellStyle name="Comma 56 3 3 4 2" xfId="7491"/>
    <cellStyle name="Comma 56 3 3 4 2 2" xfId="7492"/>
    <cellStyle name="Comma 56 3 3 4 2 3" xfId="7493"/>
    <cellStyle name="Comma 56 3 3 4 2 4" xfId="7494"/>
    <cellStyle name="Comma 56 3 3 4 3" xfId="7495"/>
    <cellStyle name="Comma 56 3 3 4 4" xfId="7496"/>
    <cellStyle name="Comma 56 3 3 4 5" xfId="7497"/>
    <cellStyle name="Comma 56 3 3 5" xfId="7498"/>
    <cellStyle name="Comma 56 3 3 5 2" xfId="7499"/>
    <cellStyle name="Comma 56 3 3 5 3" xfId="7500"/>
    <cellStyle name="Comma 56 3 3 5 4" xfId="7501"/>
    <cellStyle name="Comma 56 3 3 6" xfId="7502"/>
    <cellStyle name="Comma 56 3 3 7" xfId="7503"/>
    <cellStyle name="Comma 56 3 3 8" xfId="7504"/>
    <cellStyle name="Comma 56 3 4" xfId="7505"/>
    <cellStyle name="Comma 56 3 4 2" xfId="7506"/>
    <cellStyle name="Comma 56 3 4 2 2" xfId="7507"/>
    <cellStyle name="Comma 56 3 4 2 2 2" xfId="7508"/>
    <cellStyle name="Comma 56 3 4 2 2 3" xfId="7509"/>
    <cellStyle name="Comma 56 3 4 2 2 4" xfId="7510"/>
    <cellStyle name="Comma 56 3 4 2 3" xfId="7511"/>
    <cellStyle name="Comma 56 3 4 2 4" xfId="7512"/>
    <cellStyle name="Comma 56 3 4 2 5" xfId="7513"/>
    <cellStyle name="Comma 56 3 4 3" xfId="7514"/>
    <cellStyle name="Comma 56 3 4 3 2" xfId="7515"/>
    <cellStyle name="Comma 56 3 4 3 3" xfId="7516"/>
    <cellStyle name="Comma 56 3 4 3 4" xfId="7517"/>
    <cellStyle name="Comma 56 3 4 4" xfId="7518"/>
    <cellStyle name="Comma 56 3 4 5" xfId="7519"/>
    <cellStyle name="Comma 56 3 4 6" xfId="7520"/>
    <cellStyle name="Comma 56 3 5" xfId="7521"/>
    <cellStyle name="Comma 56 3 5 2" xfId="7522"/>
    <cellStyle name="Comma 56 3 5 2 2" xfId="7523"/>
    <cellStyle name="Comma 56 3 5 2 2 2" xfId="7524"/>
    <cellStyle name="Comma 56 3 5 2 2 3" xfId="7525"/>
    <cellStyle name="Comma 56 3 5 2 2 4" xfId="7526"/>
    <cellStyle name="Comma 56 3 5 2 3" xfId="7527"/>
    <cellStyle name="Comma 56 3 5 2 4" xfId="7528"/>
    <cellStyle name="Comma 56 3 5 2 5" xfId="7529"/>
    <cellStyle name="Comma 56 3 5 3" xfId="7530"/>
    <cellStyle name="Comma 56 3 5 3 2" xfId="7531"/>
    <cellStyle name="Comma 56 3 5 3 3" xfId="7532"/>
    <cellStyle name="Comma 56 3 5 3 4" xfId="7533"/>
    <cellStyle name="Comma 56 3 5 4" xfId="7534"/>
    <cellStyle name="Comma 56 3 5 5" xfId="7535"/>
    <cellStyle name="Comma 56 3 5 6" xfId="7536"/>
    <cellStyle name="Comma 56 3 6" xfId="7537"/>
    <cellStyle name="Comma 56 3 6 2" xfId="7538"/>
    <cellStyle name="Comma 56 3 6 2 2" xfId="7539"/>
    <cellStyle name="Comma 56 3 6 2 3" xfId="7540"/>
    <cellStyle name="Comma 56 3 6 2 4" xfId="7541"/>
    <cellStyle name="Comma 56 3 6 3" xfId="7542"/>
    <cellStyle name="Comma 56 3 6 4" xfId="7543"/>
    <cellStyle name="Comma 56 3 6 5" xfId="7544"/>
    <cellStyle name="Comma 56 3 7" xfId="7545"/>
    <cellStyle name="Comma 56 3 7 2" xfId="7546"/>
    <cellStyle name="Comma 56 3 7 3" xfId="7547"/>
    <cellStyle name="Comma 56 3 7 4" xfId="7548"/>
    <cellStyle name="Comma 56 3 8" xfId="7549"/>
    <cellStyle name="Comma 56 3 9" xfId="7550"/>
    <cellStyle name="Comma 56 4" xfId="7551"/>
    <cellStyle name="Comma 56 4 2" xfId="7552"/>
    <cellStyle name="Comma 56 4 2 2" xfId="7553"/>
    <cellStyle name="Comma 56 4 2 2 2" xfId="7554"/>
    <cellStyle name="Comma 56 4 2 2 2 2" xfId="7555"/>
    <cellStyle name="Comma 56 4 2 2 2 3" xfId="7556"/>
    <cellStyle name="Comma 56 4 2 2 2 4" xfId="7557"/>
    <cellStyle name="Comma 56 4 2 2 3" xfId="7558"/>
    <cellStyle name="Comma 56 4 2 2 4" xfId="7559"/>
    <cellStyle name="Comma 56 4 2 2 5" xfId="7560"/>
    <cellStyle name="Comma 56 4 2 3" xfId="7561"/>
    <cellStyle name="Comma 56 4 2 3 2" xfId="7562"/>
    <cellStyle name="Comma 56 4 2 3 3" xfId="7563"/>
    <cellStyle name="Comma 56 4 2 3 4" xfId="7564"/>
    <cellStyle name="Comma 56 4 2 4" xfId="7565"/>
    <cellStyle name="Comma 56 4 2 5" xfId="7566"/>
    <cellStyle name="Comma 56 4 2 6" xfId="7567"/>
    <cellStyle name="Comma 56 4 3" xfId="7568"/>
    <cellStyle name="Comma 56 4 3 2" xfId="7569"/>
    <cellStyle name="Comma 56 4 3 2 2" xfId="7570"/>
    <cellStyle name="Comma 56 4 3 2 2 2" xfId="7571"/>
    <cellStyle name="Comma 56 4 3 2 2 3" xfId="7572"/>
    <cellStyle name="Comma 56 4 3 2 2 4" xfId="7573"/>
    <cellStyle name="Comma 56 4 3 2 3" xfId="7574"/>
    <cellStyle name="Comma 56 4 3 2 4" xfId="7575"/>
    <cellStyle name="Comma 56 4 3 2 5" xfId="7576"/>
    <cellStyle name="Comma 56 4 3 3" xfId="7577"/>
    <cellStyle name="Comma 56 4 3 3 2" xfId="7578"/>
    <cellStyle name="Comma 56 4 3 3 3" xfId="7579"/>
    <cellStyle name="Comma 56 4 3 3 4" xfId="7580"/>
    <cellStyle name="Comma 56 4 3 4" xfId="7581"/>
    <cellStyle name="Comma 56 4 3 5" xfId="7582"/>
    <cellStyle name="Comma 56 4 3 6" xfId="7583"/>
    <cellStyle name="Comma 56 4 4" xfId="7584"/>
    <cellStyle name="Comma 56 4 4 2" xfId="7585"/>
    <cellStyle name="Comma 56 4 4 2 2" xfId="7586"/>
    <cellStyle name="Comma 56 4 4 2 3" xfId="7587"/>
    <cellStyle name="Comma 56 4 4 2 4" xfId="7588"/>
    <cellStyle name="Comma 56 4 4 3" xfId="7589"/>
    <cellStyle name="Comma 56 4 4 4" xfId="7590"/>
    <cellStyle name="Comma 56 4 4 5" xfId="7591"/>
    <cellStyle name="Comma 56 4 5" xfId="7592"/>
    <cellStyle name="Comma 56 4 5 2" xfId="7593"/>
    <cellStyle name="Comma 56 4 5 3" xfId="7594"/>
    <cellStyle name="Comma 56 4 5 4" xfId="7595"/>
    <cellStyle name="Comma 56 4 6" xfId="7596"/>
    <cellStyle name="Comma 56 4 7" xfId="7597"/>
    <cellStyle name="Comma 56 4 8" xfId="7598"/>
    <cellStyle name="Comma 56 5" xfId="7599"/>
    <cellStyle name="Comma 56 5 2" xfId="7600"/>
    <cellStyle name="Comma 56 5 2 2" xfId="7601"/>
    <cellStyle name="Comma 56 5 2 2 2" xfId="7602"/>
    <cellStyle name="Comma 56 5 2 2 2 2" xfId="7603"/>
    <cellStyle name="Comma 56 5 2 2 2 3" xfId="7604"/>
    <cellStyle name="Comma 56 5 2 2 2 4" xfId="7605"/>
    <cellStyle name="Comma 56 5 2 2 3" xfId="7606"/>
    <cellStyle name="Comma 56 5 2 2 4" xfId="7607"/>
    <cellStyle name="Comma 56 5 2 2 5" xfId="7608"/>
    <cellStyle name="Comma 56 5 2 3" xfId="7609"/>
    <cellStyle name="Comma 56 5 2 3 2" xfId="7610"/>
    <cellStyle name="Comma 56 5 2 3 3" xfId="7611"/>
    <cellStyle name="Comma 56 5 2 3 4" xfId="7612"/>
    <cellStyle name="Comma 56 5 2 4" xfId="7613"/>
    <cellStyle name="Comma 56 5 2 5" xfId="7614"/>
    <cellStyle name="Comma 56 5 2 6" xfId="7615"/>
    <cellStyle name="Comma 56 5 3" xfId="7616"/>
    <cellStyle name="Comma 56 5 3 2" xfId="7617"/>
    <cellStyle name="Comma 56 5 3 2 2" xfId="7618"/>
    <cellStyle name="Comma 56 5 3 2 2 2" xfId="7619"/>
    <cellStyle name="Comma 56 5 3 2 2 3" xfId="7620"/>
    <cellStyle name="Comma 56 5 3 2 2 4" xfId="7621"/>
    <cellStyle name="Comma 56 5 3 2 3" xfId="7622"/>
    <cellStyle name="Comma 56 5 3 2 4" xfId="7623"/>
    <cellStyle name="Comma 56 5 3 2 5" xfId="7624"/>
    <cellStyle name="Comma 56 5 3 3" xfId="7625"/>
    <cellStyle name="Comma 56 5 3 3 2" xfId="7626"/>
    <cellStyle name="Comma 56 5 3 3 3" xfId="7627"/>
    <cellStyle name="Comma 56 5 3 3 4" xfId="7628"/>
    <cellStyle name="Comma 56 5 3 4" xfId="7629"/>
    <cellStyle name="Comma 56 5 3 5" xfId="7630"/>
    <cellStyle name="Comma 56 5 3 6" xfId="7631"/>
    <cellStyle name="Comma 56 5 4" xfId="7632"/>
    <cellStyle name="Comma 56 5 4 2" xfId="7633"/>
    <cellStyle name="Comma 56 5 4 2 2" xfId="7634"/>
    <cellStyle name="Comma 56 5 4 2 3" xfId="7635"/>
    <cellStyle name="Comma 56 5 4 2 4" xfId="7636"/>
    <cellStyle name="Comma 56 5 4 3" xfId="7637"/>
    <cellStyle name="Comma 56 5 4 4" xfId="7638"/>
    <cellStyle name="Comma 56 5 4 5" xfId="7639"/>
    <cellStyle name="Comma 56 5 5" xfId="7640"/>
    <cellStyle name="Comma 56 5 5 2" xfId="7641"/>
    <cellStyle name="Comma 56 5 5 3" xfId="7642"/>
    <cellStyle name="Comma 56 5 5 4" xfId="7643"/>
    <cellStyle name="Comma 56 5 6" xfId="7644"/>
    <cellStyle name="Comma 56 5 7" xfId="7645"/>
    <cellStyle name="Comma 56 5 8" xfId="7646"/>
    <cellStyle name="Comma 56 6" xfId="7647"/>
    <cellStyle name="Comma 56 6 2" xfId="7648"/>
    <cellStyle name="Comma 56 6 2 2" xfId="7649"/>
    <cellStyle name="Comma 56 6 2 2 2" xfId="7650"/>
    <cellStyle name="Comma 56 6 2 2 3" xfId="7651"/>
    <cellStyle name="Comma 56 6 2 2 4" xfId="7652"/>
    <cellStyle name="Comma 56 6 2 3" xfId="7653"/>
    <cellStyle name="Comma 56 6 2 4" xfId="7654"/>
    <cellStyle name="Comma 56 6 2 5" xfId="7655"/>
    <cellStyle name="Comma 56 6 3" xfId="7656"/>
    <cellStyle name="Comma 56 6 3 2" xfId="7657"/>
    <cellStyle name="Comma 56 6 3 3" xfId="7658"/>
    <cellStyle name="Comma 56 6 3 4" xfId="7659"/>
    <cellStyle name="Comma 56 6 4" xfId="7660"/>
    <cellStyle name="Comma 56 6 5" xfId="7661"/>
    <cellStyle name="Comma 56 6 6" xfId="7662"/>
    <cellStyle name="Comma 56 7" xfId="7663"/>
    <cellStyle name="Comma 56 7 2" xfId="7664"/>
    <cellStyle name="Comma 56 7 2 2" xfId="7665"/>
    <cellStyle name="Comma 56 7 2 2 2" xfId="7666"/>
    <cellStyle name="Comma 56 7 2 2 3" xfId="7667"/>
    <cellStyle name="Comma 56 7 2 2 4" xfId="7668"/>
    <cellStyle name="Comma 56 7 2 3" xfId="7669"/>
    <cellStyle name="Comma 56 7 2 4" xfId="7670"/>
    <cellStyle name="Comma 56 7 2 5" xfId="7671"/>
    <cellStyle name="Comma 56 7 3" xfId="7672"/>
    <cellStyle name="Comma 56 7 3 2" xfId="7673"/>
    <cellStyle name="Comma 56 7 3 3" xfId="7674"/>
    <cellStyle name="Comma 56 7 3 4" xfId="7675"/>
    <cellStyle name="Comma 56 7 4" xfId="7676"/>
    <cellStyle name="Comma 56 7 5" xfId="7677"/>
    <cellStyle name="Comma 56 7 6" xfId="7678"/>
    <cellStyle name="Comma 56 8" xfId="7679"/>
    <cellStyle name="Comma 56 8 2" xfId="7680"/>
    <cellStyle name="Comma 56 8 2 2" xfId="7681"/>
    <cellStyle name="Comma 56 8 2 3" xfId="7682"/>
    <cellStyle name="Comma 56 8 2 4" xfId="7683"/>
    <cellStyle name="Comma 56 8 3" xfId="7684"/>
    <cellStyle name="Comma 56 8 4" xfId="7685"/>
    <cellStyle name="Comma 56 8 5" xfId="7686"/>
    <cellStyle name="Comma 56 9" xfId="7687"/>
    <cellStyle name="Comma 56 9 2" xfId="7688"/>
    <cellStyle name="Comma 56 9 3" xfId="7689"/>
    <cellStyle name="Comma 56 9 4" xfId="7690"/>
    <cellStyle name="Comma 57" xfId="7691"/>
    <cellStyle name="Comma 57 10" xfId="7692"/>
    <cellStyle name="Comma 57 11" xfId="7693"/>
    <cellStyle name="Comma 57 12" xfId="7694"/>
    <cellStyle name="Comma 57 2" xfId="7695"/>
    <cellStyle name="Comma 57 2 10" xfId="7696"/>
    <cellStyle name="Comma 57 2 2" xfId="7697"/>
    <cellStyle name="Comma 57 2 2 2" xfId="7698"/>
    <cellStyle name="Comma 57 2 2 2 2" xfId="7699"/>
    <cellStyle name="Comma 57 2 2 2 2 2" xfId="7700"/>
    <cellStyle name="Comma 57 2 2 2 2 2 2" xfId="7701"/>
    <cellStyle name="Comma 57 2 2 2 2 2 3" xfId="7702"/>
    <cellStyle name="Comma 57 2 2 2 2 2 4" xfId="7703"/>
    <cellStyle name="Comma 57 2 2 2 2 3" xfId="7704"/>
    <cellStyle name="Comma 57 2 2 2 2 4" xfId="7705"/>
    <cellStyle name="Comma 57 2 2 2 2 5" xfId="7706"/>
    <cellStyle name="Comma 57 2 2 2 3" xfId="7707"/>
    <cellStyle name="Comma 57 2 2 2 3 2" xfId="7708"/>
    <cellStyle name="Comma 57 2 2 2 3 3" xfId="7709"/>
    <cellStyle name="Comma 57 2 2 2 3 4" xfId="7710"/>
    <cellStyle name="Comma 57 2 2 2 4" xfId="7711"/>
    <cellStyle name="Comma 57 2 2 2 5" xfId="7712"/>
    <cellStyle name="Comma 57 2 2 2 6" xfId="7713"/>
    <cellStyle name="Comma 57 2 2 3" xfId="7714"/>
    <cellStyle name="Comma 57 2 2 3 2" xfId="7715"/>
    <cellStyle name="Comma 57 2 2 3 2 2" xfId="7716"/>
    <cellStyle name="Comma 57 2 2 3 2 2 2" xfId="7717"/>
    <cellStyle name="Comma 57 2 2 3 2 2 3" xfId="7718"/>
    <cellStyle name="Comma 57 2 2 3 2 2 4" xfId="7719"/>
    <cellStyle name="Comma 57 2 2 3 2 3" xfId="7720"/>
    <cellStyle name="Comma 57 2 2 3 2 4" xfId="7721"/>
    <cellStyle name="Comma 57 2 2 3 2 5" xfId="7722"/>
    <cellStyle name="Comma 57 2 2 3 3" xfId="7723"/>
    <cellStyle name="Comma 57 2 2 3 3 2" xfId="7724"/>
    <cellStyle name="Comma 57 2 2 3 3 3" xfId="7725"/>
    <cellStyle name="Comma 57 2 2 3 3 4" xfId="7726"/>
    <cellStyle name="Comma 57 2 2 3 4" xfId="7727"/>
    <cellStyle name="Comma 57 2 2 3 5" xfId="7728"/>
    <cellStyle name="Comma 57 2 2 3 6" xfId="7729"/>
    <cellStyle name="Comma 57 2 2 4" xfId="7730"/>
    <cellStyle name="Comma 57 2 2 4 2" xfId="7731"/>
    <cellStyle name="Comma 57 2 2 4 2 2" xfId="7732"/>
    <cellStyle name="Comma 57 2 2 4 2 3" xfId="7733"/>
    <cellStyle name="Comma 57 2 2 4 2 4" xfId="7734"/>
    <cellStyle name="Comma 57 2 2 4 3" xfId="7735"/>
    <cellStyle name="Comma 57 2 2 4 4" xfId="7736"/>
    <cellStyle name="Comma 57 2 2 4 5" xfId="7737"/>
    <cellStyle name="Comma 57 2 2 5" xfId="7738"/>
    <cellStyle name="Comma 57 2 2 5 2" xfId="7739"/>
    <cellStyle name="Comma 57 2 2 5 3" xfId="7740"/>
    <cellStyle name="Comma 57 2 2 5 4" xfId="7741"/>
    <cellStyle name="Comma 57 2 2 6" xfId="7742"/>
    <cellStyle name="Comma 57 2 2 7" xfId="7743"/>
    <cellStyle name="Comma 57 2 2 8" xfId="7744"/>
    <cellStyle name="Comma 57 2 3" xfId="7745"/>
    <cellStyle name="Comma 57 2 3 2" xfId="7746"/>
    <cellStyle name="Comma 57 2 3 2 2" xfId="7747"/>
    <cellStyle name="Comma 57 2 3 2 2 2" xfId="7748"/>
    <cellStyle name="Comma 57 2 3 2 2 2 2" xfId="7749"/>
    <cellStyle name="Comma 57 2 3 2 2 2 3" xfId="7750"/>
    <cellStyle name="Comma 57 2 3 2 2 2 4" xfId="7751"/>
    <cellStyle name="Comma 57 2 3 2 2 3" xfId="7752"/>
    <cellStyle name="Comma 57 2 3 2 2 4" xfId="7753"/>
    <cellStyle name="Comma 57 2 3 2 2 5" xfId="7754"/>
    <cellStyle name="Comma 57 2 3 2 3" xfId="7755"/>
    <cellStyle name="Comma 57 2 3 2 3 2" xfId="7756"/>
    <cellStyle name="Comma 57 2 3 2 3 3" xfId="7757"/>
    <cellStyle name="Comma 57 2 3 2 3 4" xfId="7758"/>
    <cellStyle name="Comma 57 2 3 2 4" xfId="7759"/>
    <cellStyle name="Comma 57 2 3 2 5" xfId="7760"/>
    <cellStyle name="Comma 57 2 3 2 6" xfId="7761"/>
    <cellStyle name="Comma 57 2 3 3" xfId="7762"/>
    <cellStyle name="Comma 57 2 3 3 2" xfId="7763"/>
    <cellStyle name="Comma 57 2 3 3 2 2" xfId="7764"/>
    <cellStyle name="Comma 57 2 3 3 2 2 2" xfId="7765"/>
    <cellStyle name="Comma 57 2 3 3 2 2 3" xfId="7766"/>
    <cellStyle name="Comma 57 2 3 3 2 2 4" xfId="7767"/>
    <cellStyle name="Comma 57 2 3 3 2 3" xfId="7768"/>
    <cellStyle name="Comma 57 2 3 3 2 4" xfId="7769"/>
    <cellStyle name="Comma 57 2 3 3 2 5" xfId="7770"/>
    <cellStyle name="Comma 57 2 3 3 3" xfId="7771"/>
    <cellStyle name="Comma 57 2 3 3 3 2" xfId="7772"/>
    <cellStyle name="Comma 57 2 3 3 3 3" xfId="7773"/>
    <cellStyle name="Comma 57 2 3 3 3 4" xfId="7774"/>
    <cellStyle name="Comma 57 2 3 3 4" xfId="7775"/>
    <cellStyle name="Comma 57 2 3 3 5" xfId="7776"/>
    <cellStyle name="Comma 57 2 3 3 6" xfId="7777"/>
    <cellStyle name="Comma 57 2 3 4" xfId="7778"/>
    <cellStyle name="Comma 57 2 3 4 2" xfId="7779"/>
    <cellStyle name="Comma 57 2 3 4 2 2" xfId="7780"/>
    <cellStyle name="Comma 57 2 3 4 2 3" xfId="7781"/>
    <cellStyle name="Comma 57 2 3 4 2 4" xfId="7782"/>
    <cellStyle name="Comma 57 2 3 4 3" xfId="7783"/>
    <cellStyle name="Comma 57 2 3 4 4" xfId="7784"/>
    <cellStyle name="Comma 57 2 3 4 5" xfId="7785"/>
    <cellStyle name="Comma 57 2 3 5" xfId="7786"/>
    <cellStyle name="Comma 57 2 3 5 2" xfId="7787"/>
    <cellStyle name="Comma 57 2 3 5 3" xfId="7788"/>
    <cellStyle name="Comma 57 2 3 5 4" xfId="7789"/>
    <cellStyle name="Comma 57 2 3 6" xfId="7790"/>
    <cellStyle name="Comma 57 2 3 7" xfId="7791"/>
    <cellStyle name="Comma 57 2 3 8" xfId="7792"/>
    <cellStyle name="Comma 57 2 4" xfId="7793"/>
    <cellStyle name="Comma 57 2 4 2" xfId="7794"/>
    <cellStyle name="Comma 57 2 4 2 2" xfId="7795"/>
    <cellStyle name="Comma 57 2 4 2 2 2" xfId="7796"/>
    <cellStyle name="Comma 57 2 4 2 2 3" xfId="7797"/>
    <cellStyle name="Comma 57 2 4 2 2 4" xfId="7798"/>
    <cellStyle name="Comma 57 2 4 2 3" xfId="7799"/>
    <cellStyle name="Comma 57 2 4 2 4" xfId="7800"/>
    <cellStyle name="Comma 57 2 4 2 5" xfId="7801"/>
    <cellStyle name="Comma 57 2 4 3" xfId="7802"/>
    <cellStyle name="Comma 57 2 4 3 2" xfId="7803"/>
    <cellStyle name="Comma 57 2 4 3 3" xfId="7804"/>
    <cellStyle name="Comma 57 2 4 3 4" xfId="7805"/>
    <cellStyle name="Comma 57 2 4 4" xfId="7806"/>
    <cellStyle name="Comma 57 2 4 5" xfId="7807"/>
    <cellStyle name="Comma 57 2 4 6" xfId="7808"/>
    <cellStyle name="Comma 57 2 5" xfId="7809"/>
    <cellStyle name="Comma 57 2 5 2" xfId="7810"/>
    <cellStyle name="Comma 57 2 5 2 2" xfId="7811"/>
    <cellStyle name="Comma 57 2 5 2 2 2" xfId="7812"/>
    <cellStyle name="Comma 57 2 5 2 2 3" xfId="7813"/>
    <cellStyle name="Comma 57 2 5 2 2 4" xfId="7814"/>
    <cellStyle name="Comma 57 2 5 2 3" xfId="7815"/>
    <cellStyle name="Comma 57 2 5 2 4" xfId="7816"/>
    <cellStyle name="Comma 57 2 5 2 5" xfId="7817"/>
    <cellStyle name="Comma 57 2 5 3" xfId="7818"/>
    <cellStyle name="Comma 57 2 5 3 2" xfId="7819"/>
    <cellStyle name="Comma 57 2 5 3 3" xfId="7820"/>
    <cellStyle name="Comma 57 2 5 3 4" xfId="7821"/>
    <cellStyle name="Comma 57 2 5 4" xfId="7822"/>
    <cellStyle name="Comma 57 2 5 5" xfId="7823"/>
    <cellStyle name="Comma 57 2 5 6" xfId="7824"/>
    <cellStyle name="Comma 57 2 6" xfId="7825"/>
    <cellStyle name="Comma 57 2 6 2" xfId="7826"/>
    <cellStyle name="Comma 57 2 6 2 2" xfId="7827"/>
    <cellStyle name="Comma 57 2 6 2 3" xfId="7828"/>
    <cellStyle name="Comma 57 2 6 2 4" xfId="7829"/>
    <cellStyle name="Comma 57 2 6 3" xfId="7830"/>
    <cellStyle name="Comma 57 2 6 4" xfId="7831"/>
    <cellStyle name="Comma 57 2 6 5" xfId="7832"/>
    <cellStyle name="Comma 57 2 7" xfId="7833"/>
    <cellStyle name="Comma 57 2 7 2" xfId="7834"/>
    <cellStyle name="Comma 57 2 7 3" xfId="7835"/>
    <cellStyle name="Comma 57 2 7 4" xfId="7836"/>
    <cellStyle name="Comma 57 2 8" xfId="7837"/>
    <cellStyle name="Comma 57 2 9" xfId="7838"/>
    <cellStyle name="Comma 57 3" xfId="7839"/>
    <cellStyle name="Comma 57 3 10" xfId="7840"/>
    <cellStyle name="Comma 57 3 2" xfId="7841"/>
    <cellStyle name="Comma 57 3 2 2" xfId="7842"/>
    <cellStyle name="Comma 57 3 2 2 2" xfId="7843"/>
    <cellStyle name="Comma 57 3 2 2 2 2" xfId="7844"/>
    <cellStyle name="Comma 57 3 2 2 2 2 2" xfId="7845"/>
    <cellStyle name="Comma 57 3 2 2 2 2 3" xfId="7846"/>
    <cellStyle name="Comma 57 3 2 2 2 2 4" xfId="7847"/>
    <cellStyle name="Comma 57 3 2 2 2 3" xfId="7848"/>
    <cellStyle name="Comma 57 3 2 2 2 4" xfId="7849"/>
    <cellStyle name="Comma 57 3 2 2 2 5" xfId="7850"/>
    <cellStyle name="Comma 57 3 2 2 3" xfId="7851"/>
    <cellStyle name="Comma 57 3 2 2 3 2" xfId="7852"/>
    <cellStyle name="Comma 57 3 2 2 3 3" xfId="7853"/>
    <cellStyle name="Comma 57 3 2 2 3 4" xfId="7854"/>
    <cellStyle name="Comma 57 3 2 2 4" xfId="7855"/>
    <cellStyle name="Comma 57 3 2 2 5" xfId="7856"/>
    <cellStyle name="Comma 57 3 2 2 6" xfId="7857"/>
    <cellStyle name="Comma 57 3 2 3" xfId="7858"/>
    <cellStyle name="Comma 57 3 2 3 2" xfId="7859"/>
    <cellStyle name="Comma 57 3 2 3 2 2" xfId="7860"/>
    <cellStyle name="Comma 57 3 2 3 2 2 2" xfId="7861"/>
    <cellStyle name="Comma 57 3 2 3 2 2 3" xfId="7862"/>
    <cellStyle name="Comma 57 3 2 3 2 2 4" xfId="7863"/>
    <cellStyle name="Comma 57 3 2 3 2 3" xfId="7864"/>
    <cellStyle name="Comma 57 3 2 3 2 4" xfId="7865"/>
    <cellStyle name="Comma 57 3 2 3 2 5" xfId="7866"/>
    <cellStyle name="Comma 57 3 2 3 3" xfId="7867"/>
    <cellStyle name="Comma 57 3 2 3 3 2" xfId="7868"/>
    <cellStyle name="Comma 57 3 2 3 3 3" xfId="7869"/>
    <cellStyle name="Comma 57 3 2 3 3 4" xfId="7870"/>
    <cellStyle name="Comma 57 3 2 3 4" xfId="7871"/>
    <cellStyle name="Comma 57 3 2 3 5" xfId="7872"/>
    <cellStyle name="Comma 57 3 2 3 6" xfId="7873"/>
    <cellStyle name="Comma 57 3 2 4" xfId="7874"/>
    <cellStyle name="Comma 57 3 2 4 2" xfId="7875"/>
    <cellStyle name="Comma 57 3 2 4 2 2" xfId="7876"/>
    <cellStyle name="Comma 57 3 2 4 2 3" xfId="7877"/>
    <cellStyle name="Comma 57 3 2 4 2 4" xfId="7878"/>
    <cellStyle name="Comma 57 3 2 4 3" xfId="7879"/>
    <cellStyle name="Comma 57 3 2 4 4" xfId="7880"/>
    <cellStyle name="Comma 57 3 2 4 5" xfId="7881"/>
    <cellStyle name="Comma 57 3 2 5" xfId="7882"/>
    <cellStyle name="Comma 57 3 2 5 2" xfId="7883"/>
    <cellStyle name="Comma 57 3 2 5 3" xfId="7884"/>
    <cellStyle name="Comma 57 3 2 5 4" xfId="7885"/>
    <cellStyle name="Comma 57 3 2 6" xfId="7886"/>
    <cellStyle name="Comma 57 3 2 7" xfId="7887"/>
    <cellStyle name="Comma 57 3 2 8" xfId="7888"/>
    <cellStyle name="Comma 57 3 3" xfId="7889"/>
    <cellStyle name="Comma 57 3 3 2" xfId="7890"/>
    <cellStyle name="Comma 57 3 3 2 2" xfId="7891"/>
    <cellStyle name="Comma 57 3 3 2 2 2" xfId="7892"/>
    <cellStyle name="Comma 57 3 3 2 2 2 2" xfId="7893"/>
    <cellStyle name="Comma 57 3 3 2 2 2 3" xfId="7894"/>
    <cellStyle name="Comma 57 3 3 2 2 2 4" xfId="7895"/>
    <cellStyle name="Comma 57 3 3 2 2 3" xfId="7896"/>
    <cellStyle name="Comma 57 3 3 2 2 4" xfId="7897"/>
    <cellStyle name="Comma 57 3 3 2 2 5" xfId="7898"/>
    <cellStyle name="Comma 57 3 3 2 3" xfId="7899"/>
    <cellStyle name="Comma 57 3 3 2 3 2" xfId="7900"/>
    <cellStyle name="Comma 57 3 3 2 3 3" xfId="7901"/>
    <cellStyle name="Comma 57 3 3 2 3 4" xfId="7902"/>
    <cellStyle name="Comma 57 3 3 2 4" xfId="7903"/>
    <cellStyle name="Comma 57 3 3 2 5" xfId="7904"/>
    <cellStyle name="Comma 57 3 3 2 6" xfId="7905"/>
    <cellStyle name="Comma 57 3 3 3" xfId="7906"/>
    <cellStyle name="Comma 57 3 3 3 2" xfId="7907"/>
    <cellStyle name="Comma 57 3 3 3 2 2" xfId="7908"/>
    <cellStyle name="Comma 57 3 3 3 2 2 2" xfId="7909"/>
    <cellStyle name="Comma 57 3 3 3 2 2 3" xfId="7910"/>
    <cellStyle name="Comma 57 3 3 3 2 2 4" xfId="7911"/>
    <cellStyle name="Comma 57 3 3 3 2 3" xfId="7912"/>
    <cellStyle name="Comma 57 3 3 3 2 4" xfId="7913"/>
    <cellStyle name="Comma 57 3 3 3 2 5" xfId="7914"/>
    <cellStyle name="Comma 57 3 3 3 3" xfId="7915"/>
    <cellStyle name="Comma 57 3 3 3 3 2" xfId="7916"/>
    <cellStyle name="Comma 57 3 3 3 3 3" xfId="7917"/>
    <cellStyle name="Comma 57 3 3 3 3 4" xfId="7918"/>
    <cellStyle name="Comma 57 3 3 3 4" xfId="7919"/>
    <cellStyle name="Comma 57 3 3 3 5" xfId="7920"/>
    <cellStyle name="Comma 57 3 3 3 6" xfId="7921"/>
    <cellStyle name="Comma 57 3 3 4" xfId="7922"/>
    <cellStyle name="Comma 57 3 3 4 2" xfId="7923"/>
    <cellStyle name="Comma 57 3 3 4 2 2" xfId="7924"/>
    <cellStyle name="Comma 57 3 3 4 2 3" xfId="7925"/>
    <cellStyle name="Comma 57 3 3 4 2 4" xfId="7926"/>
    <cellStyle name="Comma 57 3 3 4 3" xfId="7927"/>
    <cellStyle name="Comma 57 3 3 4 4" xfId="7928"/>
    <cellStyle name="Comma 57 3 3 4 5" xfId="7929"/>
    <cellStyle name="Comma 57 3 3 5" xfId="7930"/>
    <cellStyle name="Comma 57 3 3 5 2" xfId="7931"/>
    <cellStyle name="Comma 57 3 3 5 3" xfId="7932"/>
    <cellStyle name="Comma 57 3 3 5 4" xfId="7933"/>
    <cellStyle name="Comma 57 3 3 6" xfId="7934"/>
    <cellStyle name="Comma 57 3 3 7" xfId="7935"/>
    <cellStyle name="Comma 57 3 3 8" xfId="7936"/>
    <cellStyle name="Comma 57 3 4" xfId="7937"/>
    <cellStyle name="Comma 57 3 4 2" xfId="7938"/>
    <cellStyle name="Comma 57 3 4 2 2" xfId="7939"/>
    <cellStyle name="Comma 57 3 4 2 2 2" xfId="7940"/>
    <cellStyle name="Comma 57 3 4 2 2 3" xfId="7941"/>
    <cellStyle name="Comma 57 3 4 2 2 4" xfId="7942"/>
    <cellStyle name="Comma 57 3 4 2 3" xfId="7943"/>
    <cellStyle name="Comma 57 3 4 2 4" xfId="7944"/>
    <cellStyle name="Comma 57 3 4 2 5" xfId="7945"/>
    <cellStyle name="Comma 57 3 4 3" xfId="7946"/>
    <cellStyle name="Comma 57 3 4 3 2" xfId="7947"/>
    <cellStyle name="Comma 57 3 4 3 3" xfId="7948"/>
    <cellStyle name="Comma 57 3 4 3 4" xfId="7949"/>
    <cellStyle name="Comma 57 3 4 4" xfId="7950"/>
    <cellStyle name="Comma 57 3 4 5" xfId="7951"/>
    <cellStyle name="Comma 57 3 4 6" xfId="7952"/>
    <cellStyle name="Comma 57 3 5" xfId="7953"/>
    <cellStyle name="Comma 57 3 5 2" xfId="7954"/>
    <cellStyle name="Comma 57 3 5 2 2" xfId="7955"/>
    <cellStyle name="Comma 57 3 5 2 2 2" xfId="7956"/>
    <cellStyle name="Comma 57 3 5 2 2 3" xfId="7957"/>
    <cellStyle name="Comma 57 3 5 2 2 4" xfId="7958"/>
    <cellStyle name="Comma 57 3 5 2 3" xfId="7959"/>
    <cellStyle name="Comma 57 3 5 2 4" xfId="7960"/>
    <cellStyle name="Comma 57 3 5 2 5" xfId="7961"/>
    <cellStyle name="Comma 57 3 5 3" xfId="7962"/>
    <cellStyle name="Comma 57 3 5 3 2" xfId="7963"/>
    <cellStyle name="Comma 57 3 5 3 3" xfId="7964"/>
    <cellStyle name="Comma 57 3 5 3 4" xfId="7965"/>
    <cellStyle name="Comma 57 3 5 4" xfId="7966"/>
    <cellStyle name="Comma 57 3 5 5" xfId="7967"/>
    <cellStyle name="Comma 57 3 5 6" xfId="7968"/>
    <cellStyle name="Comma 57 3 6" xfId="7969"/>
    <cellStyle name="Comma 57 3 6 2" xfId="7970"/>
    <cellStyle name="Comma 57 3 6 2 2" xfId="7971"/>
    <cellStyle name="Comma 57 3 6 2 3" xfId="7972"/>
    <cellStyle name="Comma 57 3 6 2 4" xfId="7973"/>
    <cellStyle name="Comma 57 3 6 3" xfId="7974"/>
    <cellStyle name="Comma 57 3 6 4" xfId="7975"/>
    <cellStyle name="Comma 57 3 6 5" xfId="7976"/>
    <cellStyle name="Comma 57 3 7" xfId="7977"/>
    <cellStyle name="Comma 57 3 7 2" xfId="7978"/>
    <cellStyle name="Comma 57 3 7 3" xfId="7979"/>
    <cellStyle name="Comma 57 3 7 4" xfId="7980"/>
    <cellStyle name="Comma 57 3 8" xfId="7981"/>
    <cellStyle name="Comma 57 3 9" xfId="7982"/>
    <cellStyle name="Comma 57 4" xfId="7983"/>
    <cellStyle name="Comma 57 4 2" xfId="7984"/>
    <cellStyle name="Comma 57 4 2 2" xfId="7985"/>
    <cellStyle name="Comma 57 4 2 2 2" xfId="7986"/>
    <cellStyle name="Comma 57 4 2 2 2 2" xfId="7987"/>
    <cellStyle name="Comma 57 4 2 2 2 3" xfId="7988"/>
    <cellStyle name="Comma 57 4 2 2 2 4" xfId="7989"/>
    <cellStyle name="Comma 57 4 2 2 3" xfId="7990"/>
    <cellStyle name="Comma 57 4 2 2 4" xfId="7991"/>
    <cellStyle name="Comma 57 4 2 2 5" xfId="7992"/>
    <cellStyle name="Comma 57 4 2 3" xfId="7993"/>
    <cellStyle name="Comma 57 4 2 3 2" xfId="7994"/>
    <cellStyle name="Comma 57 4 2 3 3" xfId="7995"/>
    <cellStyle name="Comma 57 4 2 3 4" xfId="7996"/>
    <cellStyle name="Comma 57 4 2 4" xfId="7997"/>
    <cellStyle name="Comma 57 4 2 5" xfId="7998"/>
    <cellStyle name="Comma 57 4 2 6" xfId="7999"/>
    <cellStyle name="Comma 57 4 3" xfId="8000"/>
    <cellStyle name="Comma 57 4 3 2" xfId="8001"/>
    <cellStyle name="Comma 57 4 3 2 2" xfId="8002"/>
    <cellStyle name="Comma 57 4 3 2 2 2" xfId="8003"/>
    <cellStyle name="Comma 57 4 3 2 2 3" xfId="8004"/>
    <cellStyle name="Comma 57 4 3 2 2 4" xfId="8005"/>
    <cellStyle name="Comma 57 4 3 2 3" xfId="8006"/>
    <cellStyle name="Comma 57 4 3 2 4" xfId="8007"/>
    <cellStyle name="Comma 57 4 3 2 5" xfId="8008"/>
    <cellStyle name="Comma 57 4 3 3" xfId="8009"/>
    <cellStyle name="Comma 57 4 3 3 2" xfId="8010"/>
    <cellStyle name="Comma 57 4 3 3 3" xfId="8011"/>
    <cellStyle name="Comma 57 4 3 3 4" xfId="8012"/>
    <cellStyle name="Comma 57 4 3 4" xfId="8013"/>
    <cellStyle name="Comma 57 4 3 5" xfId="8014"/>
    <cellStyle name="Comma 57 4 3 6" xfId="8015"/>
    <cellStyle name="Comma 57 4 4" xfId="8016"/>
    <cellStyle name="Comma 57 4 4 2" xfId="8017"/>
    <cellStyle name="Comma 57 4 4 2 2" xfId="8018"/>
    <cellStyle name="Comma 57 4 4 2 3" xfId="8019"/>
    <cellStyle name="Comma 57 4 4 2 4" xfId="8020"/>
    <cellStyle name="Comma 57 4 4 3" xfId="8021"/>
    <cellStyle name="Comma 57 4 4 4" xfId="8022"/>
    <cellStyle name="Comma 57 4 4 5" xfId="8023"/>
    <cellStyle name="Comma 57 4 5" xfId="8024"/>
    <cellStyle name="Comma 57 4 5 2" xfId="8025"/>
    <cellStyle name="Comma 57 4 5 3" xfId="8026"/>
    <cellStyle name="Comma 57 4 5 4" xfId="8027"/>
    <cellStyle name="Comma 57 4 6" xfId="8028"/>
    <cellStyle name="Comma 57 4 7" xfId="8029"/>
    <cellStyle name="Comma 57 4 8" xfId="8030"/>
    <cellStyle name="Comma 57 5" xfId="8031"/>
    <cellStyle name="Comma 57 5 2" xfId="8032"/>
    <cellStyle name="Comma 57 5 2 2" xfId="8033"/>
    <cellStyle name="Comma 57 5 2 2 2" xfId="8034"/>
    <cellStyle name="Comma 57 5 2 2 2 2" xfId="8035"/>
    <cellStyle name="Comma 57 5 2 2 2 3" xfId="8036"/>
    <cellStyle name="Comma 57 5 2 2 2 4" xfId="8037"/>
    <cellStyle name="Comma 57 5 2 2 3" xfId="8038"/>
    <cellStyle name="Comma 57 5 2 2 4" xfId="8039"/>
    <cellStyle name="Comma 57 5 2 2 5" xfId="8040"/>
    <cellStyle name="Comma 57 5 2 3" xfId="8041"/>
    <cellStyle name="Comma 57 5 2 3 2" xfId="8042"/>
    <cellStyle name="Comma 57 5 2 3 3" xfId="8043"/>
    <cellStyle name="Comma 57 5 2 3 4" xfId="8044"/>
    <cellStyle name="Comma 57 5 2 4" xfId="8045"/>
    <cellStyle name="Comma 57 5 2 5" xfId="8046"/>
    <cellStyle name="Comma 57 5 2 6" xfId="8047"/>
    <cellStyle name="Comma 57 5 3" xfId="8048"/>
    <cellStyle name="Comma 57 5 3 2" xfId="8049"/>
    <cellStyle name="Comma 57 5 3 2 2" xfId="8050"/>
    <cellStyle name="Comma 57 5 3 2 2 2" xfId="8051"/>
    <cellStyle name="Comma 57 5 3 2 2 3" xfId="8052"/>
    <cellStyle name="Comma 57 5 3 2 2 4" xfId="8053"/>
    <cellStyle name="Comma 57 5 3 2 3" xfId="8054"/>
    <cellStyle name="Comma 57 5 3 2 4" xfId="8055"/>
    <cellStyle name="Comma 57 5 3 2 5" xfId="8056"/>
    <cellStyle name="Comma 57 5 3 3" xfId="8057"/>
    <cellStyle name="Comma 57 5 3 3 2" xfId="8058"/>
    <cellStyle name="Comma 57 5 3 3 3" xfId="8059"/>
    <cellStyle name="Comma 57 5 3 3 4" xfId="8060"/>
    <cellStyle name="Comma 57 5 3 4" xfId="8061"/>
    <cellStyle name="Comma 57 5 3 5" xfId="8062"/>
    <cellStyle name="Comma 57 5 3 6" xfId="8063"/>
    <cellStyle name="Comma 57 5 4" xfId="8064"/>
    <cellStyle name="Comma 57 5 4 2" xfId="8065"/>
    <cellStyle name="Comma 57 5 4 2 2" xfId="8066"/>
    <cellStyle name="Comma 57 5 4 2 3" xfId="8067"/>
    <cellStyle name="Comma 57 5 4 2 4" xfId="8068"/>
    <cellStyle name="Comma 57 5 4 3" xfId="8069"/>
    <cellStyle name="Comma 57 5 4 4" xfId="8070"/>
    <cellStyle name="Comma 57 5 4 5" xfId="8071"/>
    <cellStyle name="Comma 57 5 5" xfId="8072"/>
    <cellStyle name="Comma 57 5 5 2" xfId="8073"/>
    <cellStyle name="Comma 57 5 5 3" xfId="8074"/>
    <cellStyle name="Comma 57 5 5 4" xfId="8075"/>
    <cellStyle name="Comma 57 5 6" xfId="8076"/>
    <cellStyle name="Comma 57 5 7" xfId="8077"/>
    <cellStyle name="Comma 57 5 8" xfId="8078"/>
    <cellStyle name="Comma 57 6" xfId="8079"/>
    <cellStyle name="Comma 57 6 2" xfId="8080"/>
    <cellStyle name="Comma 57 6 2 2" xfId="8081"/>
    <cellStyle name="Comma 57 6 2 2 2" xfId="8082"/>
    <cellStyle name="Comma 57 6 2 2 3" xfId="8083"/>
    <cellStyle name="Comma 57 6 2 2 4" xfId="8084"/>
    <cellStyle name="Comma 57 6 2 3" xfId="8085"/>
    <cellStyle name="Comma 57 6 2 4" xfId="8086"/>
    <cellStyle name="Comma 57 6 2 5" xfId="8087"/>
    <cellStyle name="Comma 57 6 3" xfId="8088"/>
    <cellStyle name="Comma 57 6 3 2" xfId="8089"/>
    <cellStyle name="Comma 57 6 3 3" xfId="8090"/>
    <cellStyle name="Comma 57 6 3 4" xfId="8091"/>
    <cellStyle name="Comma 57 6 4" xfId="8092"/>
    <cellStyle name="Comma 57 6 5" xfId="8093"/>
    <cellStyle name="Comma 57 6 6" xfId="8094"/>
    <cellStyle name="Comma 57 7" xfId="8095"/>
    <cellStyle name="Comma 57 7 2" xfId="8096"/>
    <cellStyle name="Comma 57 7 2 2" xfId="8097"/>
    <cellStyle name="Comma 57 7 2 2 2" xfId="8098"/>
    <cellStyle name="Comma 57 7 2 2 3" xfId="8099"/>
    <cellStyle name="Comma 57 7 2 2 4" xfId="8100"/>
    <cellStyle name="Comma 57 7 2 3" xfId="8101"/>
    <cellStyle name="Comma 57 7 2 4" xfId="8102"/>
    <cellStyle name="Comma 57 7 2 5" xfId="8103"/>
    <cellStyle name="Comma 57 7 3" xfId="8104"/>
    <cellStyle name="Comma 57 7 3 2" xfId="8105"/>
    <cellStyle name="Comma 57 7 3 3" xfId="8106"/>
    <cellStyle name="Comma 57 7 3 4" xfId="8107"/>
    <cellStyle name="Comma 57 7 4" xfId="8108"/>
    <cellStyle name="Comma 57 7 5" xfId="8109"/>
    <cellStyle name="Comma 57 7 6" xfId="8110"/>
    <cellStyle name="Comma 57 8" xfId="8111"/>
    <cellStyle name="Comma 57 8 2" xfId="8112"/>
    <cellStyle name="Comma 57 8 2 2" xfId="8113"/>
    <cellStyle name="Comma 57 8 2 3" xfId="8114"/>
    <cellStyle name="Comma 57 8 2 4" xfId="8115"/>
    <cellStyle name="Comma 57 8 3" xfId="8116"/>
    <cellStyle name="Comma 57 8 4" xfId="8117"/>
    <cellStyle name="Comma 57 8 5" xfId="8118"/>
    <cellStyle name="Comma 57 9" xfId="8119"/>
    <cellStyle name="Comma 57 9 2" xfId="8120"/>
    <cellStyle name="Comma 57 9 3" xfId="8121"/>
    <cellStyle name="Comma 57 9 4" xfId="8122"/>
    <cellStyle name="Comma 58" xfId="8123"/>
    <cellStyle name="Comma 58 10" xfId="8124"/>
    <cellStyle name="Comma 58 11" xfId="8125"/>
    <cellStyle name="Comma 58 12" xfId="8126"/>
    <cellStyle name="Comma 58 2" xfId="8127"/>
    <cellStyle name="Comma 58 2 10" xfId="8128"/>
    <cellStyle name="Comma 58 2 2" xfId="8129"/>
    <cellStyle name="Comma 58 2 2 2" xfId="8130"/>
    <cellStyle name="Comma 58 2 2 2 2" xfId="8131"/>
    <cellStyle name="Comma 58 2 2 2 2 2" xfId="8132"/>
    <cellStyle name="Comma 58 2 2 2 2 2 2" xfId="8133"/>
    <cellStyle name="Comma 58 2 2 2 2 2 3" xfId="8134"/>
    <cellStyle name="Comma 58 2 2 2 2 2 4" xfId="8135"/>
    <cellStyle name="Comma 58 2 2 2 2 3" xfId="8136"/>
    <cellStyle name="Comma 58 2 2 2 2 4" xfId="8137"/>
    <cellStyle name="Comma 58 2 2 2 2 5" xfId="8138"/>
    <cellStyle name="Comma 58 2 2 2 3" xfId="8139"/>
    <cellStyle name="Comma 58 2 2 2 3 2" xfId="8140"/>
    <cellStyle name="Comma 58 2 2 2 3 3" xfId="8141"/>
    <cellStyle name="Comma 58 2 2 2 3 4" xfId="8142"/>
    <cellStyle name="Comma 58 2 2 2 4" xfId="8143"/>
    <cellStyle name="Comma 58 2 2 2 5" xfId="8144"/>
    <cellStyle name="Comma 58 2 2 2 6" xfId="8145"/>
    <cellStyle name="Comma 58 2 2 3" xfId="8146"/>
    <cellStyle name="Comma 58 2 2 3 2" xfId="8147"/>
    <cellStyle name="Comma 58 2 2 3 2 2" xfId="8148"/>
    <cellStyle name="Comma 58 2 2 3 2 2 2" xfId="8149"/>
    <cellStyle name="Comma 58 2 2 3 2 2 3" xfId="8150"/>
    <cellStyle name="Comma 58 2 2 3 2 2 4" xfId="8151"/>
    <cellStyle name="Comma 58 2 2 3 2 3" xfId="8152"/>
    <cellStyle name="Comma 58 2 2 3 2 4" xfId="8153"/>
    <cellStyle name="Comma 58 2 2 3 2 5" xfId="8154"/>
    <cellStyle name="Comma 58 2 2 3 3" xfId="8155"/>
    <cellStyle name="Comma 58 2 2 3 3 2" xfId="8156"/>
    <cellStyle name="Comma 58 2 2 3 3 3" xfId="8157"/>
    <cellStyle name="Comma 58 2 2 3 3 4" xfId="8158"/>
    <cellStyle name="Comma 58 2 2 3 4" xfId="8159"/>
    <cellStyle name="Comma 58 2 2 3 5" xfId="8160"/>
    <cellStyle name="Comma 58 2 2 3 6" xfId="8161"/>
    <cellStyle name="Comma 58 2 2 4" xfId="8162"/>
    <cellStyle name="Comma 58 2 2 4 2" xfId="8163"/>
    <cellStyle name="Comma 58 2 2 4 2 2" xfId="8164"/>
    <cellStyle name="Comma 58 2 2 4 2 3" xfId="8165"/>
    <cellStyle name="Comma 58 2 2 4 2 4" xfId="8166"/>
    <cellStyle name="Comma 58 2 2 4 3" xfId="8167"/>
    <cellStyle name="Comma 58 2 2 4 4" xfId="8168"/>
    <cellStyle name="Comma 58 2 2 4 5" xfId="8169"/>
    <cellStyle name="Comma 58 2 2 5" xfId="8170"/>
    <cellStyle name="Comma 58 2 2 5 2" xfId="8171"/>
    <cellStyle name="Comma 58 2 2 5 3" xfId="8172"/>
    <cellStyle name="Comma 58 2 2 5 4" xfId="8173"/>
    <cellStyle name="Comma 58 2 2 6" xfId="8174"/>
    <cellStyle name="Comma 58 2 2 7" xfId="8175"/>
    <cellStyle name="Comma 58 2 2 8" xfId="8176"/>
    <cellStyle name="Comma 58 2 3" xfId="8177"/>
    <cellStyle name="Comma 58 2 3 2" xfId="8178"/>
    <cellStyle name="Comma 58 2 3 2 2" xfId="8179"/>
    <cellStyle name="Comma 58 2 3 2 2 2" xfId="8180"/>
    <cellStyle name="Comma 58 2 3 2 2 2 2" xfId="8181"/>
    <cellStyle name="Comma 58 2 3 2 2 2 3" xfId="8182"/>
    <cellStyle name="Comma 58 2 3 2 2 2 4" xfId="8183"/>
    <cellStyle name="Comma 58 2 3 2 2 3" xfId="8184"/>
    <cellStyle name="Comma 58 2 3 2 2 4" xfId="8185"/>
    <cellStyle name="Comma 58 2 3 2 2 5" xfId="8186"/>
    <cellStyle name="Comma 58 2 3 2 3" xfId="8187"/>
    <cellStyle name="Comma 58 2 3 2 3 2" xfId="8188"/>
    <cellStyle name="Comma 58 2 3 2 3 3" xfId="8189"/>
    <cellStyle name="Comma 58 2 3 2 3 4" xfId="8190"/>
    <cellStyle name="Comma 58 2 3 2 4" xfId="8191"/>
    <cellStyle name="Comma 58 2 3 2 5" xfId="8192"/>
    <cellStyle name="Comma 58 2 3 2 6" xfId="8193"/>
    <cellStyle name="Comma 58 2 3 3" xfId="8194"/>
    <cellStyle name="Comma 58 2 3 3 2" xfId="8195"/>
    <cellStyle name="Comma 58 2 3 3 2 2" xfId="8196"/>
    <cellStyle name="Comma 58 2 3 3 2 2 2" xfId="8197"/>
    <cellStyle name="Comma 58 2 3 3 2 2 3" xfId="8198"/>
    <cellStyle name="Comma 58 2 3 3 2 2 4" xfId="8199"/>
    <cellStyle name="Comma 58 2 3 3 2 3" xfId="8200"/>
    <cellStyle name="Comma 58 2 3 3 2 4" xfId="8201"/>
    <cellStyle name="Comma 58 2 3 3 2 5" xfId="8202"/>
    <cellStyle name="Comma 58 2 3 3 3" xfId="8203"/>
    <cellStyle name="Comma 58 2 3 3 3 2" xfId="8204"/>
    <cellStyle name="Comma 58 2 3 3 3 3" xfId="8205"/>
    <cellStyle name="Comma 58 2 3 3 3 4" xfId="8206"/>
    <cellStyle name="Comma 58 2 3 3 4" xfId="8207"/>
    <cellStyle name="Comma 58 2 3 3 5" xfId="8208"/>
    <cellStyle name="Comma 58 2 3 3 6" xfId="8209"/>
    <cellStyle name="Comma 58 2 3 4" xfId="8210"/>
    <cellStyle name="Comma 58 2 3 4 2" xfId="8211"/>
    <cellStyle name="Comma 58 2 3 4 2 2" xfId="8212"/>
    <cellStyle name="Comma 58 2 3 4 2 3" xfId="8213"/>
    <cellStyle name="Comma 58 2 3 4 2 4" xfId="8214"/>
    <cellStyle name="Comma 58 2 3 4 3" xfId="8215"/>
    <cellStyle name="Comma 58 2 3 4 4" xfId="8216"/>
    <cellStyle name="Comma 58 2 3 4 5" xfId="8217"/>
    <cellStyle name="Comma 58 2 3 5" xfId="8218"/>
    <cellStyle name="Comma 58 2 3 5 2" xfId="8219"/>
    <cellStyle name="Comma 58 2 3 5 3" xfId="8220"/>
    <cellStyle name="Comma 58 2 3 5 4" xfId="8221"/>
    <cellStyle name="Comma 58 2 3 6" xfId="8222"/>
    <cellStyle name="Comma 58 2 3 7" xfId="8223"/>
    <cellStyle name="Comma 58 2 3 8" xfId="8224"/>
    <cellStyle name="Comma 58 2 4" xfId="8225"/>
    <cellStyle name="Comma 58 2 4 2" xfId="8226"/>
    <cellStyle name="Comma 58 2 4 2 2" xfId="8227"/>
    <cellStyle name="Comma 58 2 4 2 2 2" xfId="8228"/>
    <cellStyle name="Comma 58 2 4 2 2 3" xfId="8229"/>
    <cellStyle name="Comma 58 2 4 2 2 4" xfId="8230"/>
    <cellStyle name="Comma 58 2 4 2 3" xfId="8231"/>
    <cellStyle name="Comma 58 2 4 2 4" xfId="8232"/>
    <cellStyle name="Comma 58 2 4 2 5" xfId="8233"/>
    <cellStyle name="Comma 58 2 4 3" xfId="8234"/>
    <cellStyle name="Comma 58 2 4 3 2" xfId="8235"/>
    <cellStyle name="Comma 58 2 4 3 3" xfId="8236"/>
    <cellStyle name="Comma 58 2 4 3 4" xfId="8237"/>
    <cellStyle name="Comma 58 2 4 4" xfId="8238"/>
    <cellStyle name="Comma 58 2 4 5" xfId="8239"/>
    <cellStyle name="Comma 58 2 4 6" xfId="8240"/>
    <cellStyle name="Comma 58 2 5" xfId="8241"/>
    <cellStyle name="Comma 58 2 5 2" xfId="8242"/>
    <cellStyle name="Comma 58 2 5 2 2" xfId="8243"/>
    <cellStyle name="Comma 58 2 5 2 2 2" xfId="8244"/>
    <cellStyle name="Comma 58 2 5 2 2 3" xfId="8245"/>
    <cellStyle name="Comma 58 2 5 2 2 4" xfId="8246"/>
    <cellStyle name="Comma 58 2 5 2 3" xfId="8247"/>
    <cellStyle name="Comma 58 2 5 2 4" xfId="8248"/>
    <cellStyle name="Comma 58 2 5 2 5" xfId="8249"/>
    <cellStyle name="Comma 58 2 5 3" xfId="8250"/>
    <cellStyle name="Comma 58 2 5 3 2" xfId="8251"/>
    <cellStyle name="Comma 58 2 5 3 3" xfId="8252"/>
    <cellStyle name="Comma 58 2 5 3 4" xfId="8253"/>
    <cellStyle name="Comma 58 2 5 4" xfId="8254"/>
    <cellStyle name="Comma 58 2 5 5" xfId="8255"/>
    <cellStyle name="Comma 58 2 5 6" xfId="8256"/>
    <cellStyle name="Comma 58 2 6" xfId="8257"/>
    <cellStyle name="Comma 58 2 6 2" xfId="8258"/>
    <cellStyle name="Comma 58 2 6 2 2" xfId="8259"/>
    <cellStyle name="Comma 58 2 6 2 3" xfId="8260"/>
    <cellStyle name="Comma 58 2 6 2 4" xfId="8261"/>
    <cellStyle name="Comma 58 2 6 3" xfId="8262"/>
    <cellStyle name="Comma 58 2 6 4" xfId="8263"/>
    <cellStyle name="Comma 58 2 6 5" xfId="8264"/>
    <cellStyle name="Comma 58 2 7" xfId="8265"/>
    <cellStyle name="Comma 58 2 7 2" xfId="8266"/>
    <cellStyle name="Comma 58 2 7 3" xfId="8267"/>
    <cellStyle name="Comma 58 2 7 4" xfId="8268"/>
    <cellStyle name="Comma 58 2 8" xfId="8269"/>
    <cellStyle name="Comma 58 2 9" xfId="8270"/>
    <cellStyle name="Comma 58 3" xfId="8271"/>
    <cellStyle name="Comma 58 3 10" xfId="8272"/>
    <cellStyle name="Comma 58 3 2" xfId="8273"/>
    <cellStyle name="Comma 58 3 2 2" xfId="8274"/>
    <cellStyle name="Comma 58 3 2 2 2" xfId="8275"/>
    <cellStyle name="Comma 58 3 2 2 2 2" xfId="8276"/>
    <cellStyle name="Comma 58 3 2 2 2 2 2" xfId="8277"/>
    <cellStyle name="Comma 58 3 2 2 2 2 3" xfId="8278"/>
    <cellStyle name="Comma 58 3 2 2 2 2 4" xfId="8279"/>
    <cellStyle name="Comma 58 3 2 2 2 3" xfId="8280"/>
    <cellStyle name="Comma 58 3 2 2 2 4" xfId="8281"/>
    <cellStyle name="Comma 58 3 2 2 2 5" xfId="8282"/>
    <cellStyle name="Comma 58 3 2 2 3" xfId="8283"/>
    <cellStyle name="Comma 58 3 2 2 3 2" xfId="8284"/>
    <cellStyle name="Comma 58 3 2 2 3 3" xfId="8285"/>
    <cellStyle name="Comma 58 3 2 2 3 4" xfId="8286"/>
    <cellStyle name="Comma 58 3 2 2 4" xfId="8287"/>
    <cellStyle name="Comma 58 3 2 2 5" xfId="8288"/>
    <cellStyle name="Comma 58 3 2 2 6" xfId="8289"/>
    <cellStyle name="Comma 58 3 2 3" xfId="8290"/>
    <cellStyle name="Comma 58 3 2 3 2" xfId="8291"/>
    <cellStyle name="Comma 58 3 2 3 2 2" xfId="8292"/>
    <cellStyle name="Comma 58 3 2 3 2 2 2" xfId="8293"/>
    <cellStyle name="Comma 58 3 2 3 2 2 3" xfId="8294"/>
    <cellStyle name="Comma 58 3 2 3 2 2 4" xfId="8295"/>
    <cellStyle name="Comma 58 3 2 3 2 3" xfId="8296"/>
    <cellStyle name="Comma 58 3 2 3 2 4" xfId="8297"/>
    <cellStyle name="Comma 58 3 2 3 2 5" xfId="8298"/>
    <cellStyle name="Comma 58 3 2 3 3" xfId="8299"/>
    <cellStyle name="Comma 58 3 2 3 3 2" xfId="8300"/>
    <cellStyle name="Comma 58 3 2 3 3 3" xfId="8301"/>
    <cellStyle name="Comma 58 3 2 3 3 4" xfId="8302"/>
    <cellStyle name="Comma 58 3 2 3 4" xfId="8303"/>
    <cellStyle name="Comma 58 3 2 3 5" xfId="8304"/>
    <cellStyle name="Comma 58 3 2 3 6" xfId="8305"/>
    <cellStyle name="Comma 58 3 2 4" xfId="8306"/>
    <cellStyle name="Comma 58 3 2 4 2" xfId="8307"/>
    <cellStyle name="Comma 58 3 2 4 2 2" xfId="8308"/>
    <cellStyle name="Comma 58 3 2 4 2 3" xfId="8309"/>
    <cellStyle name="Comma 58 3 2 4 2 4" xfId="8310"/>
    <cellStyle name="Comma 58 3 2 4 3" xfId="8311"/>
    <cellStyle name="Comma 58 3 2 4 4" xfId="8312"/>
    <cellStyle name="Comma 58 3 2 4 5" xfId="8313"/>
    <cellStyle name="Comma 58 3 2 5" xfId="8314"/>
    <cellStyle name="Comma 58 3 2 5 2" xfId="8315"/>
    <cellStyle name="Comma 58 3 2 5 3" xfId="8316"/>
    <cellStyle name="Comma 58 3 2 5 4" xfId="8317"/>
    <cellStyle name="Comma 58 3 2 6" xfId="8318"/>
    <cellStyle name="Comma 58 3 2 7" xfId="8319"/>
    <cellStyle name="Comma 58 3 2 8" xfId="8320"/>
    <cellStyle name="Comma 58 3 3" xfId="8321"/>
    <cellStyle name="Comma 58 3 3 2" xfId="8322"/>
    <cellStyle name="Comma 58 3 3 2 2" xfId="8323"/>
    <cellStyle name="Comma 58 3 3 2 2 2" xfId="8324"/>
    <cellStyle name="Comma 58 3 3 2 2 2 2" xfId="8325"/>
    <cellStyle name="Comma 58 3 3 2 2 2 3" xfId="8326"/>
    <cellStyle name="Comma 58 3 3 2 2 2 4" xfId="8327"/>
    <cellStyle name="Comma 58 3 3 2 2 3" xfId="8328"/>
    <cellStyle name="Comma 58 3 3 2 2 4" xfId="8329"/>
    <cellStyle name="Comma 58 3 3 2 2 5" xfId="8330"/>
    <cellStyle name="Comma 58 3 3 2 3" xfId="8331"/>
    <cellStyle name="Comma 58 3 3 2 3 2" xfId="8332"/>
    <cellStyle name="Comma 58 3 3 2 3 3" xfId="8333"/>
    <cellStyle name="Comma 58 3 3 2 3 4" xfId="8334"/>
    <cellStyle name="Comma 58 3 3 2 4" xfId="8335"/>
    <cellStyle name="Comma 58 3 3 2 5" xfId="8336"/>
    <cellStyle name="Comma 58 3 3 2 6" xfId="8337"/>
    <cellStyle name="Comma 58 3 3 3" xfId="8338"/>
    <cellStyle name="Comma 58 3 3 3 2" xfId="8339"/>
    <cellStyle name="Comma 58 3 3 3 2 2" xfId="8340"/>
    <cellStyle name="Comma 58 3 3 3 2 2 2" xfId="8341"/>
    <cellStyle name="Comma 58 3 3 3 2 2 3" xfId="8342"/>
    <cellStyle name="Comma 58 3 3 3 2 2 4" xfId="8343"/>
    <cellStyle name="Comma 58 3 3 3 2 3" xfId="8344"/>
    <cellStyle name="Comma 58 3 3 3 2 4" xfId="8345"/>
    <cellStyle name="Comma 58 3 3 3 2 5" xfId="8346"/>
    <cellStyle name="Comma 58 3 3 3 3" xfId="8347"/>
    <cellStyle name="Comma 58 3 3 3 3 2" xfId="8348"/>
    <cellStyle name="Comma 58 3 3 3 3 3" xfId="8349"/>
    <cellStyle name="Comma 58 3 3 3 3 4" xfId="8350"/>
    <cellStyle name="Comma 58 3 3 3 4" xfId="8351"/>
    <cellStyle name="Comma 58 3 3 3 5" xfId="8352"/>
    <cellStyle name="Comma 58 3 3 3 6" xfId="8353"/>
    <cellStyle name="Comma 58 3 3 4" xfId="8354"/>
    <cellStyle name="Comma 58 3 3 4 2" xfId="8355"/>
    <cellStyle name="Comma 58 3 3 4 2 2" xfId="8356"/>
    <cellStyle name="Comma 58 3 3 4 2 3" xfId="8357"/>
    <cellStyle name="Comma 58 3 3 4 2 4" xfId="8358"/>
    <cellStyle name="Comma 58 3 3 4 3" xfId="8359"/>
    <cellStyle name="Comma 58 3 3 4 4" xfId="8360"/>
    <cellStyle name="Comma 58 3 3 4 5" xfId="8361"/>
    <cellStyle name="Comma 58 3 3 5" xfId="8362"/>
    <cellStyle name="Comma 58 3 3 5 2" xfId="8363"/>
    <cellStyle name="Comma 58 3 3 5 3" xfId="8364"/>
    <cellStyle name="Comma 58 3 3 5 4" xfId="8365"/>
    <cellStyle name="Comma 58 3 3 6" xfId="8366"/>
    <cellStyle name="Comma 58 3 3 7" xfId="8367"/>
    <cellStyle name="Comma 58 3 3 8" xfId="8368"/>
    <cellStyle name="Comma 58 3 4" xfId="8369"/>
    <cellStyle name="Comma 58 3 4 2" xfId="8370"/>
    <cellStyle name="Comma 58 3 4 2 2" xfId="8371"/>
    <cellStyle name="Comma 58 3 4 2 2 2" xfId="8372"/>
    <cellStyle name="Comma 58 3 4 2 2 3" xfId="8373"/>
    <cellStyle name="Comma 58 3 4 2 2 4" xfId="8374"/>
    <cellStyle name="Comma 58 3 4 2 3" xfId="8375"/>
    <cellStyle name="Comma 58 3 4 2 4" xfId="8376"/>
    <cellStyle name="Comma 58 3 4 2 5" xfId="8377"/>
    <cellStyle name="Comma 58 3 4 3" xfId="8378"/>
    <cellStyle name="Comma 58 3 4 3 2" xfId="8379"/>
    <cellStyle name="Comma 58 3 4 3 3" xfId="8380"/>
    <cellStyle name="Comma 58 3 4 3 4" xfId="8381"/>
    <cellStyle name="Comma 58 3 4 4" xfId="8382"/>
    <cellStyle name="Comma 58 3 4 5" xfId="8383"/>
    <cellStyle name="Comma 58 3 4 6" xfId="8384"/>
    <cellStyle name="Comma 58 3 5" xfId="8385"/>
    <cellStyle name="Comma 58 3 5 2" xfId="8386"/>
    <cellStyle name="Comma 58 3 5 2 2" xfId="8387"/>
    <cellStyle name="Comma 58 3 5 2 2 2" xfId="8388"/>
    <cellStyle name="Comma 58 3 5 2 2 3" xfId="8389"/>
    <cellStyle name="Comma 58 3 5 2 2 4" xfId="8390"/>
    <cellStyle name="Comma 58 3 5 2 3" xfId="8391"/>
    <cellStyle name="Comma 58 3 5 2 4" xfId="8392"/>
    <cellStyle name="Comma 58 3 5 2 5" xfId="8393"/>
    <cellStyle name="Comma 58 3 5 3" xfId="8394"/>
    <cellStyle name="Comma 58 3 5 3 2" xfId="8395"/>
    <cellStyle name="Comma 58 3 5 3 3" xfId="8396"/>
    <cellStyle name="Comma 58 3 5 3 4" xfId="8397"/>
    <cellStyle name="Comma 58 3 5 4" xfId="8398"/>
    <cellStyle name="Comma 58 3 5 5" xfId="8399"/>
    <cellStyle name="Comma 58 3 5 6" xfId="8400"/>
    <cellStyle name="Comma 58 3 6" xfId="8401"/>
    <cellStyle name="Comma 58 3 6 2" xfId="8402"/>
    <cellStyle name="Comma 58 3 6 2 2" xfId="8403"/>
    <cellStyle name="Comma 58 3 6 2 3" xfId="8404"/>
    <cellStyle name="Comma 58 3 6 2 4" xfId="8405"/>
    <cellStyle name="Comma 58 3 6 3" xfId="8406"/>
    <cellStyle name="Comma 58 3 6 4" xfId="8407"/>
    <cellStyle name="Comma 58 3 6 5" xfId="8408"/>
    <cellStyle name="Comma 58 3 7" xfId="8409"/>
    <cellStyle name="Comma 58 3 7 2" xfId="8410"/>
    <cellStyle name="Comma 58 3 7 3" xfId="8411"/>
    <cellStyle name="Comma 58 3 7 4" xfId="8412"/>
    <cellStyle name="Comma 58 3 8" xfId="8413"/>
    <cellStyle name="Comma 58 3 9" xfId="8414"/>
    <cellStyle name="Comma 58 4" xfId="8415"/>
    <cellStyle name="Comma 58 4 2" xfId="8416"/>
    <cellStyle name="Comma 58 4 2 2" xfId="8417"/>
    <cellStyle name="Comma 58 4 2 2 2" xfId="8418"/>
    <cellStyle name="Comma 58 4 2 2 2 2" xfId="8419"/>
    <cellStyle name="Comma 58 4 2 2 2 3" xfId="8420"/>
    <cellStyle name="Comma 58 4 2 2 2 4" xfId="8421"/>
    <cellStyle name="Comma 58 4 2 2 3" xfId="8422"/>
    <cellStyle name="Comma 58 4 2 2 4" xfId="8423"/>
    <cellStyle name="Comma 58 4 2 2 5" xfId="8424"/>
    <cellStyle name="Comma 58 4 2 3" xfId="8425"/>
    <cellStyle name="Comma 58 4 2 3 2" xfId="8426"/>
    <cellStyle name="Comma 58 4 2 3 3" xfId="8427"/>
    <cellStyle name="Comma 58 4 2 3 4" xfId="8428"/>
    <cellStyle name="Comma 58 4 2 4" xfId="8429"/>
    <cellStyle name="Comma 58 4 2 5" xfId="8430"/>
    <cellStyle name="Comma 58 4 2 6" xfId="8431"/>
    <cellStyle name="Comma 58 4 3" xfId="8432"/>
    <cellStyle name="Comma 58 4 3 2" xfId="8433"/>
    <cellStyle name="Comma 58 4 3 2 2" xfId="8434"/>
    <cellStyle name="Comma 58 4 3 2 2 2" xfId="8435"/>
    <cellStyle name="Comma 58 4 3 2 2 3" xfId="8436"/>
    <cellStyle name="Comma 58 4 3 2 2 4" xfId="8437"/>
    <cellStyle name="Comma 58 4 3 2 3" xfId="8438"/>
    <cellStyle name="Comma 58 4 3 2 4" xfId="8439"/>
    <cellStyle name="Comma 58 4 3 2 5" xfId="8440"/>
    <cellStyle name="Comma 58 4 3 3" xfId="8441"/>
    <cellStyle name="Comma 58 4 3 3 2" xfId="8442"/>
    <cellStyle name="Comma 58 4 3 3 3" xfId="8443"/>
    <cellStyle name="Comma 58 4 3 3 4" xfId="8444"/>
    <cellStyle name="Comma 58 4 3 4" xfId="8445"/>
    <cellStyle name="Comma 58 4 3 5" xfId="8446"/>
    <cellStyle name="Comma 58 4 3 6" xfId="8447"/>
    <cellStyle name="Comma 58 4 4" xfId="8448"/>
    <cellStyle name="Comma 58 4 4 2" xfId="8449"/>
    <cellStyle name="Comma 58 4 4 2 2" xfId="8450"/>
    <cellStyle name="Comma 58 4 4 2 3" xfId="8451"/>
    <cellStyle name="Comma 58 4 4 2 4" xfId="8452"/>
    <cellStyle name="Comma 58 4 4 3" xfId="8453"/>
    <cellStyle name="Comma 58 4 4 4" xfId="8454"/>
    <cellStyle name="Comma 58 4 4 5" xfId="8455"/>
    <cellStyle name="Comma 58 4 5" xfId="8456"/>
    <cellStyle name="Comma 58 4 5 2" xfId="8457"/>
    <cellStyle name="Comma 58 4 5 3" xfId="8458"/>
    <cellStyle name="Comma 58 4 5 4" xfId="8459"/>
    <cellStyle name="Comma 58 4 6" xfId="8460"/>
    <cellStyle name="Comma 58 4 7" xfId="8461"/>
    <cellStyle name="Comma 58 4 8" xfId="8462"/>
    <cellStyle name="Comma 58 5" xfId="8463"/>
    <cellStyle name="Comma 58 5 2" xfId="8464"/>
    <cellStyle name="Comma 58 5 2 2" xfId="8465"/>
    <cellStyle name="Comma 58 5 2 2 2" xfId="8466"/>
    <cellStyle name="Comma 58 5 2 2 2 2" xfId="8467"/>
    <cellStyle name="Comma 58 5 2 2 2 3" xfId="8468"/>
    <cellStyle name="Comma 58 5 2 2 2 4" xfId="8469"/>
    <cellStyle name="Comma 58 5 2 2 3" xfId="8470"/>
    <cellStyle name="Comma 58 5 2 2 4" xfId="8471"/>
    <cellStyle name="Comma 58 5 2 2 5" xfId="8472"/>
    <cellStyle name="Comma 58 5 2 3" xfId="8473"/>
    <cellStyle name="Comma 58 5 2 3 2" xfId="8474"/>
    <cellStyle name="Comma 58 5 2 3 3" xfId="8475"/>
    <cellStyle name="Comma 58 5 2 3 4" xfId="8476"/>
    <cellStyle name="Comma 58 5 2 4" xfId="8477"/>
    <cellStyle name="Comma 58 5 2 5" xfId="8478"/>
    <cellStyle name="Comma 58 5 2 6" xfId="8479"/>
    <cellStyle name="Comma 58 5 3" xfId="8480"/>
    <cellStyle name="Comma 58 5 3 2" xfId="8481"/>
    <cellStyle name="Comma 58 5 3 2 2" xfId="8482"/>
    <cellStyle name="Comma 58 5 3 2 2 2" xfId="8483"/>
    <cellStyle name="Comma 58 5 3 2 2 3" xfId="8484"/>
    <cellStyle name="Comma 58 5 3 2 2 4" xfId="8485"/>
    <cellStyle name="Comma 58 5 3 2 3" xfId="8486"/>
    <cellStyle name="Comma 58 5 3 2 4" xfId="8487"/>
    <cellStyle name="Comma 58 5 3 2 5" xfId="8488"/>
    <cellStyle name="Comma 58 5 3 3" xfId="8489"/>
    <cellStyle name="Comma 58 5 3 3 2" xfId="8490"/>
    <cellStyle name="Comma 58 5 3 3 3" xfId="8491"/>
    <cellStyle name="Comma 58 5 3 3 4" xfId="8492"/>
    <cellStyle name="Comma 58 5 3 4" xfId="8493"/>
    <cellStyle name="Comma 58 5 3 5" xfId="8494"/>
    <cellStyle name="Comma 58 5 3 6" xfId="8495"/>
    <cellStyle name="Comma 58 5 4" xfId="8496"/>
    <cellStyle name="Comma 58 5 4 2" xfId="8497"/>
    <cellStyle name="Comma 58 5 4 2 2" xfId="8498"/>
    <cellStyle name="Comma 58 5 4 2 3" xfId="8499"/>
    <cellStyle name="Comma 58 5 4 2 4" xfId="8500"/>
    <cellStyle name="Comma 58 5 4 3" xfId="8501"/>
    <cellStyle name="Comma 58 5 4 4" xfId="8502"/>
    <cellStyle name="Comma 58 5 4 5" xfId="8503"/>
    <cellStyle name="Comma 58 5 5" xfId="8504"/>
    <cellStyle name="Comma 58 5 5 2" xfId="8505"/>
    <cellStyle name="Comma 58 5 5 3" xfId="8506"/>
    <cellStyle name="Comma 58 5 5 4" xfId="8507"/>
    <cellStyle name="Comma 58 5 6" xfId="8508"/>
    <cellStyle name="Comma 58 5 7" xfId="8509"/>
    <cellStyle name="Comma 58 5 8" xfId="8510"/>
    <cellStyle name="Comma 58 6" xfId="8511"/>
    <cellStyle name="Comma 58 6 2" xfId="8512"/>
    <cellStyle name="Comma 58 6 2 2" xfId="8513"/>
    <cellStyle name="Comma 58 6 2 2 2" xfId="8514"/>
    <cellStyle name="Comma 58 6 2 2 3" xfId="8515"/>
    <cellStyle name="Comma 58 6 2 2 4" xfId="8516"/>
    <cellStyle name="Comma 58 6 2 3" xfId="8517"/>
    <cellStyle name="Comma 58 6 2 4" xfId="8518"/>
    <cellStyle name="Comma 58 6 2 5" xfId="8519"/>
    <cellStyle name="Comma 58 6 3" xfId="8520"/>
    <cellStyle name="Comma 58 6 3 2" xfId="8521"/>
    <cellStyle name="Comma 58 6 3 3" xfId="8522"/>
    <cellStyle name="Comma 58 6 3 4" xfId="8523"/>
    <cellStyle name="Comma 58 6 4" xfId="8524"/>
    <cellStyle name="Comma 58 6 5" xfId="8525"/>
    <cellStyle name="Comma 58 6 6" xfId="8526"/>
    <cellStyle name="Comma 58 7" xfId="8527"/>
    <cellStyle name="Comma 58 7 2" xfId="8528"/>
    <cellStyle name="Comma 58 7 2 2" xfId="8529"/>
    <cellStyle name="Comma 58 7 2 2 2" xfId="8530"/>
    <cellStyle name="Comma 58 7 2 2 3" xfId="8531"/>
    <cellStyle name="Comma 58 7 2 2 4" xfId="8532"/>
    <cellStyle name="Comma 58 7 2 3" xfId="8533"/>
    <cellStyle name="Comma 58 7 2 4" xfId="8534"/>
    <cellStyle name="Comma 58 7 2 5" xfId="8535"/>
    <cellStyle name="Comma 58 7 3" xfId="8536"/>
    <cellStyle name="Comma 58 7 3 2" xfId="8537"/>
    <cellStyle name="Comma 58 7 3 3" xfId="8538"/>
    <cellStyle name="Comma 58 7 3 4" xfId="8539"/>
    <cellStyle name="Comma 58 7 4" xfId="8540"/>
    <cellStyle name="Comma 58 7 5" xfId="8541"/>
    <cellStyle name="Comma 58 7 6" xfId="8542"/>
    <cellStyle name="Comma 58 8" xfId="8543"/>
    <cellStyle name="Comma 58 8 2" xfId="8544"/>
    <cellStyle name="Comma 58 8 2 2" xfId="8545"/>
    <cellStyle name="Comma 58 8 2 3" xfId="8546"/>
    <cellStyle name="Comma 58 8 2 4" xfId="8547"/>
    <cellStyle name="Comma 58 8 3" xfId="8548"/>
    <cellStyle name="Comma 58 8 4" xfId="8549"/>
    <cellStyle name="Comma 58 8 5" xfId="8550"/>
    <cellStyle name="Comma 58 9" xfId="8551"/>
    <cellStyle name="Comma 58 9 2" xfId="8552"/>
    <cellStyle name="Comma 58 9 3" xfId="8553"/>
    <cellStyle name="Comma 58 9 4" xfId="8554"/>
    <cellStyle name="Comma 59" xfId="8555"/>
    <cellStyle name="Comma 59 2" xfId="8556"/>
    <cellStyle name="Comma 6" xfId="8557"/>
    <cellStyle name="Comma 6 2" xfId="8558"/>
    <cellStyle name="Comma 6 2 2" xfId="8559"/>
    <cellStyle name="Comma 6 2 2 2" xfId="8560"/>
    <cellStyle name="Comma 6 2 3" xfId="8561"/>
    <cellStyle name="Comma 6 2 4" xfId="8562"/>
    <cellStyle name="Comma 6 3" xfId="8563"/>
    <cellStyle name="Comma 6 3 2" xfId="8564"/>
    <cellStyle name="Comma 6 3 3" xfId="8565"/>
    <cellStyle name="Comma 6 4" xfId="8566"/>
    <cellStyle name="Comma 6 4 2" xfId="8567"/>
    <cellStyle name="Comma 6 5" xfId="8568"/>
    <cellStyle name="Comma 60" xfId="8569"/>
    <cellStyle name="Comma 60 2" xfId="8570"/>
    <cellStyle name="Comma 61" xfId="8571"/>
    <cellStyle name="Comma 61 2" xfId="8572"/>
    <cellStyle name="Comma 62" xfId="8573"/>
    <cellStyle name="Comma 62 2" xfId="8574"/>
    <cellStyle name="Comma 63" xfId="8575"/>
    <cellStyle name="Comma 63 2" xfId="8576"/>
    <cellStyle name="Comma 64" xfId="8577"/>
    <cellStyle name="Comma 64 2" xfId="8578"/>
    <cellStyle name="Comma 65" xfId="8579"/>
    <cellStyle name="Comma 65 2" xfId="8580"/>
    <cellStyle name="Comma 66" xfId="8581"/>
    <cellStyle name="Comma 66 2" xfId="8582"/>
    <cellStyle name="Comma 67" xfId="8583"/>
    <cellStyle name="Comma 67 2" xfId="8584"/>
    <cellStyle name="Comma 68" xfId="8585"/>
    <cellStyle name="Comma 68 10" xfId="8586"/>
    <cellStyle name="Comma 68 11" xfId="8587"/>
    <cellStyle name="Comma 68 12" xfId="8588"/>
    <cellStyle name="Comma 68 2" xfId="8589"/>
    <cellStyle name="Comma 68 2 10" xfId="8590"/>
    <cellStyle name="Comma 68 2 2" xfId="8591"/>
    <cellStyle name="Comma 68 2 2 2" xfId="8592"/>
    <cellStyle name="Comma 68 2 2 2 2" xfId="8593"/>
    <cellStyle name="Comma 68 2 2 2 2 2" xfId="8594"/>
    <cellStyle name="Comma 68 2 2 2 2 2 2" xfId="8595"/>
    <cellStyle name="Comma 68 2 2 2 2 2 3" xfId="8596"/>
    <cellStyle name="Comma 68 2 2 2 2 2 4" xfId="8597"/>
    <cellStyle name="Comma 68 2 2 2 2 3" xfId="8598"/>
    <cellStyle name="Comma 68 2 2 2 2 4" xfId="8599"/>
    <cellStyle name="Comma 68 2 2 2 2 5" xfId="8600"/>
    <cellStyle name="Comma 68 2 2 2 3" xfId="8601"/>
    <cellStyle name="Comma 68 2 2 2 3 2" xfId="8602"/>
    <cellStyle name="Comma 68 2 2 2 3 3" xfId="8603"/>
    <cellStyle name="Comma 68 2 2 2 3 4" xfId="8604"/>
    <cellStyle name="Comma 68 2 2 2 4" xfId="8605"/>
    <cellStyle name="Comma 68 2 2 2 5" xfId="8606"/>
    <cellStyle name="Comma 68 2 2 2 6" xfId="8607"/>
    <cellStyle name="Comma 68 2 2 3" xfId="8608"/>
    <cellStyle name="Comma 68 2 2 3 2" xfId="8609"/>
    <cellStyle name="Comma 68 2 2 3 2 2" xfId="8610"/>
    <cellStyle name="Comma 68 2 2 3 2 2 2" xfId="8611"/>
    <cellStyle name="Comma 68 2 2 3 2 2 3" xfId="8612"/>
    <cellStyle name="Comma 68 2 2 3 2 2 4" xfId="8613"/>
    <cellStyle name="Comma 68 2 2 3 2 3" xfId="8614"/>
    <cellStyle name="Comma 68 2 2 3 2 4" xfId="8615"/>
    <cellStyle name="Comma 68 2 2 3 2 5" xfId="8616"/>
    <cellStyle name="Comma 68 2 2 3 3" xfId="8617"/>
    <cellStyle name="Comma 68 2 2 3 3 2" xfId="8618"/>
    <cellStyle name="Comma 68 2 2 3 3 3" xfId="8619"/>
    <cellStyle name="Comma 68 2 2 3 3 4" xfId="8620"/>
    <cellStyle name="Comma 68 2 2 3 4" xfId="8621"/>
    <cellStyle name="Comma 68 2 2 3 5" xfId="8622"/>
    <cellStyle name="Comma 68 2 2 3 6" xfId="8623"/>
    <cellStyle name="Comma 68 2 2 4" xfId="8624"/>
    <cellStyle name="Comma 68 2 2 4 2" xfId="8625"/>
    <cellStyle name="Comma 68 2 2 4 2 2" xfId="8626"/>
    <cellStyle name="Comma 68 2 2 4 2 3" xfId="8627"/>
    <cellStyle name="Comma 68 2 2 4 2 4" xfId="8628"/>
    <cellStyle name="Comma 68 2 2 4 3" xfId="8629"/>
    <cellStyle name="Comma 68 2 2 4 4" xfId="8630"/>
    <cellStyle name="Comma 68 2 2 4 5" xfId="8631"/>
    <cellStyle name="Comma 68 2 2 5" xfId="8632"/>
    <cellStyle name="Comma 68 2 2 5 2" xfId="8633"/>
    <cellStyle name="Comma 68 2 2 5 3" xfId="8634"/>
    <cellStyle name="Comma 68 2 2 5 4" xfId="8635"/>
    <cellStyle name="Comma 68 2 2 6" xfId="8636"/>
    <cellStyle name="Comma 68 2 2 7" xfId="8637"/>
    <cellStyle name="Comma 68 2 2 8" xfId="8638"/>
    <cellStyle name="Comma 68 2 3" xfId="8639"/>
    <cellStyle name="Comma 68 2 3 2" xfId="8640"/>
    <cellStyle name="Comma 68 2 3 2 2" xfId="8641"/>
    <cellStyle name="Comma 68 2 3 2 2 2" xfId="8642"/>
    <cellStyle name="Comma 68 2 3 2 2 2 2" xfId="8643"/>
    <cellStyle name="Comma 68 2 3 2 2 2 3" xfId="8644"/>
    <cellStyle name="Comma 68 2 3 2 2 2 4" xfId="8645"/>
    <cellStyle name="Comma 68 2 3 2 2 3" xfId="8646"/>
    <cellStyle name="Comma 68 2 3 2 2 4" xfId="8647"/>
    <cellStyle name="Comma 68 2 3 2 2 5" xfId="8648"/>
    <cellStyle name="Comma 68 2 3 2 3" xfId="8649"/>
    <cellStyle name="Comma 68 2 3 2 3 2" xfId="8650"/>
    <cellStyle name="Comma 68 2 3 2 3 3" xfId="8651"/>
    <cellStyle name="Comma 68 2 3 2 3 4" xfId="8652"/>
    <cellStyle name="Comma 68 2 3 2 4" xfId="8653"/>
    <cellStyle name="Comma 68 2 3 2 5" xfId="8654"/>
    <cellStyle name="Comma 68 2 3 2 6" xfId="8655"/>
    <cellStyle name="Comma 68 2 3 3" xfId="8656"/>
    <cellStyle name="Comma 68 2 3 3 2" xfId="8657"/>
    <cellStyle name="Comma 68 2 3 3 2 2" xfId="8658"/>
    <cellStyle name="Comma 68 2 3 3 2 2 2" xfId="8659"/>
    <cellStyle name="Comma 68 2 3 3 2 2 3" xfId="8660"/>
    <cellStyle name="Comma 68 2 3 3 2 2 4" xfId="8661"/>
    <cellStyle name="Comma 68 2 3 3 2 3" xfId="8662"/>
    <cellStyle name="Comma 68 2 3 3 2 4" xfId="8663"/>
    <cellStyle name="Comma 68 2 3 3 2 5" xfId="8664"/>
    <cellStyle name="Comma 68 2 3 3 3" xfId="8665"/>
    <cellStyle name="Comma 68 2 3 3 3 2" xfId="8666"/>
    <cellStyle name="Comma 68 2 3 3 3 3" xfId="8667"/>
    <cellStyle name="Comma 68 2 3 3 3 4" xfId="8668"/>
    <cellStyle name="Comma 68 2 3 3 4" xfId="8669"/>
    <cellStyle name="Comma 68 2 3 3 5" xfId="8670"/>
    <cellStyle name="Comma 68 2 3 3 6" xfId="8671"/>
    <cellStyle name="Comma 68 2 3 4" xfId="8672"/>
    <cellStyle name="Comma 68 2 3 4 2" xfId="8673"/>
    <cellStyle name="Comma 68 2 3 4 2 2" xfId="8674"/>
    <cellStyle name="Comma 68 2 3 4 2 3" xfId="8675"/>
    <cellStyle name="Comma 68 2 3 4 2 4" xfId="8676"/>
    <cellStyle name="Comma 68 2 3 4 3" xfId="8677"/>
    <cellStyle name="Comma 68 2 3 4 4" xfId="8678"/>
    <cellStyle name="Comma 68 2 3 4 5" xfId="8679"/>
    <cellStyle name="Comma 68 2 3 5" xfId="8680"/>
    <cellStyle name="Comma 68 2 3 5 2" xfId="8681"/>
    <cellStyle name="Comma 68 2 3 5 3" xfId="8682"/>
    <cellStyle name="Comma 68 2 3 5 4" xfId="8683"/>
    <cellStyle name="Comma 68 2 3 6" xfId="8684"/>
    <cellStyle name="Comma 68 2 3 7" xfId="8685"/>
    <cellStyle name="Comma 68 2 3 8" xfId="8686"/>
    <cellStyle name="Comma 68 2 4" xfId="8687"/>
    <cellStyle name="Comma 68 2 4 2" xfId="8688"/>
    <cellStyle name="Comma 68 2 4 2 2" xfId="8689"/>
    <cellStyle name="Comma 68 2 4 2 2 2" xfId="8690"/>
    <cellStyle name="Comma 68 2 4 2 2 3" xfId="8691"/>
    <cellStyle name="Comma 68 2 4 2 2 4" xfId="8692"/>
    <cellStyle name="Comma 68 2 4 2 3" xfId="8693"/>
    <cellStyle name="Comma 68 2 4 2 4" xfId="8694"/>
    <cellStyle name="Comma 68 2 4 2 5" xfId="8695"/>
    <cellStyle name="Comma 68 2 4 3" xfId="8696"/>
    <cellStyle name="Comma 68 2 4 3 2" xfId="8697"/>
    <cellStyle name="Comma 68 2 4 3 3" xfId="8698"/>
    <cellStyle name="Comma 68 2 4 3 4" xfId="8699"/>
    <cellStyle name="Comma 68 2 4 4" xfId="8700"/>
    <cellStyle name="Comma 68 2 4 5" xfId="8701"/>
    <cellStyle name="Comma 68 2 4 6" xfId="8702"/>
    <cellStyle name="Comma 68 2 5" xfId="8703"/>
    <cellStyle name="Comma 68 2 5 2" xfId="8704"/>
    <cellStyle name="Comma 68 2 5 2 2" xfId="8705"/>
    <cellStyle name="Comma 68 2 5 2 2 2" xfId="8706"/>
    <cellStyle name="Comma 68 2 5 2 2 3" xfId="8707"/>
    <cellStyle name="Comma 68 2 5 2 2 4" xfId="8708"/>
    <cellStyle name="Comma 68 2 5 2 3" xfId="8709"/>
    <cellStyle name="Comma 68 2 5 2 4" xfId="8710"/>
    <cellStyle name="Comma 68 2 5 2 5" xfId="8711"/>
    <cellStyle name="Comma 68 2 5 3" xfId="8712"/>
    <cellStyle name="Comma 68 2 5 3 2" xfId="8713"/>
    <cellStyle name="Comma 68 2 5 3 3" xfId="8714"/>
    <cellStyle name="Comma 68 2 5 3 4" xfId="8715"/>
    <cellStyle name="Comma 68 2 5 4" xfId="8716"/>
    <cellStyle name="Comma 68 2 5 5" xfId="8717"/>
    <cellStyle name="Comma 68 2 5 6" xfId="8718"/>
    <cellStyle name="Comma 68 2 6" xfId="8719"/>
    <cellStyle name="Comma 68 2 6 2" xfId="8720"/>
    <cellStyle name="Comma 68 2 6 2 2" xfId="8721"/>
    <cellStyle name="Comma 68 2 6 2 3" xfId="8722"/>
    <cellStyle name="Comma 68 2 6 2 4" xfId="8723"/>
    <cellStyle name="Comma 68 2 6 3" xfId="8724"/>
    <cellStyle name="Comma 68 2 6 4" xfId="8725"/>
    <cellStyle name="Comma 68 2 6 5" xfId="8726"/>
    <cellStyle name="Comma 68 2 7" xfId="8727"/>
    <cellStyle name="Comma 68 2 7 2" xfId="8728"/>
    <cellStyle name="Comma 68 2 7 3" xfId="8729"/>
    <cellStyle name="Comma 68 2 7 4" xfId="8730"/>
    <cellStyle name="Comma 68 2 8" xfId="8731"/>
    <cellStyle name="Comma 68 2 9" xfId="8732"/>
    <cellStyle name="Comma 68 3" xfId="8733"/>
    <cellStyle name="Comma 68 3 10" xfId="8734"/>
    <cellStyle name="Comma 68 3 2" xfId="8735"/>
    <cellStyle name="Comma 68 3 2 2" xfId="8736"/>
    <cellStyle name="Comma 68 3 2 2 2" xfId="8737"/>
    <cellStyle name="Comma 68 3 2 2 2 2" xfId="8738"/>
    <cellStyle name="Comma 68 3 2 2 2 2 2" xfId="8739"/>
    <cellStyle name="Comma 68 3 2 2 2 2 3" xfId="8740"/>
    <cellStyle name="Comma 68 3 2 2 2 2 4" xfId="8741"/>
    <cellStyle name="Comma 68 3 2 2 2 3" xfId="8742"/>
    <cellStyle name="Comma 68 3 2 2 2 4" xfId="8743"/>
    <cellStyle name="Comma 68 3 2 2 2 5" xfId="8744"/>
    <cellStyle name="Comma 68 3 2 2 3" xfId="8745"/>
    <cellStyle name="Comma 68 3 2 2 3 2" xfId="8746"/>
    <cellStyle name="Comma 68 3 2 2 3 3" xfId="8747"/>
    <cellStyle name="Comma 68 3 2 2 3 4" xfId="8748"/>
    <cellStyle name="Comma 68 3 2 2 4" xfId="8749"/>
    <cellStyle name="Comma 68 3 2 2 5" xfId="8750"/>
    <cellStyle name="Comma 68 3 2 2 6" xfId="8751"/>
    <cellStyle name="Comma 68 3 2 3" xfId="8752"/>
    <cellStyle name="Comma 68 3 2 3 2" xfId="8753"/>
    <cellStyle name="Comma 68 3 2 3 2 2" xfId="8754"/>
    <cellStyle name="Comma 68 3 2 3 2 2 2" xfId="8755"/>
    <cellStyle name="Comma 68 3 2 3 2 2 3" xfId="8756"/>
    <cellStyle name="Comma 68 3 2 3 2 2 4" xfId="8757"/>
    <cellStyle name="Comma 68 3 2 3 2 3" xfId="8758"/>
    <cellStyle name="Comma 68 3 2 3 2 4" xfId="8759"/>
    <cellStyle name="Comma 68 3 2 3 2 5" xfId="8760"/>
    <cellStyle name="Comma 68 3 2 3 3" xfId="8761"/>
    <cellStyle name="Comma 68 3 2 3 3 2" xfId="8762"/>
    <cellStyle name="Comma 68 3 2 3 3 3" xfId="8763"/>
    <cellStyle name="Comma 68 3 2 3 3 4" xfId="8764"/>
    <cellStyle name="Comma 68 3 2 3 4" xfId="8765"/>
    <cellStyle name="Comma 68 3 2 3 5" xfId="8766"/>
    <cellStyle name="Comma 68 3 2 3 6" xfId="8767"/>
    <cellStyle name="Comma 68 3 2 4" xfId="8768"/>
    <cellStyle name="Comma 68 3 2 4 2" xfId="8769"/>
    <cellStyle name="Comma 68 3 2 4 2 2" xfId="8770"/>
    <cellStyle name="Comma 68 3 2 4 2 3" xfId="8771"/>
    <cellStyle name="Comma 68 3 2 4 2 4" xfId="8772"/>
    <cellStyle name="Comma 68 3 2 4 3" xfId="8773"/>
    <cellStyle name="Comma 68 3 2 4 4" xfId="8774"/>
    <cellStyle name="Comma 68 3 2 4 5" xfId="8775"/>
    <cellStyle name="Comma 68 3 2 5" xfId="8776"/>
    <cellStyle name="Comma 68 3 2 5 2" xfId="8777"/>
    <cellStyle name="Comma 68 3 2 5 3" xfId="8778"/>
    <cellStyle name="Comma 68 3 2 5 4" xfId="8779"/>
    <cellStyle name="Comma 68 3 2 6" xfId="8780"/>
    <cellStyle name="Comma 68 3 2 7" xfId="8781"/>
    <cellStyle name="Comma 68 3 2 8" xfId="8782"/>
    <cellStyle name="Comma 68 3 3" xfId="8783"/>
    <cellStyle name="Comma 68 3 3 2" xfId="8784"/>
    <cellStyle name="Comma 68 3 3 2 2" xfId="8785"/>
    <cellStyle name="Comma 68 3 3 2 2 2" xfId="8786"/>
    <cellStyle name="Comma 68 3 3 2 2 2 2" xfId="8787"/>
    <cellStyle name="Comma 68 3 3 2 2 2 3" xfId="8788"/>
    <cellStyle name="Comma 68 3 3 2 2 2 4" xfId="8789"/>
    <cellStyle name="Comma 68 3 3 2 2 3" xfId="8790"/>
    <cellStyle name="Comma 68 3 3 2 2 4" xfId="8791"/>
    <cellStyle name="Comma 68 3 3 2 2 5" xfId="8792"/>
    <cellStyle name="Comma 68 3 3 2 3" xfId="8793"/>
    <cellStyle name="Comma 68 3 3 2 3 2" xfId="8794"/>
    <cellStyle name="Comma 68 3 3 2 3 3" xfId="8795"/>
    <cellStyle name="Comma 68 3 3 2 3 4" xfId="8796"/>
    <cellStyle name="Comma 68 3 3 2 4" xfId="8797"/>
    <cellStyle name="Comma 68 3 3 2 5" xfId="8798"/>
    <cellStyle name="Comma 68 3 3 2 6" xfId="8799"/>
    <cellStyle name="Comma 68 3 3 3" xfId="8800"/>
    <cellStyle name="Comma 68 3 3 3 2" xfId="8801"/>
    <cellStyle name="Comma 68 3 3 3 2 2" xfId="8802"/>
    <cellStyle name="Comma 68 3 3 3 2 2 2" xfId="8803"/>
    <cellStyle name="Comma 68 3 3 3 2 2 3" xfId="8804"/>
    <cellStyle name="Comma 68 3 3 3 2 2 4" xfId="8805"/>
    <cellStyle name="Comma 68 3 3 3 2 3" xfId="8806"/>
    <cellStyle name="Comma 68 3 3 3 2 4" xfId="8807"/>
    <cellStyle name="Comma 68 3 3 3 2 5" xfId="8808"/>
    <cellStyle name="Comma 68 3 3 3 3" xfId="8809"/>
    <cellStyle name="Comma 68 3 3 3 3 2" xfId="8810"/>
    <cellStyle name="Comma 68 3 3 3 3 3" xfId="8811"/>
    <cellStyle name="Comma 68 3 3 3 3 4" xfId="8812"/>
    <cellStyle name="Comma 68 3 3 3 4" xfId="8813"/>
    <cellStyle name="Comma 68 3 3 3 5" xfId="8814"/>
    <cellStyle name="Comma 68 3 3 3 6" xfId="8815"/>
    <cellStyle name="Comma 68 3 3 4" xfId="8816"/>
    <cellStyle name="Comma 68 3 3 4 2" xfId="8817"/>
    <cellStyle name="Comma 68 3 3 4 2 2" xfId="8818"/>
    <cellStyle name="Comma 68 3 3 4 2 3" xfId="8819"/>
    <cellStyle name="Comma 68 3 3 4 2 4" xfId="8820"/>
    <cellStyle name="Comma 68 3 3 4 3" xfId="8821"/>
    <cellStyle name="Comma 68 3 3 4 4" xfId="8822"/>
    <cellStyle name="Comma 68 3 3 4 5" xfId="8823"/>
    <cellStyle name="Comma 68 3 3 5" xfId="8824"/>
    <cellStyle name="Comma 68 3 3 5 2" xfId="8825"/>
    <cellStyle name="Comma 68 3 3 5 3" xfId="8826"/>
    <cellStyle name="Comma 68 3 3 5 4" xfId="8827"/>
    <cellStyle name="Comma 68 3 3 6" xfId="8828"/>
    <cellStyle name="Comma 68 3 3 7" xfId="8829"/>
    <cellStyle name="Comma 68 3 3 8" xfId="8830"/>
    <cellStyle name="Comma 68 3 4" xfId="8831"/>
    <cellStyle name="Comma 68 3 4 2" xfId="8832"/>
    <cellStyle name="Comma 68 3 4 2 2" xfId="8833"/>
    <cellStyle name="Comma 68 3 4 2 2 2" xfId="8834"/>
    <cellStyle name="Comma 68 3 4 2 2 3" xfId="8835"/>
    <cellStyle name="Comma 68 3 4 2 2 4" xfId="8836"/>
    <cellStyle name="Comma 68 3 4 2 3" xfId="8837"/>
    <cellStyle name="Comma 68 3 4 2 4" xfId="8838"/>
    <cellStyle name="Comma 68 3 4 2 5" xfId="8839"/>
    <cellStyle name="Comma 68 3 4 3" xfId="8840"/>
    <cellStyle name="Comma 68 3 4 3 2" xfId="8841"/>
    <cellStyle name="Comma 68 3 4 3 3" xfId="8842"/>
    <cellStyle name="Comma 68 3 4 3 4" xfId="8843"/>
    <cellStyle name="Comma 68 3 4 4" xfId="8844"/>
    <cellStyle name="Comma 68 3 4 5" xfId="8845"/>
    <cellStyle name="Comma 68 3 4 6" xfId="8846"/>
    <cellStyle name="Comma 68 3 5" xfId="8847"/>
    <cellStyle name="Comma 68 3 5 2" xfId="8848"/>
    <cellStyle name="Comma 68 3 5 2 2" xfId="8849"/>
    <cellStyle name="Comma 68 3 5 2 2 2" xfId="8850"/>
    <cellStyle name="Comma 68 3 5 2 2 3" xfId="8851"/>
    <cellStyle name="Comma 68 3 5 2 2 4" xfId="8852"/>
    <cellStyle name="Comma 68 3 5 2 3" xfId="8853"/>
    <cellStyle name="Comma 68 3 5 2 4" xfId="8854"/>
    <cellStyle name="Comma 68 3 5 2 5" xfId="8855"/>
    <cellStyle name="Comma 68 3 5 3" xfId="8856"/>
    <cellStyle name="Comma 68 3 5 3 2" xfId="8857"/>
    <cellStyle name="Comma 68 3 5 3 3" xfId="8858"/>
    <cellStyle name="Comma 68 3 5 3 4" xfId="8859"/>
    <cellStyle name="Comma 68 3 5 4" xfId="8860"/>
    <cellStyle name="Comma 68 3 5 5" xfId="8861"/>
    <cellStyle name="Comma 68 3 5 6" xfId="8862"/>
    <cellStyle name="Comma 68 3 6" xfId="8863"/>
    <cellStyle name="Comma 68 3 6 2" xfId="8864"/>
    <cellStyle name="Comma 68 3 6 2 2" xfId="8865"/>
    <cellStyle name="Comma 68 3 6 2 3" xfId="8866"/>
    <cellStyle name="Comma 68 3 6 2 4" xfId="8867"/>
    <cellStyle name="Comma 68 3 6 3" xfId="8868"/>
    <cellStyle name="Comma 68 3 6 4" xfId="8869"/>
    <cellStyle name="Comma 68 3 6 5" xfId="8870"/>
    <cellStyle name="Comma 68 3 7" xfId="8871"/>
    <cellStyle name="Comma 68 3 7 2" xfId="8872"/>
    <cellStyle name="Comma 68 3 7 3" xfId="8873"/>
    <cellStyle name="Comma 68 3 7 4" xfId="8874"/>
    <cellStyle name="Comma 68 3 8" xfId="8875"/>
    <cellStyle name="Comma 68 3 9" xfId="8876"/>
    <cellStyle name="Comma 68 4" xfId="8877"/>
    <cellStyle name="Comma 68 4 2" xfId="8878"/>
    <cellStyle name="Comma 68 4 2 2" xfId="8879"/>
    <cellStyle name="Comma 68 4 2 2 2" xfId="8880"/>
    <cellStyle name="Comma 68 4 2 2 2 2" xfId="8881"/>
    <cellStyle name="Comma 68 4 2 2 2 3" xfId="8882"/>
    <cellStyle name="Comma 68 4 2 2 2 4" xfId="8883"/>
    <cellStyle name="Comma 68 4 2 2 3" xfId="8884"/>
    <cellStyle name="Comma 68 4 2 2 4" xfId="8885"/>
    <cellStyle name="Comma 68 4 2 2 5" xfId="8886"/>
    <cellStyle name="Comma 68 4 2 3" xfId="8887"/>
    <cellStyle name="Comma 68 4 2 3 2" xfId="8888"/>
    <cellStyle name="Comma 68 4 2 3 3" xfId="8889"/>
    <cellStyle name="Comma 68 4 2 3 4" xfId="8890"/>
    <cellStyle name="Comma 68 4 2 4" xfId="8891"/>
    <cellStyle name="Comma 68 4 2 5" xfId="8892"/>
    <cellStyle name="Comma 68 4 2 6" xfId="8893"/>
    <cellStyle name="Comma 68 4 3" xfId="8894"/>
    <cellStyle name="Comma 68 4 3 2" xfId="8895"/>
    <cellStyle name="Comma 68 4 3 2 2" xfId="8896"/>
    <cellStyle name="Comma 68 4 3 2 2 2" xfId="8897"/>
    <cellStyle name="Comma 68 4 3 2 2 3" xfId="8898"/>
    <cellStyle name="Comma 68 4 3 2 2 4" xfId="8899"/>
    <cellStyle name="Comma 68 4 3 2 3" xfId="8900"/>
    <cellStyle name="Comma 68 4 3 2 4" xfId="8901"/>
    <cellStyle name="Comma 68 4 3 2 5" xfId="8902"/>
    <cellStyle name="Comma 68 4 3 3" xfId="8903"/>
    <cellStyle name="Comma 68 4 3 3 2" xfId="8904"/>
    <cellStyle name="Comma 68 4 3 3 3" xfId="8905"/>
    <cellStyle name="Comma 68 4 3 3 4" xfId="8906"/>
    <cellStyle name="Comma 68 4 3 4" xfId="8907"/>
    <cellStyle name="Comma 68 4 3 5" xfId="8908"/>
    <cellStyle name="Comma 68 4 3 6" xfId="8909"/>
    <cellStyle name="Comma 68 4 4" xfId="8910"/>
    <cellStyle name="Comma 68 4 4 2" xfId="8911"/>
    <cellStyle name="Comma 68 4 4 2 2" xfId="8912"/>
    <cellStyle name="Comma 68 4 4 2 3" xfId="8913"/>
    <cellStyle name="Comma 68 4 4 2 4" xfId="8914"/>
    <cellStyle name="Comma 68 4 4 3" xfId="8915"/>
    <cellStyle name="Comma 68 4 4 4" xfId="8916"/>
    <cellStyle name="Comma 68 4 4 5" xfId="8917"/>
    <cellStyle name="Comma 68 4 5" xfId="8918"/>
    <cellStyle name="Comma 68 4 5 2" xfId="8919"/>
    <cellStyle name="Comma 68 4 5 3" xfId="8920"/>
    <cellStyle name="Comma 68 4 5 4" xfId="8921"/>
    <cellStyle name="Comma 68 4 6" xfId="8922"/>
    <cellStyle name="Comma 68 4 7" xfId="8923"/>
    <cellStyle name="Comma 68 4 8" xfId="8924"/>
    <cellStyle name="Comma 68 5" xfId="8925"/>
    <cellStyle name="Comma 68 5 2" xfId="8926"/>
    <cellStyle name="Comma 68 5 2 2" xfId="8927"/>
    <cellStyle name="Comma 68 5 2 2 2" xfId="8928"/>
    <cellStyle name="Comma 68 5 2 2 2 2" xfId="8929"/>
    <cellStyle name="Comma 68 5 2 2 2 3" xfId="8930"/>
    <cellStyle name="Comma 68 5 2 2 2 4" xfId="8931"/>
    <cellStyle name="Comma 68 5 2 2 3" xfId="8932"/>
    <cellStyle name="Comma 68 5 2 2 4" xfId="8933"/>
    <cellStyle name="Comma 68 5 2 2 5" xfId="8934"/>
    <cellStyle name="Comma 68 5 2 3" xfId="8935"/>
    <cellStyle name="Comma 68 5 2 3 2" xfId="8936"/>
    <cellStyle name="Comma 68 5 2 3 3" xfId="8937"/>
    <cellStyle name="Comma 68 5 2 3 4" xfId="8938"/>
    <cellStyle name="Comma 68 5 2 4" xfId="8939"/>
    <cellStyle name="Comma 68 5 2 5" xfId="8940"/>
    <cellStyle name="Comma 68 5 2 6" xfId="8941"/>
    <cellStyle name="Comma 68 5 3" xfId="8942"/>
    <cellStyle name="Comma 68 5 3 2" xfId="8943"/>
    <cellStyle name="Comma 68 5 3 2 2" xfId="8944"/>
    <cellStyle name="Comma 68 5 3 2 2 2" xfId="8945"/>
    <cellStyle name="Comma 68 5 3 2 2 3" xfId="8946"/>
    <cellStyle name="Comma 68 5 3 2 2 4" xfId="8947"/>
    <cellStyle name="Comma 68 5 3 2 3" xfId="8948"/>
    <cellStyle name="Comma 68 5 3 2 4" xfId="8949"/>
    <cellStyle name="Comma 68 5 3 2 5" xfId="8950"/>
    <cellStyle name="Comma 68 5 3 3" xfId="8951"/>
    <cellStyle name="Comma 68 5 3 3 2" xfId="8952"/>
    <cellStyle name="Comma 68 5 3 3 3" xfId="8953"/>
    <cellStyle name="Comma 68 5 3 3 4" xfId="8954"/>
    <cellStyle name="Comma 68 5 3 4" xfId="8955"/>
    <cellStyle name="Comma 68 5 3 5" xfId="8956"/>
    <cellStyle name="Comma 68 5 3 6" xfId="8957"/>
    <cellStyle name="Comma 68 5 4" xfId="8958"/>
    <cellStyle name="Comma 68 5 4 2" xfId="8959"/>
    <cellStyle name="Comma 68 5 4 2 2" xfId="8960"/>
    <cellStyle name="Comma 68 5 4 2 3" xfId="8961"/>
    <cellStyle name="Comma 68 5 4 2 4" xfId="8962"/>
    <cellStyle name="Comma 68 5 4 3" xfId="8963"/>
    <cellStyle name="Comma 68 5 4 4" xfId="8964"/>
    <cellStyle name="Comma 68 5 4 5" xfId="8965"/>
    <cellStyle name="Comma 68 5 5" xfId="8966"/>
    <cellStyle name="Comma 68 5 5 2" xfId="8967"/>
    <cellStyle name="Comma 68 5 5 3" xfId="8968"/>
    <cellStyle name="Comma 68 5 5 4" xfId="8969"/>
    <cellStyle name="Comma 68 5 6" xfId="8970"/>
    <cellStyle name="Comma 68 5 7" xfId="8971"/>
    <cellStyle name="Comma 68 5 8" xfId="8972"/>
    <cellStyle name="Comma 68 6" xfId="8973"/>
    <cellStyle name="Comma 68 6 2" xfId="8974"/>
    <cellStyle name="Comma 68 6 2 2" xfId="8975"/>
    <cellStyle name="Comma 68 6 2 2 2" xfId="8976"/>
    <cellStyle name="Comma 68 6 2 2 3" xfId="8977"/>
    <cellStyle name="Comma 68 6 2 2 4" xfId="8978"/>
    <cellStyle name="Comma 68 6 2 3" xfId="8979"/>
    <cellStyle name="Comma 68 6 2 4" xfId="8980"/>
    <cellStyle name="Comma 68 6 2 5" xfId="8981"/>
    <cellStyle name="Comma 68 6 3" xfId="8982"/>
    <cellStyle name="Comma 68 6 3 2" xfId="8983"/>
    <cellStyle name="Comma 68 6 3 3" xfId="8984"/>
    <cellStyle name="Comma 68 6 3 4" xfId="8985"/>
    <cellStyle name="Comma 68 6 4" xfId="8986"/>
    <cellStyle name="Comma 68 6 5" xfId="8987"/>
    <cellStyle name="Comma 68 6 6" xfId="8988"/>
    <cellStyle name="Comma 68 7" xfId="8989"/>
    <cellStyle name="Comma 68 7 2" xfId="8990"/>
    <cellStyle name="Comma 68 7 2 2" xfId="8991"/>
    <cellStyle name="Comma 68 7 2 2 2" xfId="8992"/>
    <cellStyle name="Comma 68 7 2 2 3" xfId="8993"/>
    <cellStyle name="Comma 68 7 2 2 4" xfId="8994"/>
    <cellStyle name="Comma 68 7 2 3" xfId="8995"/>
    <cellStyle name="Comma 68 7 2 4" xfId="8996"/>
    <cellStyle name="Comma 68 7 2 5" xfId="8997"/>
    <cellStyle name="Comma 68 7 3" xfId="8998"/>
    <cellStyle name="Comma 68 7 3 2" xfId="8999"/>
    <cellStyle name="Comma 68 7 3 3" xfId="9000"/>
    <cellStyle name="Comma 68 7 3 4" xfId="9001"/>
    <cellStyle name="Comma 68 7 4" xfId="9002"/>
    <cellStyle name="Comma 68 7 5" xfId="9003"/>
    <cellStyle name="Comma 68 7 6" xfId="9004"/>
    <cellStyle name="Comma 68 8" xfId="9005"/>
    <cellStyle name="Comma 68 8 2" xfId="9006"/>
    <cellStyle name="Comma 68 8 2 2" xfId="9007"/>
    <cellStyle name="Comma 68 8 2 3" xfId="9008"/>
    <cellStyle name="Comma 68 8 2 4" xfId="9009"/>
    <cellStyle name="Comma 68 8 3" xfId="9010"/>
    <cellStyle name="Comma 68 8 4" xfId="9011"/>
    <cellStyle name="Comma 68 8 5" xfId="9012"/>
    <cellStyle name="Comma 68 9" xfId="9013"/>
    <cellStyle name="Comma 68 9 2" xfId="9014"/>
    <cellStyle name="Comma 68 9 3" xfId="9015"/>
    <cellStyle name="Comma 68 9 4" xfId="9016"/>
    <cellStyle name="Comma 69" xfId="9017"/>
    <cellStyle name="Comma 7" xfId="9018"/>
    <cellStyle name="Comma 7 2" xfId="9019"/>
    <cellStyle name="Comma 7 2 2" xfId="9020"/>
    <cellStyle name="Comma 7 2 2 2" xfId="9021"/>
    <cellStyle name="Comma 7 2 3" xfId="9022"/>
    <cellStyle name="Comma 7 2 4" xfId="9023"/>
    <cellStyle name="Comma 7 2 5" xfId="9024"/>
    <cellStyle name="Comma 7 2 6" xfId="9025"/>
    <cellStyle name="Comma 7 2 7" xfId="9026"/>
    <cellStyle name="Comma 7 3" xfId="9027"/>
    <cellStyle name="Comma 7 3 2" xfId="9028"/>
    <cellStyle name="Comma 7 4" xfId="9029"/>
    <cellStyle name="Comma 7 4 2" xfId="9030"/>
    <cellStyle name="Comma 7 4 3" xfId="9031"/>
    <cellStyle name="Comma 70" xfId="9032"/>
    <cellStyle name="Comma 71" xfId="9033"/>
    <cellStyle name="Comma 72" xfId="9034"/>
    <cellStyle name="Comma 73" xfId="9035"/>
    <cellStyle name="Comma 74" xfId="9036"/>
    <cellStyle name="Comma 75" xfId="9037"/>
    <cellStyle name="Comma 76" xfId="9038"/>
    <cellStyle name="Comma 77" xfId="9039"/>
    <cellStyle name="Comma 78" xfId="9040"/>
    <cellStyle name="Comma 79" xfId="9041"/>
    <cellStyle name="Comma 8" xfId="9042"/>
    <cellStyle name="Comma 8 10" xfId="9043"/>
    <cellStyle name="Comma 8 11" xfId="9044"/>
    <cellStyle name="Comma 8 2" xfId="9045"/>
    <cellStyle name="Comma 8 2 2" xfId="9046"/>
    <cellStyle name="Comma 8 2 2 2" xfId="9047"/>
    <cellStyle name="Comma 8 2 3" xfId="9048"/>
    <cellStyle name="Comma 8 2 4" xfId="9049"/>
    <cellStyle name="Comma 8 2 5" xfId="9050"/>
    <cellStyle name="Comma 8 2 6" xfId="9051"/>
    <cellStyle name="Comma 8 2 7" xfId="9052"/>
    <cellStyle name="Comma 8 2 8" xfId="9053"/>
    <cellStyle name="Comma 8 3" xfId="9054"/>
    <cellStyle name="Comma 8 3 2" xfId="9055"/>
    <cellStyle name="Comma 8 4" xfId="9056"/>
    <cellStyle name="Comma 8 4 2" xfId="9057"/>
    <cellStyle name="Comma 8 5" xfId="9058"/>
    <cellStyle name="Comma 8 6" xfId="9059"/>
    <cellStyle name="Comma 8 7" xfId="9060"/>
    <cellStyle name="Comma 8 8" xfId="9061"/>
    <cellStyle name="Comma 8 9" xfId="9062"/>
    <cellStyle name="Comma 80" xfId="9063"/>
    <cellStyle name="Comma 81" xfId="9064"/>
    <cellStyle name="Comma 82" xfId="9065"/>
    <cellStyle name="Comma 83" xfId="9066"/>
    <cellStyle name="Comma 84" xfId="9067"/>
    <cellStyle name="Comma 85" xfId="9068"/>
    <cellStyle name="Comma 86" xfId="9069"/>
    <cellStyle name="Comma 87" xfId="9070"/>
    <cellStyle name="Comma 88" xfId="9071"/>
    <cellStyle name="Comma 89" xfId="9072"/>
    <cellStyle name="Comma 9" xfId="9073"/>
    <cellStyle name="Comma 9 10" xfId="9074"/>
    <cellStyle name="Comma 9 11" xfId="9075"/>
    <cellStyle name="Comma 9 12" xfId="9076"/>
    <cellStyle name="Comma 9 13" xfId="9077"/>
    <cellStyle name="Comma 9 2" xfId="9078"/>
    <cellStyle name="Comma 9 2 2" xfId="9079"/>
    <cellStyle name="Comma 9 2 2 2" xfId="9080"/>
    <cellStyle name="Comma 9 2 3" xfId="9081"/>
    <cellStyle name="Comma 9 2 3 2" xfId="9082"/>
    <cellStyle name="Comma 9 3" xfId="9083"/>
    <cellStyle name="Comma 9 3 2" xfId="9084"/>
    <cellStyle name="Comma 9 3 2 2" xfId="9085"/>
    <cellStyle name="Comma 9 3 3" xfId="9086"/>
    <cellStyle name="Comma 9 3 4" xfId="9087"/>
    <cellStyle name="Comma 9 3 5" xfId="9088"/>
    <cellStyle name="Comma 9 3 6" xfId="9089"/>
    <cellStyle name="Comma 9 3 7" xfId="9090"/>
    <cellStyle name="Comma 9 4" xfId="9091"/>
    <cellStyle name="Comma 9 5" xfId="9092"/>
    <cellStyle name="Comma 9 6" xfId="9093"/>
    <cellStyle name="Comma 9 7" xfId="9094"/>
    <cellStyle name="Comma 9 8" xfId="9095"/>
    <cellStyle name="Comma 9 9" xfId="9096"/>
    <cellStyle name="Comma 9 9 2" xfId="9097"/>
    <cellStyle name="Comma 90" xfId="9098"/>
    <cellStyle name="Comma 91" xfId="9099"/>
    <cellStyle name="Comma 92" xfId="9100"/>
    <cellStyle name="Comma 93" xfId="9101"/>
    <cellStyle name="Comma 94" xfId="9102"/>
    <cellStyle name="Comma 95" xfId="9103"/>
    <cellStyle name="Comma 96" xfId="9104"/>
    <cellStyle name="Comma 97" xfId="9105"/>
    <cellStyle name="Comma 98" xfId="9106"/>
    <cellStyle name="Comma 98 2" xfId="9107"/>
    <cellStyle name="Comma 99" xfId="9108"/>
    <cellStyle name="Comma0 - Style3" xfId="9109"/>
    <cellStyle name="Currency [00]" xfId="9110"/>
    <cellStyle name="Currency 10" xfId="9111"/>
    <cellStyle name="Currency 2" xfId="9112"/>
    <cellStyle name="Currency 2 2" xfId="9113"/>
    <cellStyle name="Currency 2 2 2" xfId="9114"/>
    <cellStyle name="Currency 2 2 2 2" xfId="9115"/>
    <cellStyle name="Currency 2 2 2 3" xfId="9116"/>
    <cellStyle name="Currency 2 2 2 4" xfId="9117"/>
    <cellStyle name="Currency 2 3" xfId="9118"/>
    <cellStyle name="Currency 2 4" xfId="9119"/>
    <cellStyle name="Currency 2 5" xfId="9120"/>
    <cellStyle name="Currency 2 6" xfId="9121"/>
    <cellStyle name="Currency 2 7" xfId="9122"/>
    <cellStyle name="Currency 2 7 2" xfId="9123"/>
    <cellStyle name="Currency 2 7 3" xfId="9124"/>
    <cellStyle name="Currency 2 7 4" xfId="9125"/>
    <cellStyle name="Currency 3" xfId="9126"/>
    <cellStyle name="Currency 3 2" xfId="9127"/>
    <cellStyle name="Currency 4" xfId="9128"/>
    <cellStyle name="Currency 5" xfId="9129"/>
    <cellStyle name="Currency 6" xfId="9130"/>
    <cellStyle name="Currency 7" xfId="9131"/>
    <cellStyle name="Currency 8" xfId="9132"/>
    <cellStyle name="Currency 9" xfId="9133"/>
    <cellStyle name="Date - Style2" xfId="9134"/>
    <cellStyle name="Date Short" xfId="9135"/>
    <cellStyle name="DELTA" xfId="9136"/>
    <cellStyle name="DELTA 2" xfId="9137"/>
    <cellStyle name="DELTA 3" xfId="9138"/>
    <cellStyle name="DELTA 4" xfId="9139"/>
    <cellStyle name="DELTA 5" xfId="9140"/>
    <cellStyle name="DELTA 6" xfId="9141"/>
    <cellStyle name="DELTA 7" xfId="9142"/>
    <cellStyle name="Dezimal [0]" xfId="9143"/>
    <cellStyle name="Dezimal_AX-5-Loan-Portfolio-Efficiency-310899" xfId="9144"/>
    <cellStyle name="Emphasis 1" xfId="9145"/>
    <cellStyle name="Emphasis 2" xfId="9146"/>
    <cellStyle name="Emphasis 3" xfId="9147"/>
    <cellStyle name="Enter Currency (0)" xfId="9148"/>
    <cellStyle name="Enter Currency (2)" xfId="9149"/>
    <cellStyle name="Enter Units (0)" xfId="9150"/>
    <cellStyle name="Enter Units (1)" xfId="9151"/>
    <cellStyle name="Enter Units (2)" xfId="9152"/>
    <cellStyle name="Euro" xfId="9153"/>
    <cellStyle name="Euro 2" xfId="9154"/>
    <cellStyle name="Euro 3" xfId="9155"/>
    <cellStyle name="Explanatory Text 2" xfId="9156"/>
    <cellStyle name="Explanatory Text 2 10" xfId="9157"/>
    <cellStyle name="Explanatory Text 2 11" xfId="9158"/>
    <cellStyle name="Explanatory Text 2 12" xfId="9159"/>
    <cellStyle name="Explanatory Text 2 2" xfId="9160"/>
    <cellStyle name="Explanatory Text 2 2 2" xfId="9161"/>
    <cellStyle name="Explanatory Text 2 3" xfId="9162"/>
    <cellStyle name="Explanatory Text 2 4" xfId="9163"/>
    <cellStyle name="Explanatory Text 2 5" xfId="9164"/>
    <cellStyle name="Explanatory Text 2 6" xfId="9165"/>
    <cellStyle name="Explanatory Text 2 7" xfId="9166"/>
    <cellStyle name="Explanatory Text 2 8" xfId="9167"/>
    <cellStyle name="Explanatory Text 2 9" xfId="9168"/>
    <cellStyle name="Explanatory Text 3" xfId="9169"/>
    <cellStyle name="Explanatory Text 3 2" xfId="9170"/>
    <cellStyle name="Explanatory Text 3 3" xfId="9171"/>
    <cellStyle name="Explanatory Text 4" xfId="9172"/>
    <cellStyle name="Explanatory Text 4 2" xfId="9173"/>
    <cellStyle name="Explanatory Text 4 3" xfId="9174"/>
    <cellStyle name="Explanatory Text 5" xfId="9175"/>
    <cellStyle name="Explanatory Text 5 2" xfId="9176"/>
    <cellStyle name="Explanatory Text 5 3" xfId="9177"/>
    <cellStyle name="Explanatory Text 6" xfId="9178"/>
    <cellStyle name="Explanatory Text 6 2" xfId="9179"/>
    <cellStyle name="Explanatory Text 6 3" xfId="9180"/>
    <cellStyle name="Explanatory Text 7" xfId="9181"/>
    <cellStyle name="Flag" xfId="9182"/>
    <cellStyle name="Flag 2" xfId="9183"/>
    <cellStyle name="Flag 3" xfId="9184"/>
    <cellStyle name="Gia's" xfId="9185"/>
    <cellStyle name="Gia's 10" xfId="9186"/>
    <cellStyle name="Gia's 10 2" xfId="21324"/>
    <cellStyle name="Gia's 11" xfId="21325"/>
    <cellStyle name="Gia's 2" xfId="9187"/>
    <cellStyle name="Gia's 2 2" xfId="21323"/>
    <cellStyle name="Gia's 3" xfId="9188"/>
    <cellStyle name="Gia's 3 2" xfId="21322"/>
    <cellStyle name="Gia's 4" xfId="9189"/>
    <cellStyle name="Gia's 4 2" xfId="21321"/>
    <cellStyle name="Gia's 5" xfId="9190"/>
    <cellStyle name="Gia's 5 2" xfId="21320"/>
    <cellStyle name="Gia's 6" xfId="9191"/>
    <cellStyle name="Gia's 6 2" xfId="21319"/>
    <cellStyle name="Gia's 7" xfId="9192"/>
    <cellStyle name="Gia's 7 2" xfId="21318"/>
    <cellStyle name="Gia's 8" xfId="9193"/>
    <cellStyle name="Gia's 8 2" xfId="21317"/>
    <cellStyle name="Gia's 9" xfId="9194"/>
    <cellStyle name="Gia's 9 2" xfId="21316"/>
    <cellStyle name="Good 2" xfId="9195"/>
    <cellStyle name="Good 2 10" xfId="9196"/>
    <cellStyle name="Good 2 11" xfId="9197"/>
    <cellStyle name="Good 2 12" xfId="9198"/>
    <cellStyle name="Good 2 2" xfId="9199"/>
    <cellStyle name="Good 2 2 2" xfId="9200"/>
    <cellStyle name="Good 2 3" xfId="9201"/>
    <cellStyle name="Good 2 4" xfId="9202"/>
    <cellStyle name="Good 2 5" xfId="9203"/>
    <cellStyle name="Good 2 6" xfId="9204"/>
    <cellStyle name="Good 2 7" xfId="9205"/>
    <cellStyle name="Good 2 8" xfId="9206"/>
    <cellStyle name="Good 2 9" xfId="9207"/>
    <cellStyle name="Good 3" xfId="9208"/>
    <cellStyle name="Good 3 2" xfId="9209"/>
    <cellStyle name="Good 3 3" xfId="9210"/>
    <cellStyle name="Good 4" xfId="9211"/>
    <cellStyle name="Good 4 2" xfId="9212"/>
    <cellStyle name="Good 4 3" xfId="9213"/>
    <cellStyle name="Good 5" xfId="9214"/>
    <cellStyle name="Good 5 2" xfId="9215"/>
    <cellStyle name="Good 5 3" xfId="9216"/>
    <cellStyle name="Good 6" xfId="9217"/>
    <cellStyle name="Good 6 2" xfId="9218"/>
    <cellStyle name="Good 6 3" xfId="9219"/>
    <cellStyle name="Good 7" xfId="9220"/>
    <cellStyle name="greyed" xfId="9221"/>
    <cellStyle name="greyed 2" xfId="21315"/>
    <cellStyle name="Header1" xfId="9222"/>
    <cellStyle name="Header1 2" xfId="9223"/>
    <cellStyle name="Header1 3" xfId="9224"/>
    <cellStyle name="Header2" xfId="9225"/>
    <cellStyle name="Header2 2" xfId="9226"/>
    <cellStyle name="Header2 2 2" xfId="21313"/>
    <cellStyle name="Header2 3" xfId="9227"/>
    <cellStyle name="Header2 3 2" xfId="21312"/>
    <cellStyle name="Header2 4" xfId="21314"/>
    <cellStyle name="Heading 1 2" xfId="9228"/>
    <cellStyle name="Heading 1 2 2" xfId="9229"/>
    <cellStyle name="Heading 1 2 2 2" xfId="9230"/>
    <cellStyle name="Heading 1 2 3" xfId="9231"/>
    <cellStyle name="Heading 1 2 4" xfId="9232"/>
    <cellStyle name="Heading 1 3" xfId="9233"/>
    <cellStyle name="Heading 1 3 2" xfId="9234"/>
    <cellStyle name="Heading 1 3 3" xfId="9235"/>
    <cellStyle name="Heading 1 4" xfId="9236"/>
    <cellStyle name="Heading 1 4 2" xfId="9237"/>
    <cellStyle name="Heading 1 4 3" xfId="9238"/>
    <cellStyle name="Heading 1 5" xfId="9239"/>
    <cellStyle name="Heading 1 5 2" xfId="9240"/>
    <cellStyle name="Heading 1 5 3" xfId="9241"/>
    <cellStyle name="Heading 1 6" xfId="9242"/>
    <cellStyle name="Heading 1 6 2" xfId="9243"/>
    <cellStyle name="Heading 1 6 3" xfId="9244"/>
    <cellStyle name="Heading 1 7" xfId="9245"/>
    <cellStyle name="Heading 2 2" xfId="9246"/>
    <cellStyle name="Heading 2 2 2" xfId="9247"/>
    <cellStyle name="Heading 2 2 2 2" xfId="9248"/>
    <cellStyle name="Heading 2 2 3" xfId="9249"/>
    <cellStyle name="Heading 2 2 4" xfId="9250"/>
    <cellStyle name="Heading 2 3" xfId="9251"/>
    <cellStyle name="Heading 2 3 2" xfId="9252"/>
    <cellStyle name="Heading 2 3 3" xfId="9253"/>
    <cellStyle name="Heading 2 4" xfId="9254"/>
    <cellStyle name="Heading 2 4 2" xfId="9255"/>
    <cellStyle name="Heading 2 4 3" xfId="9256"/>
    <cellStyle name="Heading 2 5" xfId="9257"/>
    <cellStyle name="Heading 2 5 2" xfId="9258"/>
    <cellStyle name="Heading 2 5 3" xfId="9259"/>
    <cellStyle name="Heading 2 6" xfId="9260"/>
    <cellStyle name="Heading 2 6 2" xfId="9261"/>
    <cellStyle name="Heading 2 6 3" xfId="9262"/>
    <cellStyle name="Heading 2 7" xfId="9263"/>
    <cellStyle name="Heading 3 2" xfId="9264"/>
    <cellStyle name="Heading 3 2 2" xfId="9265"/>
    <cellStyle name="Heading 3 2 2 2" xfId="9266"/>
    <cellStyle name="Heading 3 2 3" xfId="9267"/>
    <cellStyle name="Heading 3 2 3 2" xfId="9268"/>
    <cellStyle name="Heading 3 2 4" xfId="9269"/>
    <cellStyle name="Heading 3 2 4 2" xfId="9270"/>
    <cellStyle name="Heading 3 2 5" xfId="9271"/>
    <cellStyle name="Heading 3 3" xfId="9272"/>
    <cellStyle name="Heading 3 3 2" xfId="9273"/>
    <cellStyle name="Heading 3 3 3" xfId="9274"/>
    <cellStyle name="Heading 3 4" xfId="9275"/>
    <cellStyle name="Heading 3 4 2" xfId="9276"/>
    <cellStyle name="Heading 3 4 3" xfId="9277"/>
    <cellStyle name="Heading 3 5" xfId="9278"/>
    <cellStyle name="Heading 3 5 2" xfId="9279"/>
    <cellStyle name="Heading 3 5 3" xfId="9280"/>
    <cellStyle name="Heading 3 6" xfId="9281"/>
    <cellStyle name="Heading 3 6 2" xfId="9282"/>
    <cellStyle name="Heading 3 6 3" xfId="9283"/>
    <cellStyle name="Heading 3 7" xfId="9284"/>
    <cellStyle name="Heading 4 2" xfId="9285"/>
    <cellStyle name="Heading 4 2 2" xfId="9286"/>
    <cellStyle name="Heading 4 2 2 2" xfId="9287"/>
    <cellStyle name="Heading 4 2 3" xfId="9288"/>
    <cellStyle name="Heading 4 2 4" xfId="9289"/>
    <cellStyle name="Heading 4 3" xfId="9290"/>
    <cellStyle name="Heading 4 3 2" xfId="9291"/>
    <cellStyle name="Heading 4 3 3" xfId="9292"/>
    <cellStyle name="Heading 4 4" xfId="9293"/>
    <cellStyle name="Heading 4 4 2" xfId="9294"/>
    <cellStyle name="Heading 4 4 3" xfId="9295"/>
    <cellStyle name="Heading 4 5" xfId="9296"/>
    <cellStyle name="Heading 4 5 2" xfId="9297"/>
    <cellStyle name="Heading 4 5 3" xfId="9298"/>
    <cellStyle name="Heading 4 6" xfId="9299"/>
    <cellStyle name="Heading 4 6 2" xfId="9300"/>
    <cellStyle name="Heading 4 6 3" xfId="9301"/>
    <cellStyle name="Heading 4 7" xfId="9302"/>
    <cellStyle name="Heading A" xfId="9303"/>
    <cellStyle name="Heading1" xfId="9304"/>
    <cellStyle name="Heading1 2" xfId="9305"/>
    <cellStyle name="Heading1 3" xfId="9306"/>
    <cellStyle name="Heading2" xfId="9307"/>
    <cellStyle name="Heading2 2" xfId="9308"/>
    <cellStyle name="Heading2 3" xfId="9309"/>
    <cellStyle name="Heading3" xfId="9310"/>
    <cellStyle name="Heading3 2" xfId="9311"/>
    <cellStyle name="Heading3 3" xfId="9312"/>
    <cellStyle name="Heading4" xfId="9313"/>
    <cellStyle name="Heading4 2" xfId="9314"/>
    <cellStyle name="Heading4 3" xfId="9315"/>
    <cellStyle name="Heading5" xfId="9316"/>
    <cellStyle name="Heading5 2" xfId="9317"/>
    <cellStyle name="Heading5 3" xfId="9318"/>
    <cellStyle name="Heading6" xfId="9319"/>
    <cellStyle name="Heading6 2" xfId="9320"/>
    <cellStyle name="Heading6 3" xfId="9321"/>
    <cellStyle name="HeadingTable" xfId="9322"/>
    <cellStyle name="HeadingTable 2" xfId="21311"/>
    <cellStyle name="highlightExposure" xfId="9323"/>
    <cellStyle name="highlightExposure 2" xfId="21310"/>
    <cellStyle name="highlightPercentage" xfId="9324"/>
    <cellStyle name="highlightPercentage 2" xfId="21309"/>
    <cellStyle name="highlightText" xfId="9325"/>
    <cellStyle name="highlightText 2" xfId="21308"/>
    <cellStyle name="Horizontal" xfId="9326"/>
    <cellStyle name="Horizontal 2" xfId="9327"/>
    <cellStyle name="Horizontal 3" xfId="9328"/>
    <cellStyle name="Hyperlink" xfId="17" builtinId="8"/>
    <cellStyle name="Hyperlink 2" xfId="9329"/>
    <cellStyle name="Hyperlink 2 2" xfId="9330"/>
    <cellStyle name="Hyperlink 2 3" xfId="9331"/>
    <cellStyle name="Îáû÷íûé_23_1 " xfId="9332"/>
    <cellStyle name="Input 2" xfId="9333"/>
    <cellStyle name="Input 2 10" xfId="9334"/>
    <cellStyle name="Input 2 10 2" xfId="9335"/>
    <cellStyle name="Input 2 10 2 2" xfId="21306"/>
    <cellStyle name="Input 2 10 3" xfId="9336"/>
    <cellStyle name="Input 2 10 3 2" xfId="21305"/>
    <cellStyle name="Input 2 10 4" xfId="9337"/>
    <cellStyle name="Input 2 10 4 2" xfId="21304"/>
    <cellStyle name="Input 2 10 5" xfId="9338"/>
    <cellStyle name="Input 2 10 5 2" xfId="21303"/>
    <cellStyle name="Input 2 11" xfId="9339"/>
    <cellStyle name="Input 2 11 2" xfId="9340"/>
    <cellStyle name="Input 2 11 2 2" xfId="21301"/>
    <cellStyle name="Input 2 11 3" xfId="9341"/>
    <cellStyle name="Input 2 11 3 2" xfId="21300"/>
    <cellStyle name="Input 2 11 4" xfId="9342"/>
    <cellStyle name="Input 2 11 4 2" xfId="21299"/>
    <cellStyle name="Input 2 11 5" xfId="9343"/>
    <cellStyle name="Input 2 11 5 2" xfId="21298"/>
    <cellStyle name="Input 2 11 6" xfId="21302"/>
    <cellStyle name="Input 2 12" xfId="9344"/>
    <cellStyle name="Input 2 12 2" xfId="9345"/>
    <cellStyle name="Input 2 12 2 2" xfId="21296"/>
    <cellStyle name="Input 2 12 3" xfId="9346"/>
    <cellStyle name="Input 2 12 3 2" xfId="21295"/>
    <cellStyle name="Input 2 12 4" xfId="9347"/>
    <cellStyle name="Input 2 12 4 2" xfId="21294"/>
    <cellStyle name="Input 2 12 5" xfId="9348"/>
    <cellStyle name="Input 2 12 5 2" xfId="21293"/>
    <cellStyle name="Input 2 12 6" xfId="21297"/>
    <cellStyle name="Input 2 13" xfId="9349"/>
    <cellStyle name="Input 2 13 2" xfId="9350"/>
    <cellStyle name="Input 2 13 2 2" xfId="21291"/>
    <cellStyle name="Input 2 13 3" xfId="9351"/>
    <cellStyle name="Input 2 13 3 2" xfId="21290"/>
    <cellStyle name="Input 2 13 4" xfId="9352"/>
    <cellStyle name="Input 2 13 4 2" xfId="21289"/>
    <cellStyle name="Input 2 13 5" xfId="21292"/>
    <cellStyle name="Input 2 14" xfId="9353"/>
    <cellStyle name="Input 2 14 2" xfId="21288"/>
    <cellStyle name="Input 2 15" xfId="9354"/>
    <cellStyle name="Input 2 15 2" xfId="21287"/>
    <cellStyle name="Input 2 16" xfId="9355"/>
    <cellStyle name="Input 2 16 2" xfId="21286"/>
    <cellStyle name="Input 2 17" xfId="21307"/>
    <cellStyle name="Input 2 2" xfId="9356"/>
    <cellStyle name="Input 2 2 10" xfId="21285"/>
    <cellStyle name="Input 2 2 2" xfId="9357"/>
    <cellStyle name="Input 2 2 2 2" xfId="9358"/>
    <cellStyle name="Input 2 2 2 2 2" xfId="21283"/>
    <cellStyle name="Input 2 2 2 3" xfId="9359"/>
    <cellStyle name="Input 2 2 2 3 2" xfId="21282"/>
    <cellStyle name="Input 2 2 2 4" xfId="9360"/>
    <cellStyle name="Input 2 2 2 4 2" xfId="21281"/>
    <cellStyle name="Input 2 2 2 5" xfId="21284"/>
    <cellStyle name="Input 2 2 3" xfId="9361"/>
    <cellStyle name="Input 2 2 3 2" xfId="9362"/>
    <cellStyle name="Input 2 2 3 2 2" xfId="21279"/>
    <cellStyle name="Input 2 2 3 3" xfId="9363"/>
    <cellStyle name="Input 2 2 3 3 2" xfId="21278"/>
    <cellStyle name="Input 2 2 3 4" xfId="9364"/>
    <cellStyle name="Input 2 2 3 4 2" xfId="21277"/>
    <cellStyle name="Input 2 2 3 5" xfId="21280"/>
    <cellStyle name="Input 2 2 4" xfId="9365"/>
    <cellStyle name="Input 2 2 4 2" xfId="9366"/>
    <cellStyle name="Input 2 2 4 2 2" xfId="21275"/>
    <cellStyle name="Input 2 2 4 3" xfId="9367"/>
    <cellStyle name="Input 2 2 4 3 2" xfId="21274"/>
    <cellStyle name="Input 2 2 4 4" xfId="9368"/>
    <cellStyle name="Input 2 2 4 4 2" xfId="21273"/>
    <cellStyle name="Input 2 2 4 5" xfId="21276"/>
    <cellStyle name="Input 2 2 5" xfId="9369"/>
    <cellStyle name="Input 2 2 5 2" xfId="9370"/>
    <cellStyle name="Input 2 2 5 2 2" xfId="21271"/>
    <cellStyle name="Input 2 2 5 3" xfId="9371"/>
    <cellStyle name="Input 2 2 5 3 2" xfId="21270"/>
    <cellStyle name="Input 2 2 5 4" xfId="9372"/>
    <cellStyle name="Input 2 2 5 4 2" xfId="21269"/>
    <cellStyle name="Input 2 2 5 5" xfId="21272"/>
    <cellStyle name="Input 2 2 6" xfId="9373"/>
    <cellStyle name="Input 2 2 6 2" xfId="21268"/>
    <cellStyle name="Input 2 2 7" xfId="9374"/>
    <cellStyle name="Input 2 2 7 2" xfId="21267"/>
    <cellStyle name="Input 2 2 8" xfId="9375"/>
    <cellStyle name="Input 2 2 8 2" xfId="21266"/>
    <cellStyle name="Input 2 2 9" xfId="9376"/>
    <cellStyle name="Input 2 2 9 2" xfId="21265"/>
    <cellStyle name="Input 2 3" xfId="9377"/>
    <cellStyle name="Input 2 3 2" xfId="9378"/>
    <cellStyle name="Input 2 3 2 2" xfId="21264"/>
    <cellStyle name="Input 2 3 3" xfId="9379"/>
    <cellStyle name="Input 2 3 3 2" xfId="21263"/>
    <cellStyle name="Input 2 3 4" xfId="9380"/>
    <cellStyle name="Input 2 3 4 2" xfId="21262"/>
    <cellStyle name="Input 2 3 5" xfId="9381"/>
    <cellStyle name="Input 2 3 5 2" xfId="21261"/>
    <cellStyle name="Input 2 4" xfId="9382"/>
    <cellStyle name="Input 2 4 2" xfId="9383"/>
    <cellStyle name="Input 2 4 2 2" xfId="21260"/>
    <cellStyle name="Input 2 4 3" xfId="9384"/>
    <cellStyle name="Input 2 4 3 2" xfId="21259"/>
    <cellStyle name="Input 2 4 4" xfId="9385"/>
    <cellStyle name="Input 2 4 4 2" xfId="21258"/>
    <cellStyle name="Input 2 4 5" xfId="9386"/>
    <cellStyle name="Input 2 4 5 2" xfId="21257"/>
    <cellStyle name="Input 2 5" xfId="9387"/>
    <cellStyle name="Input 2 5 2" xfId="9388"/>
    <cellStyle name="Input 2 5 2 2" xfId="21256"/>
    <cellStyle name="Input 2 5 3" xfId="9389"/>
    <cellStyle name="Input 2 5 3 2" xfId="21255"/>
    <cellStyle name="Input 2 5 4" xfId="9390"/>
    <cellStyle name="Input 2 5 4 2" xfId="21254"/>
    <cellStyle name="Input 2 5 5" xfId="9391"/>
    <cellStyle name="Input 2 5 5 2" xfId="21253"/>
    <cellStyle name="Input 2 6" xfId="9392"/>
    <cellStyle name="Input 2 6 2" xfId="9393"/>
    <cellStyle name="Input 2 6 2 2" xfId="21252"/>
    <cellStyle name="Input 2 6 3" xfId="9394"/>
    <cellStyle name="Input 2 6 3 2" xfId="21251"/>
    <cellStyle name="Input 2 6 4" xfId="9395"/>
    <cellStyle name="Input 2 6 4 2" xfId="21250"/>
    <cellStyle name="Input 2 6 5" xfId="9396"/>
    <cellStyle name="Input 2 6 5 2" xfId="21249"/>
    <cellStyle name="Input 2 7" xfId="9397"/>
    <cellStyle name="Input 2 7 2" xfId="9398"/>
    <cellStyle name="Input 2 7 2 2" xfId="21248"/>
    <cellStyle name="Input 2 7 3" xfId="9399"/>
    <cellStyle name="Input 2 7 3 2" xfId="21247"/>
    <cellStyle name="Input 2 7 4" xfId="9400"/>
    <cellStyle name="Input 2 7 4 2" xfId="21246"/>
    <cellStyle name="Input 2 7 5" xfId="9401"/>
    <cellStyle name="Input 2 7 5 2" xfId="21245"/>
    <cellStyle name="Input 2 8" xfId="9402"/>
    <cellStyle name="Input 2 8 2" xfId="9403"/>
    <cellStyle name="Input 2 8 2 2" xfId="21244"/>
    <cellStyle name="Input 2 8 3" xfId="9404"/>
    <cellStyle name="Input 2 8 3 2" xfId="21243"/>
    <cellStyle name="Input 2 8 4" xfId="9405"/>
    <cellStyle name="Input 2 8 4 2" xfId="21242"/>
    <cellStyle name="Input 2 8 5" xfId="9406"/>
    <cellStyle name="Input 2 8 5 2" xfId="21241"/>
    <cellStyle name="Input 2 9" xfId="9407"/>
    <cellStyle name="Input 2 9 2" xfId="9408"/>
    <cellStyle name="Input 2 9 2 2" xfId="21240"/>
    <cellStyle name="Input 2 9 3" xfId="9409"/>
    <cellStyle name="Input 2 9 3 2" xfId="21239"/>
    <cellStyle name="Input 2 9 4" xfId="9410"/>
    <cellStyle name="Input 2 9 4 2" xfId="21238"/>
    <cellStyle name="Input 2 9 5" xfId="9411"/>
    <cellStyle name="Input 2 9 5 2" xfId="21237"/>
    <cellStyle name="Input 3" xfId="9412"/>
    <cellStyle name="Input 3 2" xfId="9413"/>
    <cellStyle name="Input 3 2 2" xfId="21235"/>
    <cellStyle name="Input 3 3" xfId="9414"/>
    <cellStyle name="Input 3 3 2" xfId="21234"/>
    <cellStyle name="Input 3 4" xfId="21236"/>
    <cellStyle name="Input 4" xfId="9415"/>
    <cellStyle name="Input 4 2" xfId="9416"/>
    <cellStyle name="Input 4 2 2" xfId="21232"/>
    <cellStyle name="Input 4 3" xfId="9417"/>
    <cellStyle name="Input 4 3 2" xfId="21231"/>
    <cellStyle name="Input 4 4" xfId="21233"/>
    <cellStyle name="Input 5" xfId="9418"/>
    <cellStyle name="Input 5 2" xfId="9419"/>
    <cellStyle name="Input 5 2 2" xfId="21229"/>
    <cellStyle name="Input 5 3" xfId="9420"/>
    <cellStyle name="Input 5 3 2" xfId="21228"/>
    <cellStyle name="Input 5 4" xfId="21230"/>
    <cellStyle name="Input 6" xfId="9421"/>
    <cellStyle name="Input 6 2" xfId="9422"/>
    <cellStyle name="Input 6 2 2" xfId="21226"/>
    <cellStyle name="Input 6 3" xfId="9423"/>
    <cellStyle name="Input 6 3 2" xfId="21225"/>
    <cellStyle name="Input 6 4" xfId="21227"/>
    <cellStyle name="Input 7" xfId="9424"/>
    <cellStyle name="Input 7 2" xfId="21224"/>
    <cellStyle name="inputExposure" xfId="9425"/>
    <cellStyle name="inputExposure 2" xfId="21223"/>
    <cellStyle name="Link Currency (0)" xfId="9426"/>
    <cellStyle name="Link Currency (2)" xfId="9427"/>
    <cellStyle name="Link Units (0)" xfId="9428"/>
    <cellStyle name="Link Units (1)" xfId="9429"/>
    <cellStyle name="Link Units (2)" xfId="9430"/>
    <cellStyle name="Linked Cell 2" xfId="9431"/>
    <cellStyle name="Linked Cell 2 10" xfId="9432"/>
    <cellStyle name="Linked Cell 2 11" xfId="9433"/>
    <cellStyle name="Linked Cell 2 12" xfId="9434"/>
    <cellStyle name="Linked Cell 2 2" xfId="9435"/>
    <cellStyle name="Linked Cell 2 2 2" xfId="9436"/>
    <cellStyle name="Linked Cell 2 3" xfId="9437"/>
    <cellStyle name="Linked Cell 2 4" xfId="9438"/>
    <cellStyle name="Linked Cell 2 5" xfId="9439"/>
    <cellStyle name="Linked Cell 2 6" xfId="9440"/>
    <cellStyle name="Linked Cell 2 7" xfId="9441"/>
    <cellStyle name="Linked Cell 2 8" xfId="9442"/>
    <cellStyle name="Linked Cell 2 9" xfId="9443"/>
    <cellStyle name="Linked Cell 3" xfId="9444"/>
    <cellStyle name="Linked Cell 3 2" xfId="9445"/>
    <cellStyle name="Linked Cell 3 3" xfId="9446"/>
    <cellStyle name="Linked Cell 4" xfId="9447"/>
    <cellStyle name="Linked Cell 4 2" xfId="9448"/>
    <cellStyle name="Linked Cell 4 3" xfId="9449"/>
    <cellStyle name="Linked Cell 5" xfId="9450"/>
    <cellStyle name="Linked Cell 5 2" xfId="9451"/>
    <cellStyle name="Linked Cell 5 3" xfId="9452"/>
    <cellStyle name="Linked Cell 6" xfId="9453"/>
    <cellStyle name="Linked Cell 6 2" xfId="9454"/>
    <cellStyle name="Linked Cell 6 3" xfId="9455"/>
    <cellStyle name="Linked Cell 7" xfId="9456"/>
    <cellStyle name="Matrix" xfId="9457"/>
    <cellStyle name="Matrix 2" xfId="9458"/>
    <cellStyle name="Matrix 3" xfId="9459"/>
    <cellStyle name="Millares [0]_A" xfId="9460"/>
    <cellStyle name="Millares_A" xfId="9461"/>
    <cellStyle name="Moneda [0]_A" xfId="9462"/>
    <cellStyle name="Moneda_A" xfId="9463"/>
    <cellStyle name="Neutral 2" xfId="9464"/>
    <cellStyle name="Neutral 2 10" xfId="9465"/>
    <cellStyle name="Neutral 2 11" xfId="9466"/>
    <cellStyle name="Neutral 2 12" xfId="9467"/>
    <cellStyle name="Neutral 2 2" xfId="9468"/>
    <cellStyle name="Neutral 2 2 2" xfId="9469"/>
    <cellStyle name="Neutral 2 3" xfId="9470"/>
    <cellStyle name="Neutral 2 4" xfId="9471"/>
    <cellStyle name="Neutral 2 5" xfId="9472"/>
    <cellStyle name="Neutral 2 6" xfId="9473"/>
    <cellStyle name="Neutral 2 7" xfId="9474"/>
    <cellStyle name="Neutral 2 8" xfId="9475"/>
    <cellStyle name="Neutral 2 9" xfId="9476"/>
    <cellStyle name="Neutral 3" xfId="9477"/>
    <cellStyle name="Neutral 3 2" xfId="9478"/>
    <cellStyle name="Neutral 3 3" xfId="9479"/>
    <cellStyle name="Neutral 4" xfId="9480"/>
    <cellStyle name="Neutral 4 2" xfId="9481"/>
    <cellStyle name="Neutral 4 3" xfId="9482"/>
    <cellStyle name="Neutral 5" xfId="9483"/>
    <cellStyle name="Neutral 5 2" xfId="9484"/>
    <cellStyle name="Neutral 5 3" xfId="9485"/>
    <cellStyle name="Neutral 6" xfId="9486"/>
    <cellStyle name="Neutral 6 2" xfId="9487"/>
    <cellStyle name="Neutral 6 3" xfId="9488"/>
    <cellStyle name="Neutral 7" xfId="9489"/>
    <cellStyle name="nopl_WCP.XLS" xfId="9490"/>
    <cellStyle name="Norma11l" xfId="9491"/>
    <cellStyle name="Norma11l 2" xfId="9492"/>
    <cellStyle name="Norma11l 3" xfId="9493"/>
    <cellStyle name="Normal" xfId="0" builtinId="0"/>
    <cellStyle name="Normal 10" xfId="9494"/>
    <cellStyle name="Normal 10 10" xfId="9495"/>
    <cellStyle name="Normal 10 10 2" xfId="9496"/>
    <cellStyle name="Normal 10 10 2 2" xfId="9497"/>
    <cellStyle name="Normal 10 10 2 2 2" xfId="9498"/>
    <cellStyle name="Normal 10 10 2 2 3" xfId="9499"/>
    <cellStyle name="Normal 10 10 2 2 4" xfId="9500"/>
    <cellStyle name="Normal 10 10 2 3" xfId="9501"/>
    <cellStyle name="Normal 10 10 2 4" xfId="9502"/>
    <cellStyle name="Normal 10 10 2 5" xfId="9503"/>
    <cellStyle name="Normal 10 10 3" xfId="9504"/>
    <cellStyle name="Normal 10 10 3 2" xfId="9505"/>
    <cellStyle name="Normal 10 10 3 3" xfId="9506"/>
    <cellStyle name="Normal 10 10 3 4" xfId="9507"/>
    <cellStyle name="Normal 10 10 4" xfId="9508"/>
    <cellStyle name="Normal 10 10 5" xfId="9509"/>
    <cellStyle name="Normal 10 10 6" xfId="9510"/>
    <cellStyle name="Normal 10 11" xfId="9511"/>
    <cellStyle name="Normal 10 11 2" xfId="9512"/>
    <cellStyle name="Normal 10 11 2 2" xfId="9513"/>
    <cellStyle name="Normal 10 11 2 2 2" xfId="9514"/>
    <cellStyle name="Normal 10 11 2 2 3" xfId="9515"/>
    <cellStyle name="Normal 10 11 2 2 4" xfId="9516"/>
    <cellStyle name="Normal 10 11 2 3" xfId="9517"/>
    <cellStyle name="Normal 10 11 2 4" xfId="9518"/>
    <cellStyle name="Normal 10 11 2 5" xfId="9519"/>
    <cellStyle name="Normal 10 11 3" xfId="9520"/>
    <cellStyle name="Normal 10 11 3 2" xfId="9521"/>
    <cellStyle name="Normal 10 11 3 3" xfId="9522"/>
    <cellStyle name="Normal 10 11 3 4" xfId="9523"/>
    <cellStyle name="Normal 10 11 4" xfId="9524"/>
    <cellStyle name="Normal 10 11 5" xfId="9525"/>
    <cellStyle name="Normal 10 11 6" xfId="9526"/>
    <cellStyle name="Normal 10 12" xfId="9527"/>
    <cellStyle name="Normal 10 12 2" xfId="9528"/>
    <cellStyle name="Normal 10 12 3" xfId="9529"/>
    <cellStyle name="Normal 10 12 4" xfId="9530"/>
    <cellStyle name="Normal 10 2" xfId="9531"/>
    <cellStyle name="Normal 10 2 2" xfId="9532"/>
    <cellStyle name="Normal 10 2 3" xfId="9533"/>
    <cellStyle name="Normal 10 2 3 2" xfId="9534"/>
    <cellStyle name="Normal 10 2 3 2 2" xfId="9535"/>
    <cellStyle name="Normal 10 2 3 2 2 2" xfId="9536"/>
    <cellStyle name="Normal 10 2 3 2 2 3" xfId="9537"/>
    <cellStyle name="Normal 10 2 3 2 2 4" xfId="9538"/>
    <cellStyle name="Normal 10 2 3 2 3" xfId="9539"/>
    <cellStyle name="Normal 10 2 3 2 4" xfId="9540"/>
    <cellStyle name="Normal 10 2 3 2 5" xfId="9541"/>
    <cellStyle name="Normal 10 2 3 3" xfId="9542"/>
    <cellStyle name="Normal 10 2 3 3 2" xfId="9543"/>
    <cellStyle name="Normal 10 2 3 3 3" xfId="9544"/>
    <cellStyle name="Normal 10 2 3 3 4" xfId="9545"/>
    <cellStyle name="Normal 10 2 3 4" xfId="9546"/>
    <cellStyle name="Normal 10 2 3 5" xfId="9547"/>
    <cellStyle name="Normal 10 2 3 6" xfId="9548"/>
    <cellStyle name="Normal 10 3" xfId="9549"/>
    <cellStyle name="Normal 10 3 2" xfId="9550"/>
    <cellStyle name="Normal 10 3 3" xfId="9551"/>
    <cellStyle name="Normal 10 3 3 2" xfId="9552"/>
    <cellStyle name="Normal 10 3 3 2 2" xfId="9553"/>
    <cellStyle name="Normal 10 3 3 2 2 2" xfId="9554"/>
    <cellStyle name="Normal 10 3 3 2 2 3" xfId="9555"/>
    <cellStyle name="Normal 10 3 3 2 2 4" xfId="9556"/>
    <cellStyle name="Normal 10 3 3 2 3" xfId="9557"/>
    <cellStyle name="Normal 10 3 3 2 4" xfId="9558"/>
    <cellStyle name="Normal 10 3 3 2 5" xfId="9559"/>
    <cellStyle name="Normal 10 3 3 3" xfId="9560"/>
    <cellStyle name="Normal 10 3 3 3 2" xfId="9561"/>
    <cellStyle name="Normal 10 3 3 3 3" xfId="9562"/>
    <cellStyle name="Normal 10 3 3 3 4" xfId="9563"/>
    <cellStyle name="Normal 10 3 3 4" xfId="9564"/>
    <cellStyle name="Normal 10 3 3 5" xfId="9565"/>
    <cellStyle name="Normal 10 3 3 6" xfId="9566"/>
    <cellStyle name="Normal 10 4" xfId="9567"/>
    <cellStyle name="Normal 10 4 2" xfId="9568"/>
    <cellStyle name="Normal 10 4 2 2" xfId="9569"/>
    <cellStyle name="Normal 10 4 2 2 2" xfId="9570"/>
    <cellStyle name="Normal 10 4 2 2 3" xfId="9571"/>
    <cellStyle name="Normal 10 4 2 2 4" xfId="9572"/>
    <cellStyle name="Normal 10 4 2 3" xfId="9573"/>
    <cellStyle name="Normal 10 4 2 4" xfId="9574"/>
    <cellStyle name="Normal 10 4 2 5" xfId="9575"/>
    <cellStyle name="Normal 10 4 3" xfId="9576"/>
    <cellStyle name="Normal 10 4 4" xfId="9577"/>
    <cellStyle name="Normal 10 4 4 2" xfId="9578"/>
    <cellStyle name="Normal 10 4 4 3" xfId="9579"/>
    <cellStyle name="Normal 10 4 4 4" xfId="9580"/>
    <cellStyle name="Normal 10 4 5" xfId="9581"/>
    <cellStyle name="Normal 10 4 6" xfId="9582"/>
    <cellStyle name="Normal 10 4 7" xfId="9583"/>
    <cellStyle name="Normal 10 5" xfId="9584"/>
    <cellStyle name="Normal 10 5 2" xfId="9585"/>
    <cellStyle name="Normal 10 5 2 2" xfId="9586"/>
    <cellStyle name="Normal 10 5 2 2 2" xfId="9587"/>
    <cellStyle name="Normal 10 5 2 2 3" xfId="9588"/>
    <cellStyle name="Normal 10 5 2 2 4" xfId="9589"/>
    <cellStyle name="Normal 10 5 2 3" xfId="9590"/>
    <cellStyle name="Normal 10 5 2 4" xfId="9591"/>
    <cellStyle name="Normal 10 5 2 5" xfId="9592"/>
    <cellStyle name="Normal 10 5 3" xfId="9593"/>
    <cellStyle name="Normal 10 5 3 2" xfId="9594"/>
    <cellStyle name="Normal 10 5 3 3" xfId="9595"/>
    <cellStyle name="Normal 10 5 3 4" xfId="9596"/>
    <cellStyle name="Normal 10 5 4" xfId="9597"/>
    <cellStyle name="Normal 10 5 5" xfId="9598"/>
    <cellStyle name="Normal 10 5 6" xfId="9599"/>
    <cellStyle name="Normal 10 6" xfId="9600"/>
    <cellStyle name="Normal 10 6 2" xfId="9601"/>
    <cellStyle name="Normal 10 6 2 2" xfId="9602"/>
    <cellStyle name="Normal 10 6 2 2 2" xfId="9603"/>
    <cellStyle name="Normal 10 6 2 2 3" xfId="9604"/>
    <cellStyle name="Normal 10 6 2 2 4" xfId="9605"/>
    <cellStyle name="Normal 10 6 2 3" xfId="9606"/>
    <cellStyle name="Normal 10 6 2 4" xfId="9607"/>
    <cellStyle name="Normal 10 6 2 5" xfId="9608"/>
    <cellStyle name="Normal 10 6 3" xfId="9609"/>
    <cellStyle name="Normal 10 6 3 2" xfId="9610"/>
    <cellStyle name="Normal 10 6 3 3" xfId="9611"/>
    <cellStyle name="Normal 10 6 3 4" xfId="9612"/>
    <cellStyle name="Normal 10 6 4" xfId="9613"/>
    <cellStyle name="Normal 10 6 5" xfId="9614"/>
    <cellStyle name="Normal 10 6 6" xfId="9615"/>
    <cellStyle name="Normal 10 7" xfId="9616"/>
    <cellStyle name="Normal 10 7 2" xfId="9617"/>
    <cellStyle name="Normal 10 7 2 2" xfId="9618"/>
    <cellStyle name="Normal 10 7 2 2 2" xfId="9619"/>
    <cellStyle name="Normal 10 7 2 2 3" xfId="9620"/>
    <cellStyle name="Normal 10 7 2 2 4" xfId="9621"/>
    <cellStyle name="Normal 10 7 2 3" xfId="9622"/>
    <cellStyle name="Normal 10 7 2 4" xfId="9623"/>
    <cellStyle name="Normal 10 7 2 5" xfId="9624"/>
    <cellStyle name="Normal 10 7 3" xfId="9625"/>
    <cellStyle name="Normal 10 7 3 2" xfId="9626"/>
    <cellStyle name="Normal 10 7 3 3" xfId="9627"/>
    <cellStyle name="Normal 10 7 3 4" xfId="9628"/>
    <cellStyle name="Normal 10 7 4" xfId="9629"/>
    <cellStyle name="Normal 10 7 5" xfId="9630"/>
    <cellStyle name="Normal 10 7 6" xfId="9631"/>
    <cellStyle name="Normal 10 8" xfId="9632"/>
    <cellStyle name="Normal 10 8 2" xfId="9633"/>
    <cellStyle name="Normal 10 8 2 2" xfId="9634"/>
    <cellStyle name="Normal 10 8 2 2 2" xfId="9635"/>
    <cellStyle name="Normal 10 8 2 2 3" xfId="9636"/>
    <cellStyle name="Normal 10 8 2 2 4" xfId="9637"/>
    <cellStyle name="Normal 10 8 2 3" xfId="9638"/>
    <cellStyle name="Normal 10 8 2 4" xfId="9639"/>
    <cellStyle name="Normal 10 8 2 5" xfId="9640"/>
    <cellStyle name="Normal 10 8 3" xfId="9641"/>
    <cellStyle name="Normal 10 8 3 2" xfId="9642"/>
    <cellStyle name="Normal 10 8 3 3" xfId="9643"/>
    <cellStyle name="Normal 10 8 3 4" xfId="9644"/>
    <cellStyle name="Normal 10 8 4" xfId="9645"/>
    <cellStyle name="Normal 10 8 5" xfId="9646"/>
    <cellStyle name="Normal 10 8 6" xfId="9647"/>
    <cellStyle name="Normal 10 9" xfId="9648"/>
    <cellStyle name="Normal 10 9 2" xfId="9649"/>
    <cellStyle name="Normal 10 9 2 2" xfId="9650"/>
    <cellStyle name="Normal 10 9 2 2 2" xfId="9651"/>
    <cellStyle name="Normal 10 9 2 2 3" xfId="9652"/>
    <cellStyle name="Normal 10 9 2 2 4" xfId="9653"/>
    <cellStyle name="Normal 10 9 2 3" xfId="9654"/>
    <cellStyle name="Normal 10 9 2 4" xfId="9655"/>
    <cellStyle name="Normal 10 9 2 5" xfId="9656"/>
    <cellStyle name="Normal 10 9 3" xfId="9657"/>
    <cellStyle name="Normal 10 9 3 2" xfId="9658"/>
    <cellStyle name="Normal 10 9 3 3" xfId="9659"/>
    <cellStyle name="Normal 10 9 3 4" xfId="9660"/>
    <cellStyle name="Normal 10 9 4" xfId="9661"/>
    <cellStyle name="Normal 10 9 5" xfId="9662"/>
    <cellStyle name="Normal 10 9 6" xfId="9663"/>
    <cellStyle name="Normal 100" xfId="9664"/>
    <cellStyle name="Normal 100 2" xfId="9665"/>
    <cellStyle name="Normal 100 3" xfId="9666"/>
    <cellStyle name="Normal 100 4" xfId="9667"/>
    <cellStyle name="Normal 101" xfId="9668"/>
    <cellStyle name="Normal 101 2" xfId="9669"/>
    <cellStyle name="Normal 101 3" xfId="9670"/>
    <cellStyle name="Normal 101 4" xfId="9671"/>
    <cellStyle name="Normal 102" xfId="9672"/>
    <cellStyle name="Normal 102 2" xfId="9673"/>
    <cellStyle name="Normal 102 3" xfId="9674"/>
    <cellStyle name="Normal 102 4" xfId="9675"/>
    <cellStyle name="Normal 103" xfId="9676"/>
    <cellStyle name="Normal 103 2" xfId="9677"/>
    <cellStyle name="Normal 103 2 2" xfId="9678"/>
    <cellStyle name="Normal 103 2 2 2" xfId="9679"/>
    <cellStyle name="Normal 103 2 2 3" xfId="9680"/>
    <cellStyle name="Normal 103 2 2 4" xfId="9681"/>
    <cellStyle name="Normal 103 2 3" xfId="9682"/>
    <cellStyle name="Normal 103 2 4" xfId="9683"/>
    <cellStyle name="Normal 103 2 5" xfId="9684"/>
    <cellStyle name="Normal 103 3" xfId="9685"/>
    <cellStyle name="Normal 103 3 2" xfId="9686"/>
    <cellStyle name="Normal 103 3 3" xfId="9687"/>
    <cellStyle name="Normal 103 3 4" xfId="9688"/>
    <cellStyle name="Normal 103 4" xfId="9689"/>
    <cellStyle name="Normal 103 4 2" xfId="9690"/>
    <cellStyle name="Normal 103 4 3" xfId="9691"/>
    <cellStyle name="Normal 103 4 4" xfId="9692"/>
    <cellStyle name="Normal 103 5" xfId="9693"/>
    <cellStyle name="Normal 103 6" xfId="9694"/>
    <cellStyle name="Normal 103 7" xfId="9695"/>
    <cellStyle name="Normal 104" xfId="9696"/>
    <cellStyle name="Normal 104 2" xfId="9697"/>
    <cellStyle name="Normal 104 3" xfId="9698"/>
    <cellStyle name="Normal 104 4" xfId="9699"/>
    <cellStyle name="Normal 105" xfId="9700"/>
    <cellStyle name="Normal 105 2" xfId="9701"/>
    <cellStyle name="Normal 105 2 2" xfId="9702"/>
    <cellStyle name="Normal 105 2 2 2" xfId="9703"/>
    <cellStyle name="Normal 105 2 2 3" xfId="9704"/>
    <cellStyle name="Normal 105 2 2 4" xfId="9705"/>
    <cellStyle name="Normal 105 2 3" xfId="9706"/>
    <cellStyle name="Normal 105 2 4" xfId="9707"/>
    <cellStyle name="Normal 105 2 5" xfId="9708"/>
    <cellStyle name="Normal 105 3" xfId="9709"/>
    <cellStyle name="Normal 105 3 2" xfId="9710"/>
    <cellStyle name="Normal 105 3 3" xfId="9711"/>
    <cellStyle name="Normal 105 3 4" xfId="9712"/>
    <cellStyle name="Normal 105 4" xfId="9713"/>
    <cellStyle name="Normal 105 4 2" xfId="9714"/>
    <cellStyle name="Normal 105 4 3" xfId="9715"/>
    <cellStyle name="Normal 105 4 4" xfId="9716"/>
    <cellStyle name="Normal 105 5" xfId="9717"/>
    <cellStyle name="Normal 105 6" xfId="9718"/>
    <cellStyle name="Normal 105 7" xfId="9719"/>
    <cellStyle name="Normal 106" xfId="9720"/>
    <cellStyle name="Normal 106 2" xfId="9721"/>
    <cellStyle name="Normal 106 3" xfId="9722"/>
    <cellStyle name="Normal 106 4" xfId="9723"/>
    <cellStyle name="Normal 107" xfId="9724"/>
    <cellStyle name="Normal 107 2" xfId="9725"/>
    <cellStyle name="Normal 107 3" xfId="9726"/>
    <cellStyle name="Normal 107 4" xfId="9727"/>
    <cellStyle name="Normal 108" xfId="9728"/>
    <cellStyle name="Normal 108 2" xfId="9729"/>
    <cellStyle name="Normal 108 3" xfId="9730"/>
    <cellStyle name="Normal 108 4" xfId="9731"/>
    <cellStyle name="Normal 109" xfId="9732"/>
    <cellStyle name="Normal 109 2" xfId="9733"/>
    <cellStyle name="Normal 109 3" xfId="9734"/>
    <cellStyle name="Normal 109 4" xfId="9735"/>
    <cellStyle name="Normal 11" xfId="9736"/>
    <cellStyle name="Normal 11 10" xfId="9737"/>
    <cellStyle name="Normal 11 10 2" xfId="9738"/>
    <cellStyle name="Normal 11 10 2 2" xfId="9739"/>
    <cellStyle name="Normal 11 10 2 2 2" xfId="9740"/>
    <cellStyle name="Normal 11 10 2 2 3" xfId="9741"/>
    <cellStyle name="Normal 11 10 2 2 4" xfId="9742"/>
    <cellStyle name="Normal 11 10 2 3" xfId="9743"/>
    <cellStyle name="Normal 11 10 2 4" xfId="9744"/>
    <cellStyle name="Normal 11 10 2 5" xfId="9745"/>
    <cellStyle name="Normal 11 10 3" xfId="9746"/>
    <cellStyle name="Normal 11 10 3 2" xfId="9747"/>
    <cellStyle name="Normal 11 10 3 3" xfId="9748"/>
    <cellStyle name="Normal 11 10 3 4" xfId="9749"/>
    <cellStyle name="Normal 11 10 4" xfId="9750"/>
    <cellStyle name="Normal 11 10 5" xfId="9751"/>
    <cellStyle name="Normal 11 10 6" xfId="9752"/>
    <cellStyle name="Normal 11 11" xfId="9753"/>
    <cellStyle name="Normal 11 11 2" xfId="9754"/>
    <cellStyle name="Normal 11 11 3" xfId="9755"/>
    <cellStyle name="Normal 11 11 4" xfId="9756"/>
    <cellStyle name="Normal 11 2" xfId="9757"/>
    <cellStyle name="Normal 11 2 2" xfId="9758"/>
    <cellStyle name="Normal 11 2 2 2" xfId="9759"/>
    <cellStyle name="Normal 11 2 2 2 2" xfId="9760"/>
    <cellStyle name="Normal 11 2 2 2 2 2" xfId="9761"/>
    <cellStyle name="Normal 11 2 2 2 2 2 2" xfId="9762"/>
    <cellStyle name="Normal 11 2 2 2 2 2 3" xfId="9763"/>
    <cellStyle name="Normal 11 2 2 2 2 2 4" xfId="9764"/>
    <cellStyle name="Normal 11 2 2 2 2 3" xfId="9765"/>
    <cellStyle name="Normal 11 2 2 2 2 4" xfId="9766"/>
    <cellStyle name="Normal 11 2 2 2 2 5" xfId="9767"/>
    <cellStyle name="Normal 11 2 2 2 3" xfId="9768"/>
    <cellStyle name="Normal 11 2 2 2 3 2" xfId="9769"/>
    <cellStyle name="Normal 11 2 2 2 3 3" xfId="9770"/>
    <cellStyle name="Normal 11 2 2 2 3 4" xfId="9771"/>
    <cellStyle name="Normal 11 2 2 2 4" xfId="9772"/>
    <cellStyle name="Normal 11 2 2 2 5" xfId="9773"/>
    <cellStyle name="Normal 11 2 2 2 6" xfId="9774"/>
    <cellStyle name="Normal 11 2 2 3" xfId="9775"/>
    <cellStyle name="Normal 11 2 2 3 2" xfId="9776"/>
    <cellStyle name="Normal 11 2 2 3 2 2" xfId="9777"/>
    <cellStyle name="Normal 11 2 2 3 2 3" xfId="9778"/>
    <cellStyle name="Normal 11 2 2 3 2 4" xfId="9779"/>
    <cellStyle name="Normal 11 2 2 3 3" xfId="9780"/>
    <cellStyle name="Normal 11 2 2 3 4" xfId="9781"/>
    <cellStyle name="Normal 11 2 2 3 5" xfId="9782"/>
    <cellStyle name="Normal 11 2 2 4" xfId="9783"/>
    <cellStyle name="Normal 11 2 2 5" xfId="9784"/>
    <cellStyle name="Normal 11 2 2 5 2" xfId="9785"/>
    <cellStyle name="Normal 11 2 2 5 3" xfId="9786"/>
    <cellStyle name="Normal 11 2 2 5 4" xfId="9787"/>
    <cellStyle name="Normal 11 2 2 6" xfId="9788"/>
    <cellStyle name="Normal 11 2 2 7" xfId="9789"/>
    <cellStyle name="Normal 11 2 2 8" xfId="9790"/>
    <cellStyle name="Normal 11 2 3" xfId="9791"/>
    <cellStyle name="Normal 11 2 4" xfId="9792"/>
    <cellStyle name="Normal 11 2 4 2" xfId="9793"/>
    <cellStyle name="Normal 11 2 4 2 2" xfId="9794"/>
    <cellStyle name="Normal 11 2 4 2 2 2" xfId="9795"/>
    <cellStyle name="Normal 11 2 4 2 2 3" xfId="9796"/>
    <cellStyle name="Normal 11 2 4 2 2 4" xfId="9797"/>
    <cellStyle name="Normal 11 2 4 2 3" xfId="9798"/>
    <cellStyle name="Normal 11 2 4 2 4" xfId="9799"/>
    <cellStyle name="Normal 11 2 4 2 5" xfId="9800"/>
    <cellStyle name="Normal 11 2 4 3" xfId="9801"/>
    <cellStyle name="Normal 11 2 4 3 2" xfId="9802"/>
    <cellStyle name="Normal 11 2 4 3 3" xfId="9803"/>
    <cellStyle name="Normal 11 2 4 3 4" xfId="9804"/>
    <cellStyle name="Normal 11 2 4 4" xfId="9805"/>
    <cellStyle name="Normal 11 2 4 5" xfId="9806"/>
    <cellStyle name="Normal 11 2 4 6" xfId="9807"/>
    <cellStyle name="Normal 11 3" xfId="9808"/>
    <cellStyle name="Normal 11 3 2" xfId="9809"/>
    <cellStyle name="Normal 11 3 2 2" xfId="9810"/>
    <cellStyle name="Normal 11 3 2 2 2" xfId="9811"/>
    <cellStyle name="Normal 11 3 2 2 2 2" xfId="9812"/>
    <cellStyle name="Normal 11 3 2 2 2 3" xfId="9813"/>
    <cellStyle name="Normal 11 3 2 2 2 4" xfId="9814"/>
    <cellStyle name="Normal 11 3 2 2 3" xfId="9815"/>
    <cellStyle name="Normal 11 3 2 2 4" xfId="9816"/>
    <cellStyle name="Normal 11 3 2 2 5" xfId="9817"/>
    <cellStyle name="Normal 11 3 2 3" xfId="9818"/>
    <cellStyle name="Normal 11 3 2 4" xfId="9819"/>
    <cellStyle name="Normal 11 3 2 4 2" xfId="9820"/>
    <cellStyle name="Normal 11 3 2 4 3" xfId="9821"/>
    <cellStyle name="Normal 11 3 2 4 4" xfId="9822"/>
    <cellStyle name="Normal 11 3 2 5" xfId="9823"/>
    <cellStyle name="Normal 11 3 2 6" xfId="9824"/>
    <cellStyle name="Normal 11 3 2 7" xfId="9825"/>
    <cellStyle name="Normal 11 4" xfId="9826"/>
    <cellStyle name="Normal 11 4 2" xfId="9827"/>
    <cellStyle name="Normal 11 4 2 2" xfId="9828"/>
    <cellStyle name="Normal 11 4 2 2 2" xfId="9829"/>
    <cellStyle name="Normal 11 4 2 2 3" xfId="9830"/>
    <cellStyle name="Normal 11 4 2 2 4" xfId="9831"/>
    <cellStyle name="Normal 11 4 2 3" xfId="9832"/>
    <cellStyle name="Normal 11 4 2 4" xfId="9833"/>
    <cellStyle name="Normal 11 4 2 5" xfId="9834"/>
    <cellStyle name="Normal 11 4 3" xfId="9835"/>
    <cellStyle name="Normal 11 4 4" xfId="9836"/>
    <cellStyle name="Normal 11 4 4 2" xfId="9837"/>
    <cellStyle name="Normal 11 4 4 3" xfId="9838"/>
    <cellStyle name="Normal 11 4 4 4" xfId="9839"/>
    <cellStyle name="Normal 11 4 5" xfId="9840"/>
    <cellStyle name="Normal 11 4 6" xfId="9841"/>
    <cellStyle name="Normal 11 4 7" xfId="9842"/>
    <cellStyle name="Normal 11 5" xfId="9843"/>
    <cellStyle name="Normal 11 5 2" xfId="9844"/>
    <cellStyle name="Normal 11 5 2 2" xfId="9845"/>
    <cellStyle name="Normal 11 5 2 2 2" xfId="9846"/>
    <cellStyle name="Normal 11 5 2 2 3" xfId="9847"/>
    <cellStyle name="Normal 11 5 2 2 4" xfId="9848"/>
    <cellStyle name="Normal 11 5 2 3" xfId="9849"/>
    <cellStyle name="Normal 11 5 2 4" xfId="9850"/>
    <cellStyle name="Normal 11 5 2 5" xfId="9851"/>
    <cellStyle name="Normal 11 5 3" xfId="9852"/>
    <cellStyle name="Normal 11 5 3 2" xfId="9853"/>
    <cellStyle name="Normal 11 5 3 3" xfId="9854"/>
    <cellStyle name="Normal 11 5 3 4" xfId="9855"/>
    <cellStyle name="Normal 11 5 4" xfId="9856"/>
    <cellStyle name="Normal 11 5 5" xfId="9857"/>
    <cellStyle name="Normal 11 5 6" xfId="9858"/>
    <cellStyle name="Normal 11 6" xfId="9859"/>
    <cellStyle name="Normal 11 6 2" xfId="9860"/>
    <cellStyle name="Normal 11 6 2 2" xfId="9861"/>
    <cellStyle name="Normal 11 6 2 2 2" xfId="9862"/>
    <cellStyle name="Normal 11 6 2 2 3" xfId="9863"/>
    <cellStyle name="Normal 11 6 2 2 4" xfId="9864"/>
    <cellStyle name="Normal 11 6 2 3" xfId="9865"/>
    <cellStyle name="Normal 11 6 2 4" xfId="9866"/>
    <cellStyle name="Normal 11 6 2 5" xfId="9867"/>
    <cellStyle name="Normal 11 6 3" xfId="9868"/>
    <cellStyle name="Normal 11 6 3 2" xfId="9869"/>
    <cellStyle name="Normal 11 6 3 3" xfId="9870"/>
    <cellStyle name="Normal 11 6 3 4" xfId="9871"/>
    <cellStyle name="Normal 11 6 4" xfId="9872"/>
    <cellStyle name="Normal 11 6 5" xfId="9873"/>
    <cellStyle name="Normal 11 6 6" xfId="9874"/>
    <cellStyle name="Normal 11 7" xfId="9875"/>
    <cellStyle name="Normal 11 7 2" xfId="9876"/>
    <cellStyle name="Normal 11 7 2 2" xfId="9877"/>
    <cellStyle name="Normal 11 7 2 2 2" xfId="9878"/>
    <cellStyle name="Normal 11 7 2 2 3" xfId="9879"/>
    <cellStyle name="Normal 11 7 2 2 4" xfId="9880"/>
    <cellStyle name="Normal 11 7 2 3" xfId="9881"/>
    <cellStyle name="Normal 11 7 2 4" xfId="9882"/>
    <cellStyle name="Normal 11 7 2 5" xfId="9883"/>
    <cellStyle name="Normal 11 7 3" xfId="9884"/>
    <cellStyle name="Normal 11 7 3 2" xfId="9885"/>
    <cellStyle name="Normal 11 7 3 3" xfId="9886"/>
    <cellStyle name="Normal 11 7 3 4" xfId="9887"/>
    <cellStyle name="Normal 11 7 4" xfId="9888"/>
    <cellStyle name="Normal 11 7 5" xfId="9889"/>
    <cellStyle name="Normal 11 7 6" xfId="9890"/>
    <cellStyle name="Normal 11 8" xfId="9891"/>
    <cellStyle name="Normal 11 8 2" xfId="9892"/>
    <cellStyle name="Normal 11 8 2 2" xfId="9893"/>
    <cellStyle name="Normal 11 8 2 2 2" xfId="9894"/>
    <cellStyle name="Normal 11 8 2 2 3" xfId="9895"/>
    <cellStyle name="Normal 11 8 2 2 4" xfId="9896"/>
    <cellStyle name="Normal 11 8 2 3" xfId="9897"/>
    <cellStyle name="Normal 11 8 2 4" xfId="9898"/>
    <cellStyle name="Normal 11 8 2 5" xfId="9899"/>
    <cellStyle name="Normal 11 8 3" xfId="9900"/>
    <cellStyle name="Normal 11 8 3 2" xfId="9901"/>
    <cellStyle name="Normal 11 8 3 3" xfId="9902"/>
    <cellStyle name="Normal 11 8 3 4" xfId="9903"/>
    <cellStyle name="Normal 11 8 4" xfId="9904"/>
    <cellStyle name="Normal 11 8 5" xfId="9905"/>
    <cellStyle name="Normal 11 8 6" xfId="9906"/>
    <cellStyle name="Normal 11 9" xfId="9907"/>
    <cellStyle name="Normal 11 9 2" xfId="9908"/>
    <cellStyle name="Normal 11 9 2 2" xfId="9909"/>
    <cellStyle name="Normal 11 9 2 2 2" xfId="9910"/>
    <cellStyle name="Normal 11 9 2 2 3" xfId="9911"/>
    <cellStyle name="Normal 11 9 2 2 4" xfId="9912"/>
    <cellStyle name="Normal 11 9 2 3" xfId="9913"/>
    <cellStyle name="Normal 11 9 2 4" xfId="9914"/>
    <cellStyle name="Normal 11 9 2 5" xfId="9915"/>
    <cellStyle name="Normal 11 9 3" xfId="9916"/>
    <cellStyle name="Normal 11 9 3 2" xfId="9917"/>
    <cellStyle name="Normal 11 9 3 3" xfId="9918"/>
    <cellStyle name="Normal 11 9 3 4" xfId="9919"/>
    <cellStyle name="Normal 11 9 4" xfId="9920"/>
    <cellStyle name="Normal 11 9 5" xfId="9921"/>
    <cellStyle name="Normal 11 9 6" xfId="9922"/>
    <cellStyle name="Normal 110" xfId="9923"/>
    <cellStyle name="Normal 110 2" xfId="9924"/>
    <cellStyle name="Normal 110 3" xfId="9925"/>
    <cellStyle name="Normal 110 4" xfId="9926"/>
    <cellStyle name="Normal 111" xfId="9927"/>
    <cellStyle name="Normal 111 2" xfId="9928"/>
    <cellStyle name="Normal 111 3" xfId="9929"/>
    <cellStyle name="Normal 111 4" xfId="9930"/>
    <cellStyle name="Normal 112" xfId="9931"/>
    <cellStyle name="Normal 112 2" xfId="9932"/>
    <cellStyle name="Normal 112 3" xfId="9933"/>
    <cellStyle name="Normal 112 4" xfId="9934"/>
    <cellStyle name="Normal 113" xfId="9935"/>
    <cellStyle name="Normal 113 2" xfId="9936"/>
    <cellStyle name="Normal 113 3" xfId="9937"/>
    <cellStyle name="Normal 113 4" xfId="9938"/>
    <cellStyle name="Normal 114" xfId="9939"/>
    <cellStyle name="Normal 114 2" xfId="9940"/>
    <cellStyle name="Normal 114 3" xfId="9941"/>
    <cellStyle name="Normal 114 4" xfId="9942"/>
    <cellStyle name="Normal 115" xfId="9943"/>
    <cellStyle name="Normal 115 2" xfId="9944"/>
    <cellStyle name="Normal 115 3" xfId="9945"/>
    <cellStyle name="Normal 115 4" xfId="9946"/>
    <cellStyle name="Normal 116" xfId="9947"/>
    <cellStyle name="Normal 116 2" xfId="9948"/>
    <cellStyle name="Normal 116 3" xfId="9949"/>
    <cellStyle name="Normal 116 4" xfId="9950"/>
    <cellStyle name="Normal 117" xfId="9951"/>
    <cellStyle name="Normal 117 2" xfId="9952"/>
    <cellStyle name="Normal 117 3" xfId="9953"/>
    <cellStyle name="Normal 117 4" xfId="9954"/>
    <cellStyle name="Normal 118" xfId="9955"/>
    <cellStyle name="Normal 118 2" xfId="9956"/>
    <cellStyle name="Normal 118 3" xfId="9957"/>
    <cellStyle name="Normal 118 4" xfId="9958"/>
    <cellStyle name="Normal 119" xfId="9959"/>
    <cellStyle name="Normal 12" xfId="9960"/>
    <cellStyle name="Normal 12 10" xfId="9961"/>
    <cellStyle name="Normal 12 10 2" xfId="9962"/>
    <cellStyle name="Normal 12 10 2 2" xfId="9963"/>
    <cellStyle name="Normal 12 10 2 2 2" xfId="9964"/>
    <cellStyle name="Normal 12 10 2 2 3" xfId="9965"/>
    <cellStyle name="Normal 12 10 2 2 4" xfId="9966"/>
    <cellStyle name="Normal 12 10 2 3" xfId="9967"/>
    <cellStyle name="Normal 12 10 2 4" xfId="9968"/>
    <cellStyle name="Normal 12 10 2 5" xfId="9969"/>
    <cellStyle name="Normal 12 10 3" xfId="9970"/>
    <cellStyle name="Normal 12 10 3 2" xfId="9971"/>
    <cellStyle name="Normal 12 10 3 3" xfId="9972"/>
    <cellStyle name="Normal 12 10 3 4" xfId="9973"/>
    <cellStyle name="Normal 12 10 4" xfId="9974"/>
    <cellStyle name="Normal 12 10 5" xfId="9975"/>
    <cellStyle name="Normal 12 10 6" xfId="9976"/>
    <cellStyle name="Normal 12 11" xfId="9977"/>
    <cellStyle name="Normal 12 11 2" xfId="9978"/>
    <cellStyle name="Normal 12 11 2 2" xfId="9979"/>
    <cellStyle name="Normal 12 11 2 2 2" xfId="9980"/>
    <cellStyle name="Normal 12 11 2 2 3" xfId="9981"/>
    <cellStyle name="Normal 12 11 2 2 4" xfId="9982"/>
    <cellStyle name="Normal 12 11 2 3" xfId="9983"/>
    <cellStyle name="Normal 12 11 2 4" xfId="9984"/>
    <cellStyle name="Normal 12 11 2 5" xfId="9985"/>
    <cellStyle name="Normal 12 11 3" xfId="9986"/>
    <cellStyle name="Normal 12 11 3 2" xfId="9987"/>
    <cellStyle name="Normal 12 11 3 3" xfId="9988"/>
    <cellStyle name="Normal 12 11 3 4" xfId="9989"/>
    <cellStyle name="Normal 12 11 4" xfId="9990"/>
    <cellStyle name="Normal 12 11 5" xfId="9991"/>
    <cellStyle name="Normal 12 11 6" xfId="9992"/>
    <cellStyle name="Normal 12 12" xfId="9993"/>
    <cellStyle name="Normal 12 12 2" xfId="9994"/>
    <cellStyle name="Normal 12 12 2 2" xfId="9995"/>
    <cellStyle name="Normal 12 12 2 2 2" xfId="9996"/>
    <cellStyle name="Normal 12 12 2 2 3" xfId="9997"/>
    <cellStyle name="Normal 12 12 2 2 4" xfId="9998"/>
    <cellStyle name="Normal 12 12 2 3" xfId="9999"/>
    <cellStyle name="Normal 12 12 2 4" xfId="10000"/>
    <cellStyle name="Normal 12 12 2 5" xfId="10001"/>
    <cellStyle name="Normal 12 12 3" xfId="10002"/>
    <cellStyle name="Normal 12 12 3 2" xfId="10003"/>
    <cellStyle name="Normal 12 12 3 3" xfId="10004"/>
    <cellStyle name="Normal 12 12 3 4" xfId="10005"/>
    <cellStyle name="Normal 12 12 4" xfId="10006"/>
    <cellStyle name="Normal 12 12 5" xfId="10007"/>
    <cellStyle name="Normal 12 12 6" xfId="10008"/>
    <cellStyle name="Normal 12 13" xfId="10009"/>
    <cellStyle name="Normal 12 13 2" xfId="10010"/>
    <cellStyle name="Normal 12 13 2 2" xfId="10011"/>
    <cellStyle name="Normal 12 13 2 2 2" xfId="10012"/>
    <cellStyle name="Normal 12 13 2 2 3" xfId="10013"/>
    <cellStyle name="Normal 12 13 2 2 4" xfId="10014"/>
    <cellStyle name="Normal 12 13 2 3" xfId="10015"/>
    <cellStyle name="Normal 12 13 2 4" xfId="10016"/>
    <cellStyle name="Normal 12 13 2 5" xfId="10017"/>
    <cellStyle name="Normal 12 13 3" xfId="10018"/>
    <cellStyle name="Normal 12 13 3 2" xfId="10019"/>
    <cellStyle name="Normal 12 13 3 3" xfId="10020"/>
    <cellStyle name="Normal 12 13 3 4" xfId="10021"/>
    <cellStyle name="Normal 12 13 4" xfId="10022"/>
    <cellStyle name="Normal 12 13 5" xfId="10023"/>
    <cellStyle name="Normal 12 13 6" xfId="10024"/>
    <cellStyle name="Normal 12 14" xfId="10025"/>
    <cellStyle name="Normal 12 14 2" xfId="10026"/>
    <cellStyle name="Normal 12 14 3" xfId="10027"/>
    <cellStyle name="Normal 12 14 4" xfId="10028"/>
    <cellStyle name="Normal 12 2" xfId="10029"/>
    <cellStyle name="Normal 12 2 2" xfId="10030"/>
    <cellStyle name="Normal 12 2 3" xfId="10031"/>
    <cellStyle name="Normal 12 2 3 2" xfId="10032"/>
    <cellStyle name="Normal 12 2 3 2 2" xfId="10033"/>
    <cellStyle name="Normal 12 2 3 2 2 2" xfId="10034"/>
    <cellStyle name="Normal 12 2 3 2 2 3" xfId="10035"/>
    <cellStyle name="Normal 12 2 3 2 2 4" xfId="10036"/>
    <cellStyle name="Normal 12 2 3 2 3" xfId="10037"/>
    <cellStyle name="Normal 12 2 3 2 4" xfId="10038"/>
    <cellStyle name="Normal 12 2 3 2 5" xfId="10039"/>
    <cellStyle name="Normal 12 2 3 3" xfId="10040"/>
    <cellStyle name="Normal 12 2 3 3 2" xfId="10041"/>
    <cellStyle name="Normal 12 2 3 3 3" xfId="10042"/>
    <cellStyle name="Normal 12 2 3 3 4" xfId="10043"/>
    <cellStyle name="Normal 12 2 3 4" xfId="10044"/>
    <cellStyle name="Normal 12 2 3 5" xfId="10045"/>
    <cellStyle name="Normal 12 2 3 6" xfId="10046"/>
    <cellStyle name="Normal 12 3" xfId="10047"/>
    <cellStyle name="Normal 12 3 2" xfId="10048"/>
    <cellStyle name="Normal 12 3 2 2" xfId="10049"/>
    <cellStyle name="Normal 12 3 2 2 2" xfId="10050"/>
    <cellStyle name="Normal 12 3 2 2 2 2" xfId="10051"/>
    <cellStyle name="Normal 12 3 2 2 2 3" xfId="10052"/>
    <cellStyle name="Normal 12 3 2 2 2 4" xfId="10053"/>
    <cellStyle name="Normal 12 3 2 2 3" xfId="10054"/>
    <cellStyle name="Normal 12 3 2 2 4" xfId="10055"/>
    <cellStyle name="Normal 12 3 2 2 5" xfId="10056"/>
    <cellStyle name="Normal 12 3 2 3" xfId="10057"/>
    <cellStyle name="Normal 12 3 2 4" xfId="10058"/>
    <cellStyle name="Normal 12 3 2 4 2" xfId="10059"/>
    <cellStyle name="Normal 12 3 2 4 3" xfId="10060"/>
    <cellStyle name="Normal 12 3 2 4 4" xfId="10061"/>
    <cellStyle name="Normal 12 3 2 5" xfId="10062"/>
    <cellStyle name="Normal 12 3 2 6" xfId="10063"/>
    <cellStyle name="Normal 12 3 2 7" xfId="10064"/>
    <cellStyle name="Normal 12 4" xfId="10065"/>
    <cellStyle name="Normal 12 4 2" xfId="10066"/>
    <cellStyle name="Normal 12 4 2 2" xfId="10067"/>
    <cellStyle name="Normal 12 4 2 2 2" xfId="10068"/>
    <cellStyle name="Normal 12 4 2 2 3" xfId="10069"/>
    <cellStyle name="Normal 12 4 2 2 4" xfId="10070"/>
    <cellStyle name="Normal 12 4 2 3" xfId="10071"/>
    <cellStyle name="Normal 12 4 2 4" xfId="10072"/>
    <cellStyle name="Normal 12 4 2 5" xfId="10073"/>
    <cellStyle name="Normal 12 4 3" xfId="10074"/>
    <cellStyle name="Normal 12 4 4" xfId="10075"/>
    <cellStyle name="Normal 12 4 4 2" xfId="10076"/>
    <cellStyle name="Normal 12 4 4 3" xfId="10077"/>
    <cellStyle name="Normal 12 4 4 4" xfId="10078"/>
    <cellStyle name="Normal 12 4 5" xfId="10079"/>
    <cellStyle name="Normal 12 4 6" xfId="10080"/>
    <cellStyle name="Normal 12 4 7" xfId="10081"/>
    <cellStyle name="Normal 12 5" xfId="10082"/>
    <cellStyle name="Normal 12 5 2" xfId="10083"/>
    <cellStyle name="Normal 12 5 2 2" xfId="10084"/>
    <cellStyle name="Normal 12 5 2 2 2" xfId="10085"/>
    <cellStyle name="Normal 12 5 2 2 3" xfId="10086"/>
    <cellStyle name="Normal 12 5 2 2 4" xfId="10087"/>
    <cellStyle name="Normal 12 5 2 3" xfId="10088"/>
    <cellStyle name="Normal 12 5 2 4" xfId="10089"/>
    <cellStyle name="Normal 12 5 2 5" xfId="10090"/>
    <cellStyle name="Normal 12 5 3" xfId="10091"/>
    <cellStyle name="Normal 12 5 4" xfId="10092"/>
    <cellStyle name="Normal 12 5 4 2" xfId="10093"/>
    <cellStyle name="Normal 12 5 4 3" xfId="10094"/>
    <cellStyle name="Normal 12 5 4 4" xfId="10095"/>
    <cellStyle name="Normal 12 5 5" xfId="10096"/>
    <cellStyle name="Normal 12 5 6" xfId="10097"/>
    <cellStyle name="Normal 12 5 7" xfId="10098"/>
    <cellStyle name="Normal 12 6" xfId="10099"/>
    <cellStyle name="Normal 12 6 2" xfId="10100"/>
    <cellStyle name="Normal 12 6 2 2" xfId="10101"/>
    <cellStyle name="Normal 12 6 2 2 2" xfId="10102"/>
    <cellStyle name="Normal 12 6 2 2 3" xfId="10103"/>
    <cellStyle name="Normal 12 6 2 2 4" xfId="10104"/>
    <cellStyle name="Normal 12 6 2 3" xfId="10105"/>
    <cellStyle name="Normal 12 6 2 4" xfId="10106"/>
    <cellStyle name="Normal 12 6 2 5" xfId="10107"/>
    <cellStyle name="Normal 12 6 3" xfId="10108"/>
    <cellStyle name="Normal 12 6 4" xfId="10109"/>
    <cellStyle name="Normal 12 6 4 2" xfId="10110"/>
    <cellStyle name="Normal 12 6 4 3" xfId="10111"/>
    <cellStyle name="Normal 12 6 4 4" xfId="10112"/>
    <cellStyle name="Normal 12 6 5" xfId="10113"/>
    <cellStyle name="Normal 12 6 6" xfId="10114"/>
    <cellStyle name="Normal 12 6 7" xfId="10115"/>
    <cellStyle name="Normal 12 7" xfId="10116"/>
    <cellStyle name="Normal 12 7 2" xfId="10117"/>
    <cellStyle name="Normal 12 7 2 2" xfId="10118"/>
    <cellStyle name="Normal 12 7 2 2 2" xfId="10119"/>
    <cellStyle name="Normal 12 7 2 2 3" xfId="10120"/>
    <cellStyle name="Normal 12 7 2 2 4" xfId="10121"/>
    <cellStyle name="Normal 12 7 2 3" xfId="10122"/>
    <cellStyle name="Normal 12 7 2 4" xfId="10123"/>
    <cellStyle name="Normal 12 7 2 5" xfId="10124"/>
    <cellStyle name="Normal 12 7 3" xfId="10125"/>
    <cellStyle name="Normal 12 7 4" xfId="10126"/>
    <cellStyle name="Normal 12 7 4 2" xfId="10127"/>
    <cellStyle name="Normal 12 7 4 3" xfId="10128"/>
    <cellStyle name="Normal 12 7 4 4" xfId="10129"/>
    <cellStyle name="Normal 12 7 5" xfId="10130"/>
    <cellStyle name="Normal 12 7 6" xfId="10131"/>
    <cellStyle name="Normal 12 7 7" xfId="10132"/>
    <cellStyle name="Normal 12 8" xfId="10133"/>
    <cellStyle name="Normal 12 8 2" xfId="10134"/>
    <cellStyle name="Normal 12 8 2 2" xfId="10135"/>
    <cellStyle name="Normal 12 8 2 2 2" xfId="10136"/>
    <cellStyle name="Normal 12 8 2 2 3" xfId="10137"/>
    <cellStyle name="Normal 12 8 2 2 4" xfId="10138"/>
    <cellStyle name="Normal 12 8 2 3" xfId="10139"/>
    <cellStyle name="Normal 12 8 2 4" xfId="10140"/>
    <cellStyle name="Normal 12 8 2 5" xfId="10141"/>
    <cellStyle name="Normal 12 8 3" xfId="10142"/>
    <cellStyle name="Normal 12 8 3 2" xfId="10143"/>
    <cellStyle name="Normal 12 8 3 3" xfId="10144"/>
    <cellStyle name="Normal 12 8 3 4" xfId="10145"/>
    <cellStyle name="Normal 12 8 4" xfId="10146"/>
    <cellStyle name="Normal 12 8 5" xfId="10147"/>
    <cellStyle name="Normal 12 8 6" xfId="10148"/>
    <cellStyle name="Normal 12 9" xfId="10149"/>
    <cellStyle name="Normal 12 9 2" xfId="10150"/>
    <cellStyle name="Normal 12 9 2 2" xfId="10151"/>
    <cellStyle name="Normal 12 9 2 2 2" xfId="10152"/>
    <cellStyle name="Normal 12 9 2 2 3" xfId="10153"/>
    <cellStyle name="Normal 12 9 2 2 4" xfId="10154"/>
    <cellStyle name="Normal 12 9 2 3" xfId="10155"/>
    <cellStyle name="Normal 12 9 2 4" xfId="10156"/>
    <cellStyle name="Normal 12 9 2 5" xfId="10157"/>
    <cellStyle name="Normal 12 9 3" xfId="10158"/>
    <cellStyle name="Normal 12 9 3 2" xfId="10159"/>
    <cellStyle name="Normal 12 9 3 3" xfId="10160"/>
    <cellStyle name="Normal 12 9 3 4" xfId="10161"/>
    <cellStyle name="Normal 12 9 4" xfId="10162"/>
    <cellStyle name="Normal 12 9 5" xfId="10163"/>
    <cellStyle name="Normal 12 9 6" xfId="10164"/>
    <cellStyle name="Normal 120" xfId="10165"/>
    <cellStyle name="Normal 121" xfId="3"/>
    <cellStyle name="Normal 121 2" xfId="21410"/>
    <cellStyle name="Normal 122" xfId="20960"/>
    <cellStyle name="Normal 13" xfId="10166"/>
    <cellStyle name="Normal 13 10" xfId="10167"/>
    <cellStyle name="Normal 13 11" xfId="10168"/>
    <cellStyle name="Normal 13 11 2" xfId="10169"/>
    <cellStyle name="Normal 13 11 2 2" xfId="10170"/>
    <cellStyle name="Normal 13 11 2 2 2" xfId="10171"/>
    <cellStyle name="Normal 13 11 2 2 3" xfId="10172"/>
    <cellStyle name="Normal 13 11 2 2 4" xfId="10173"/>
    <cellStyle name="Normal 13 11 2 3" xfId="10174"/>
    <cellStyle name="Normal 13 11 2 4" xfId="10175"/>
    <cellStyle name="Normal 13 11 2 5" xfId="10176"/>
    <cellStyle name="Normal 13 11 3" xfId="10177"/>
    <cellStyle name="Normal 13 11 3 2" xfId="10178"/>
    <cellStyle name="Normal 13 11 3 3" xfId="10179"/>
    <cellStyle name="Normal 13 11 3 4" xfId="10180"/>
    <cellStyle name="Normal 13 11 4" xfId="10181"/>
    <cellStyle name="Normal 13 11 5" xfId="10182"/>
    <cellStyle name="Normal 13 11 6" xfId="10183"/>
    <cellStyle name="Normal 13 12" xfId="10184"/>
    <cellStyle name="Normal 13 12 2" xfId="10185"/>
    <cellStyle name="Normal 13 12 2 2" xfId="10186"/>
    <cellStyle name="Normal 13 12 2 2 2" xfId="10187"/>
    <cellStyle name="Normal 13 12 2 2 3" xfId="10188"/>
    <cellStyle name="Normal 13 12 2 2 4" xfId="10189"/>
    <cellStyle name="Normal 13 12 2 3" xfId="10190"/>
    <cellStyle name="Normal 13 12 2 4" xfId="10191"/>
    <cellStyle name="Normal 13 12 2 5" xfId="10192"/>
    <cellStyle name="Normal 13 12 3" xfId="10193"/>
    <cellStyle name="Normal 13 12 3 2" xfId="10194"/>
    <cellStyle name="Normal 13 12 3 3" xfId="10195"/>
    <cellStyle name="Normal 13 12 3 4" xfId="10196"/>
    <cellStyle name="Normal 13 12 4" xfId="10197"/>
    <cellStyle name="Normal 13 12 5" xfId="10198"/>
    <cellStyle name="Normal 13 12 6" xfId="10199"/>
    <cellStyle name="Normal 13 13" xfId="10200"/>
    <cellStyle name="Normal 13 13 2" xfId="10201"/>
    <cellStyle name="Normal 13 13 3" xfId="10202"/>
    <cellStyle name="Normal 13 13 4" xfId="10203"/>
    <cellStyle name="Normal 13 2" xfId="10204"/>
    <cellStyle name="Normal 13 2 2" xfId="10205"/>
    <cellStyle name="Normal 13 2 3" xfId="10206"/>
    <cellStyle name="Normal 13 2 3 2" xfId="10207"/>
    <cellStyle name="Normal 13 2 3 2 2" xfId="10208"/>
    <cellStyle name="Normal 13 2 3 2 2 2" xfId="10209"/>
    <cellStyle name="Normal 13 2 3 2 2 3" xfId="10210"/>
    <cellStyle name="Normal 13 2 3 2 2 4" xfId="10211"/>
    <cellStyle name="Normal 13 2 3 2 3" xfId="10212"/>
    <cellStyle name="Normal 13 2 3 2 4" xfId="10213"/>
    <cellStyle name="Normal 13 2 3 2 5" xfId="10214"/>
    <cellStyle name="Normal 13 2 3 3" xfId="10215"/>
    <cellStyle name="Normal 13 2 3 3 2" xfId="10216"/>
    <cellStyle name="Normal 13 2 3 3 3" xfId="10217"/>
    <cellStyle name="Normal 13 2 3 3 4" xfId="10218"/>
    <cellStyle name="Normal 13 2 3 4" xfId="10219"/>
    <cellStyle name="Normal 13 2 3 5" xfId="10220"/>
    <cellStyle name="Normal 13 2 3 6" xfId="10221"/>
    <cellStyle name="Normal 13 3" xfId="10222"/>
    <cellStyle name="Normal 13 3 2" xfId="10223"/>
    <cellStyle name="Normal 13 3 2 2" xfId="10224"/>
    <cellStyle name="Normal 13 4" xfId="10225"/>
    <cellStyle name="Normal 13 4 2" xfId="10226"/>
    <cellStyle name="Normal 13 5" xfId="10227"/>
    <cellStyle name="Normal 13 5 2" xfId="10228"/>
    <cellStyle name="Normal 13 6" xfId="10229"/>
    <cellStyle name="Normal 13 6 2" xfId="10230"/>
    <cellStyle name="Normal 13 7" xfId="10231"/>
    <cellStyle name="Normal 13 7 2" xfId="10232"/>
    <cellStyle name="Normal 13 8" xfId="10233"/>
    <cellStyle name="Normal 13 9" xfId="10234"/>
    <cellStyle name="Normal 14" xfId="10235"/>
    <cellStyle name="Normal 14 2" xfId="10236"/>
    <cellStyle name="Normal 14 2 2" xfId="10237"/>
    <cellStyle name="Normal 14 2 3" xfId="10238"/>
    <cellStyle name="Normal 14 2 3 2" xfId="10239"/>
    <cellStyle name="Normal 14 2 3 2 2" xfId="10240"/>
    <cellStyle name="Normal 14 2 3 2 2 2" xfId="10241"/>
    <cellStyle name="Normal 14 2 3 2 2 3" xfId="10242"/>
    <cellStyle name="Normal 14 2 3 2 2 4" xfId="10243"/>
    <cellStyle name="Normal 14 2 3 2 3" xfId="10244"/>
    <cellStyle name="Normal 14 2 3 2 4" xfId="10245"/>
    <cellStyle name="Normal 14 2 3 2 5" xfId="10246"/>
    <cellStyle name="Normal 14 2 3 3" xfId="10247"/>
    <cellStyle name="Normal 14 2 3 4" xfId="10248"/>
    <cellStyle name="Normal 14 2 3 4 2" xfId="10249"/>
    <cellStyle name="Normal 14 2 3 4 3" xfId="10250"/>
    <cellStyle name="Normal 14 2 3 4 4" xfId="10251"/>
    <cellStyle name="Normal 14 2 3 5" xfId="10252"/>
    <cellStyle name="Normal 14 2 3 6" xfId="10253"/>
    <cellStyle name="Normal 14 2 3 7" xfId="10254"/>
    <cellStyle name="Normal 14 2 4" xfId="10255"/>
    <cellStyle name="Normal 14 2 4 2" xfId="10256"/>
    <cellStyle name="Normal 14 2 4 3" xfId="10257"/>
    <cellStyle name="Normal 14 2 4 4" xfId="10258"/>
    <cellStyle name="Normal 14 3" xfId="10259"/>
    <cellStyle name="Normal 14 3 2" xfId="10260"/>
    <cellStyle name="Normal 14 3 2 2" xfId="10261"/>
    <cellStyle name="Normal 14 3 2 2 2" xfId="10262"/>
    <cellStyle name="Normal 14 3 2 2 2 2" xfId="10263"/>
    <cellStyle name="Normal 14 3 2 2 2 3" xfId="10264"/>
    <cellStyle name="Normal 14 3 2 2 2 4" xfId="10265"/>
    <cellStyle name="Normal 14 3 2 2 3" xfId="10266"/>
    <cellStyle name="Normal 14 3 2 2 4" xfId="10267"/>
    <cellStyle name="Normal 14 3 2 2 5" xfId="10268"/>
    <cellStyle name="Normal 14 3 2 3" xfId="10269"/>
    <cellStyle name="Normal 14 3 2 4" xfId="10270"/>
    <cellStyle name="Normal 14 3 2 4 2" xfId="10271"/>
    <cellStyle name="Normal 14 3 2 4 3" xfId="10272"/>
    <cellStyle name="Normal 14 3 2 4 4" xfId="10273"/>
    <cellStyle name="Normal 14 3 2 5" xfId="10274"/>
    <cellStyle name="Normal 14 3 2 6" xfId="10275"/>
    <cellStyle name="Normal 14 3 2 7" xfId="10276"/>
    <cellStyle name="Normal 14 4" xfId="10277"/>
    <cellStyle name="Normal 14 4 2" xfId="10278"/>
    <cellStyle name="Normal 14 4 2 2" xfId="10279"/>
    <cellStyle name="Normal 14 4 2 2 2" xfId="10280"/>
    <cellStyle name="Normal 14 4 2 2 3" xfId="10281"/>
    <cellStyle name="Normal 14 4 2 2 4" xfId="10282"/>
    <cellStyle name="Normal 14 4 2 3" xfId="10283"/>
    <cellStyle name="Normal 14 4 2 4" xfId="10284"/>
    <cellStyle name="Normal 14 4 2 5" xfId="10285"/>
    <cellStyle name="Normal 14 4 3" xfId="10286"/>
    <cellStyle name="Normal 14 4 4" xfId="10287"/>
    <cellStyle name="Normal 14 4 4 2" xfId="10288"/>
    <cellStyle name="Normal 14 4 4 3" xfId="10289"/>
    <cellStyle name="Normal 14 4 4 4" xfId="10290"/>
    <cellStyle name="Normal 14 4 5" xfId="10291"/>
    <cellStyle name="Normal 14 4 6" xfId="10292"/>
    <cellStyle name="Normal 14 4 7" xfId="10293"/>
    <cellStyle name="Normal 14 5" xfId="10294"/>
    <cellStyle name="Normal 14 5 2" xfId="10295"/>
    <cellStyle name="Normal 14 5 2 2" xfId="10296"/>
    <cellStyle name="Normal 14 5 2 2 2" xfId="10297"/>
    <cellStyle name="Normal 14 5 2 2 3" xfId="10298"/>
    <cellStyle name="Normal 14 5 2 2 4" xfId="10299"/>
    <cellStyle name="Normal 14 5 2 3" xfId="10300"/>
    <cellStyle name="Normal 14 5 2 4" xfId="10301"/>
    <cellStyle name="Normal 14 5 2 5" xfId="10302"/>
    <cellStyle name="Normal 14 5 3" xfId="10303"/>
    <cellStyle name="Normal 14 5 3 2" xfId="10304"/>
    <cellStyle name="Normal 14 5 3 3" xfId="10305"/>
    <cellStyle name="Normal 14 5 3 4" xfId="10306"/>
    <cellStyle name="Normal 14 5 4" xfId="10307"/>
    <cellStyle name="Normal 14 5 5" xfId="10308"/>
    <cellStyle name="Normal 14 5 6" xfId="10309"/>
    <cellStyle name="Normal 14 6" xfId="10310"/>
    <cellStyle name="Normal 14 6 2" xfId="10311"/>
    <cellStyle name="Normal 14 6 3" xfId="10312"/>
    <cellStyle name="Normal 14 6 4" xfId="10313"/>
    <cellStyle name="Normal 15" xfId="10314"/>
    <cellStyle name="Normal 15 10" xfId="10315"/>
    <cellStyle name="Normal 15 11" xfId="10316"/>
    <cellStyle name="Normal 15 11 2" xfId="10317"/>
    <cellStyle name="Normal 15 11 2 2" xfId="10318"/>
    <cellStyle name="Normal 15 11 2 2 2" xfId="10319"/>
    <cellStyle name="Normal 15 11 2 2 3" xfId="10320"/>
    <cellStyle name="Normal 15 11 2 2 4" xfId="10321"/>
    <cellStyle name="Normal 15 11 2 3" xfId="10322"/>
    <cellStyle name="Normal 15 11 2 4" xfId="10323"/>
    <cellStyle name="Normal 15 11 2 5" xfId="10324"/>
    <cellStyle name="Normal 15 11 3" xfId="10325"/>
    <cellStyle name="Normal 15 11 3 2" xfId="10326"/>
    <cellStyle name="Normal 15 11 3 3" xfId="10327"/>
    <cellStyle name="Normal 15 11 3 4" xfId="10328"/>
    <cellStyle name="Normal 15 11 4" xfId="10329"/>
    <cellStyle name="Normal 15 11 5" xfId="10330"/>
    <cellStyle name="Normal 15 11 6" xfId="10331"/>
    <cellStyle name="Normal 15 12" xfId="10332"/>
    <cellStyle name="Normal 15 12 2" xfId="10333"/>
    <cellStyle name="Normal 15 12 2 2" xfId="10334"/>
    <cellStyle name="Normal 15 12 2 2 2" xfId="10335"/>
    <cellStyle name="Normal 15 12 2 2 3" xfId="10336"/>
    <cellStyle name="Normal 15 12 2 2 4" xfId="10337"/>
    <cellStyle name="Normal 15 12 2 3" xfId="10338"/>
    <cellStyle name="Normal 15 12 2 4" xfId="10339"/>
    <cellStyle name="Normal 15 12 2 5" xfId="10340"/>
    <cellStyle name="Normal 15 12 3" xfId="10341"/>
    <cellStyle name="Normal 15 12 3 2" xfId="10342"/>
    <cellStyle name="Normal 15 12 3 3" xfId="10343"/>
    <cellStyle name="Normal 15 12 3 4" xfId="10344"/>
    <cellStyle name="Normal 15 12 4" xfId="10345"/>
    <cellStyle name="Normal 15 12 5" xfId="10346"/>
    <cellStyle name="Normal 15 12 6" xfId="10347"/>
    <cellStyle name="Normal 15 13" xfId="10348"/>
    <cellStyle name="Normal 15 13 2" xfId="10349"/>
    <cellStyle name="Normal 15 13 3" xfId="10350"/>
    <cellStyle name="Normal 15 13 4" xfId="10351"/>
    <cellStyle name="Normal 15 2" xfId="10352"/>
    <cellStyle name="Normal 15 2 2" xfId="10353"/>
    <cellStyle name="Normal 15 2 3" xfId="10354"/>
    <cellStyle name="Normal 15 2 3 2" xfId="10355"/>
    <cellStyle name="Normal 15 2 3 2 2" xfId="10356"/>
    <cellStyle name="Normal 15 2 3 2 2 2" xfId="10357"/>
    <cellStyle name="Normal 15 2 3 2 2 3" xfId="10358"/>
    <cellStyle name="Normal 15 2 3 2 2 4" xfId="10359"/>
    <cellStyle name="Normal 15 2 3 2 3" xfId="10360"/>
    <cellStyle name="Normal 15 2 3 2 4" xfId="10361"/>
    <cellStyle name="Normal 15 2 3 2 5" xfId="10362"/>
    <cellStyle name="Normal 15 2 3 3" xfId="10363"/>
    <cellStyle name="Normal 15 2 3 3 2" xfId="10364"/>
    <cellStyle name="Normal 15 2 3 3 3" xfId="10365"/>
    <cellStyle name="Normal 15 2 3 3 4" xfId="10366"/>
    <cellStyle name="Normal 15 2 3 4" xfId="10367"/>
    <cellStyle name="Normal 15 2 3 5" xfId="10368"/>
    <cellStyle name="Normal 15 2 3 6" xfId="10369"/>
    <cellStyle name="Normal 15 3" xfId="10370"/>
    <cellStyle name="Normal 15 3 2" xfId="10371"/>
    <cellStyle name="Normal 15 3 2 2" xfId="10372"/>
    <cellStyle name="Normal 15 4" xfId="10373"/>
    <cellStyle name="Normal 15 4 2" xfId="10374"/>
    <cellStyle name="Normal 15 5" xfId="10375"/>
    <cellStyle name="Normal 15 6" xfId="10376"/>
    <cellStyle name="Normal 15 7" xfId="10377"/>
    <cellStyle name="Normal 15 8" xfId="10378"/>
    <cellStyle name="Normal 15 9" xfId="10379"/>
    <cellStyle name="Normal 16" xfId="10380"/>
    <cellStyle name="Normal 16 10" xfId="10381"/>
    <cellStyle name="Normal 16 10 2" xfId="10382"/>
    <cellStyle name="Normal 16 10 2 2" xfId="10383"/>
    <cellStyle name="Normal 16 10 2 2 2" xfId="10384"/>
    <cellStyle name="Normal 16 10 2 2 2 2" xfId="10385"/>
    <cellStyle name="Normal 16 10 2 2 2 3" xfId="10386"/>
    <cellStyle name="Normal 16 10 2 2 2 4" xfId="10387"/>
    <cellStyle name="Normal 16 10 2 2 3" xfId="10388"/>
    <cellStyle name="Normal 16 10 2 2 4" xfId="10389"/>
    <cellStyle name="Normal 16 10 2 2 5" xfId="10390"/>
    <cellStyle name="Normal 16 10 2 3" xfId="10391"/>
    <cellStyle name="Normal 16 10 2 4" xfId="10392"/>
    <cellStyle name="Normal 16 10 2 4 2" xfId="10393"/>
    <cellStyle name="Normal 16 10 2 4 3" xfId="10394"/>
    <cellStyle name="Normal 16 10 2 4 4" xfId="10395"/>
    <cellStyle name="Normal 16 10 2 5" xfId="10396"/>
    <cellStyle name="Normal 16 10 2 6" xfId="10397"/>
    <cellStyle name="Normal 16 10 2 7" xfId="10398"/>
    <cellStyle name="Normal 16 11" xfId="10399"/>
    <cellStyle name="Normal 16 11 2" xfId="10400"/>
    <cellStyle name="Normal 16 11 2 2" xfId="10401"/>
    <cellStyle name="Normal 16 11 2 2 2" xfId="10402"/>
    <cellStyle name="Normal 16 11 2 2 2 2" xfId="10403"/>
    <cellStyle name="Normal 16 11 2 2 2 3" xfId="10404"/>
    <cellStyle name="Normal 16 11 2 2 2 4" xfId="10405"/>
    <cellStyle name="Normal 16 11 2 2 3" xfId="10406"/>
    <cellStyle name="Normal 16 11 2 2 4" xfId="10407"/>
    <cellStyle name="Normal 16 11 2 2 5" xfId="10408"/>
    <cellStyle name="Normal 16 11 2 3" xfId="10409"/>
    <cellStyle name="Normal 16 11 2 4" xfId="10410"/>
    <cellStyle name="Normal 16 11 2 4 2" xfId="10411"/>
    <cellStyle name="Normal 16 11 2 4 3" xfId="10412"/>
    <cellStyle name="Normal 16 11 2 4 4" xfId="10413"/>
    <cellStyle name="Normal 16 11 2 5" xfId="10414"/>
    <cellStyle name="Normal 16 11 2 6" xfId="10415"/>
    <cellStyle name="Normal 16 11 2 7" xfId="10416"/>
    <cellStyle name="Normal 16 12" xfId="10417"/>
    <cellStyle name="Normal 16 12 2" xfId="10418"/>
    <cellStyle name="Normal 16 13" xfId="10419"/>
    <cellStyle name="Normal 16 13 2" xfId="10420"/>
    <cellStyle name="Normal 16 14" xfId="10421"/>
    <cellStyle name="Normal 16 14 2" xfId="10422"/>
    <cellStyle name="Normal 16 15" xfId="10423"/>
    <cellStyle name="Normal 16 15 2" xfId="10424"/>
    <cellStyle name="Normal 16 16" xfId="10425"/>
    <cellStyle name="Normal 16 16 2" xfId="10426"/>
    <cellStyle name="Normal 16 17" xfId="10427"/>
    <cellStyle name="Normal 16 17 2" xfId="10428"/>
    <cellStyle name="Normal 16 18" xfId="10429"/>
    <cellStyle name="Normal 16 18 2" xfId="10430"/>
    <cellStyle name="Normal 16 19" xfId="10431"/>
    <cellStyle name="Normal 16 19 2" xfId="10432"/>
    <cellStyle name="Normal 16 2" xfId="10433"/>
    <cellStyle name="Normal 16 2 2" xfId="10434"/>
    <cellStyle name="Normal 16 2 3" xfId="10435"/>
    <cellStyle name="Normal 16 2 3 2" xfId="10436"/>
    <cellStyle name="Normal 16 2 3 2 2" xfId="10437"/>
    <cellStyle name="Normal 16 2 3 2 2 2" xfId="10438"/>
    <cellStyle name="Normal 16 2 3 2 2 3" xfId="10439"/>
    <cellStyle name="Normal 16 2 3 2 2 4" xfId="10440"/>
    <cellStyle name="Normal 16 2 3 2 3" xfId="10441"/>
    <cellStyle name="Normal 16 2 3 2 4" xfId="10442"/>
    <cellStyle name="Normal 16 2 3 2 5" xfId="10443"/>
    <cellStyle name="Normal 16 2 3 3" xfId="10444"/>
    <cellStyle name="Normal 16 2 3 3 2" xfId="10445"/>
    <cellStyle name="Normal 16 2 3 3 3" xfId="10446"/>
    <cellStyle name="Normal 16 2 3 3 4" xfId="10447"/>
    <cellStyle name="Normal 16 2 3 4" xfId="10448"/>
    <cellStyle name="Normal 16 2 3 5" xfId="10449"/>
    <cellStyle name="Normal 16 2 3 6" xfId="10450"/>
    <cellStyle name="Normal 16 2 4" xfId="10451"/>
    <cellStyle name="Normal 16 2 4 2" xfId="10452"/>
    <cellStyle name="Normal 16 2 4 3" xfId="10453"/>
    <cellStyle name="Normal 16 2 4 4" xfId="10454"/>
    <cellStyle name="Normal 16 20" xfId="10455"/>
    <cellStyle name="Normal 16 20 2" xfId="10456"/>
    <cellStyle name="Normal 16 20 2 2" xfId="10457"/>
    <cellStyle name="Normal 16 20 2 2 2" xfId="10458"/>
    <cellStyle name="Normal 16 20 2 2 3" xfId="10459"/>
    <cellStyle name="Normal 16 20 2 2 4" xfId="10460"/>
    <cellStyle name="Normal 16 20 2 3" xfId="10461"/>
    <cellStyle name="Normal 16 20 2 4" xfId="10462"/>
    <cellStyle name="Normal 16 20 2 5" xfId="10463"/>
    <cellStyle name="Normal 16 20 3" xfId="10464"/>
    <cellStyle name="Normal 16 20 3 2" xfId="10465"/>
    <cellStyle name="Normal 16 20 3 3" xfId="10466"/>
    <cellStyle name="Normal 16 20 3 4" xfId="10467"/>
    <cellStyle name="Normal 16 20 4" xfId="10468"/>
    <cellStyle name="Normal 16 20 5" xfId="10469"/>
    <cellStyle name="Normal 16 20 6" xfId="10470"/>
    <cellStyle name="Normal 16 21" xfId="10471"/>
    <cellStyle name="Normal 16 21 2" xfId="10472"/>
    <cellStyle name="Normal 16 21 3" xfId="10473"/>
    <cellStyle name="Normal 16 21 4" xfId="10474"/>
    <cellStyle name="Normal 16 3" xfId="10475"/>
    <cellStyle name="Normal 16 3 2" xfId="10476"/>
    <cellStyle name="Normal 16 3 2 2" xfId="10477"/>
    <cellStyle name="Normal 16 3 2 2 2" xfId="10478"/>
    <cellStyle name="Normal 16 3 2 2 2 2" xfId="10479"/>
    <cellStyle name="Normal 16 3 2 2 2 3" xfId="10480"/>
    <cellStyle name="Normal 16 3 2 2 2 4" xfId="10481"/>
    <cellStyle name="Normal 16 3 2 2 3" xfId="10482"/>
    <cellStyle name="Normal 16 3 2 2 4" xfId="10483"/>
    <cellStyle name="Normal 16 3 2 2 5" xfId="10484"/>
    <cellStyle name="Normal 16 3 2 3" xfId="10485"/>
    <cellStyle name="Normal 16 3 2 4" xfId="10486"/>
    <cellStyle name="Normal 16 3 2 4 2" xfId="10487"/>
    <cellStyle name="Normal 16 3 2 4 3" xfId="10488"/>
    <cellStyle name="Normal 16 3 2 4 4" xfId="10489"/>
    <cellStyle name="Normal 16 3 2 5" xfId="10490"/>
    <cellStyle name="Normal 16 3 2 6" xfId="10491"/>
    <cellStyle name="Normal 16 3 2 7" xfId="10492"/>
    <cellStyle name="Normal 16 4" xfId="10493"/>
    <cellStyle name="Normal 16 4 2" xfId="10494"/>
    <cellStyle name="Normal 16 4 2 2" xfId="10495"/>
    <cellStyle name="Normal 16 4 2 2 2" xfId="10496"/>
    <cellStyle name="Normal 16 4 2 2 2 2" xfId="10497"/>
    <cellStyle name="Normal 16 4 2 2 2 3" xfId="10498"/>
    <cellStyle name="Normal 16 4 2 2 2 4" xfId="10499"/>
    <cellStyle name="Normal 16 4 2 2 3" xfId="10500"/>
    <cellStyle name="Normal 16 4 2 2 4" xfId="10501"/>
    <cellStyle name="Normal 16 4 2 2 5" xfId="10502"/>
    <cellStyle name="Normal 16 4 2 3" xfId="10503"/>
    <cellStyle name="Normal 16 4 2 4" xfId="10504"/>
    <cellStyle name="Normal 16 4 2 4 2" xfId="10505"/>
    <cellStyle name="Normal 16 4 2 4 3" xfId="10506"/>
    <cellStyle name="Normal 16 4 2 4 4" xfId="10507"/>
    <cellStyle name="Normal 16 4 2 5" xfId="10508"/>
    <cellStyle name="Normal 16 4 2 6" xfId="10509"/>
    <cellStyle name="Normal 16 4 2 7" xfId="10510"/>
    <cellStyle name="Normal 16 5" xfId="10511"/>
    <cellStyle name="Normal 16 5 2" xfId="10512"/>
    <cellStyle name="Normal 16 5 2 2" xfId="10513"/>
    <cellStyle name="Normal 16 5 2 2 2" xfId="10514"/>
    <cellStyle name="Normal 16 5 2 2 2 2" xfId="10515"/>
    <cellStyle name="Normal 16 5 2 2 2 3" xfId="10516"/>
    <cellStyle name="Normal 16 5 2 2 2 4" xfId="10517"/>
    <cellStyle name="Normal 16 5 2 2 3" xfId="10518"/>
    <cellStyle name="Normal 16 5 2 2 4" xfId="10519"/>
    <cellStyle name="Normal 16 5 2 2 5" xfId="10520"/>
    <cellStyle name="Normal 16 5 2 3" xfId="10521"/>
    <cellStyle name="Normal 16 5 2 4" xfId="10522"/>
    <cellStyle name="Normal 16 5 2 4 2" xfId="10523"/>
    <cellStyle name="Normal 16 5 2 4 3" xfId="10524"/>
    <cellStyle name="Normal 16 5 2 4 4" xfId="10525"/>
    <cellStyle name="Normal 16 5 2 5" xfId="10526"/>
    <cellStyle name="Normal 16 5 2 6" xfId="10527"/>
    <cellStyle name="Normal 16 5 2 7" xfId="10528"/>
    <cellStyle name="Normal 16 6" xfId="10529"/>
    <cellStyle name="Normal 16 6 2" xfId="10530"/>
    <cellStyle name="Normal 16 6 2 2" xfId="10531"/>
    <cellStyle name="Normal 16 6 2 2 2" xfId="10532"/>
    <cellStyle name="Normal 16 6 2 2 2 2" xfId="10533"/>
    <cellStyle name="Normal 16 6 2 2 2 3" xfId="10534"/>
    <cellStyle name="Normal 16 6 2 2 2 4" xfId="10535"/>
    <cellStyle name="Normal 16 6 2 2 3" xfId="10536"/>
    <cellStyle name="Normal 16 6 2 2 4" xfId="10537"/>
    <cellStyle name="Normal 16 6 2 2 5" xfId="10538"/>
    <cellStyle name="Normal 16 6 2 3" xfId="10539"/>
    <cellStyle name="Normal 16 6 2 4" xfId="10540"/>
    <cellStyle name="Normal 16 6 2 4 2" xfId="10541"/>
    <cellStyle name="Normal 16 6 2 4 3" xfId="10542"/>
    <cellStyle name="Normal 16 6 2 4 4" xfId="10543"/>
    <cellStyle name="Normal 16 6 2 5" xfId="10544"/>
    <cellStyle name="Normal 16 6 2 6" xfId="10545"/>
    <cellStyle name="Normal 16 6 2 7" xfId="10546"/>
    <cellStyle name="Normal 16 7" xfId="10547"/>
    <cellStyle name="Normal 16 7 2" xfId="10548"/>
    <cellStyle name="Normal 16 7 2 2" xfId="10549"/>
    <cellStyle name="Normal 16 7 2 2 2" xfId="10550"/>
    <cellStyle name="Normal 16 7 2 2 2 2" xfId="10551"/>
    <cellStyle name="Normal 16 7 2 2 2 3" xfId="10552"/>
    <cellStyle name="Normal 16 7 2 2 2 4" xfId="10553"/>
    <cellStyle name="Normal 16 7 2 2 3" xfId="10554"/>
    <cellStyle name="Normal 16 7 2 2 4" xfId="10555"/>
    <cellStyle name="Normal 16 7 2 2 5" xfId="10556"/>
    <cellStyle name="Normal 16 7 2 3" xfId="10557"/>
    <cellStyle name="Normal 16 7 2 4" xfId="10558"/>
    <cellStyle name="Normal 16 7 2 4 2" xfId="10559"/>
    <cellStyle name="Normal 16 7 2 4 3" xfId="10560"/>
    <cellStyle name="Normal 16 7 2 4 4" xfId="10561"/>
    <cellStyle name="Normal 16 7 2 5" xfId="10562"/>
    <cellStyle name="Normal 16 7 2 6" xfId="10563"/>
    <cellStyle name="Normal 16 7 2 7" xfId="10564"/>
    <cellStyle name="Normal 16 8" xfId="10565"/>
    <cellStyle name="Normal 16 8 2" xfId="10566"/>
    <cellStyle name="Normal 16 8 2 2" xfId="10567"/>
    <cellStyle name="Normal 16 8 2 2 2" xfId="10568"/>
    <cellStyle name="Normal 16 8 2 2 2 2" xfId="10569"/>
    <cellStyle name="Normal 16 8 2 2 2 3" xfId="10570"/>
    <cellStyle name="Normal 16 8 2 2 2 4" xfId="10571"/>
    <cellStyle name="Normal 16 8 2 2 3" xfId="10572"/>
    <cellStyle name="Normal 16 8 2 2 4" xfId="10573"/>
    <cellStyle name="Normal 16 8 2 2 5" xfId="10574"/>
    <cellStyle name="Normal 16 8 2 3" xfId="10575"/>
    <cellStyle name="Normal 16 8 2 4" xfId="10576"/>
    <cellStyle name="Normal 16 8 2 4 2" xfId="10577"/>
    <cellStyle name="Normal 16 8 2 4 3" xfId="10578"/>
    <cellStyle name="Normal 16 8 2 4 4" xfId="10579"/>
    <cellStyle name="Normal 16 8 2 5" xfId="10580"/>
    <cellStyle name="Normal 16 8 2 6" xfId="10581"/>
    <cellStyle name="Normal 16 8 2 7" xfId="10582"/>
    <cellStyle name="Normal 16 9" xfId="10583"/>
    <cellStyle name="Normal 16 9 2" xfId="10584"/>
    <cellStyle name="Normal 16 9 2 2" xfId="10585"/>
    <cellStyle name="Normal 16 9 2 2 2" xfId="10586"/>
    <cellStyle name="Normal 16 9 2 2 2 2" xfId="10587"/>
    <cellStyle name="Normal 16 9 2 2 2 3" xfId="10588"/>
    <cellStyle name="Normal 16 9 2 2 2 4" xfId="10589"/>
    <cellStyle name="Normal 16 9 2 2 3" xfId="10590"/>
    <cellStyle name="Normal 16 9 2 2 4" xfId="10591"/>
    <cellStyle name="Normal 16 9 2 2 5" xfId="10592"/>
    <cellStyle name="Normal 16 9 2 3" xfId="10593"/>
    <cellStyle name="Normal 16 9 2 4" xfId="10594"/>
    <cellStyle name="Normal 16 9 2 4 2" xfId="10595"/>
    <cellStyle name="Normal 16 9 2 4 3" xfId="10596"/>
    <cellStyle name="Normal 16 9 2 4 4" xfId="10597"/>
    <cellStyle name="Normal 16 9 2 5" xfId="10598"/>
    <cellStyle name="Normal 16 9 2 6" xfId="10599"/>
    <cellStyle name="Normal 16 9 2 7" xfId="10600"/>
    <cellStyle name="Normal 17" xfId="10601"/>
    <cellStyle name="Normal 17 10" xfId="10602"/>
    <cellStyle name="Normal 17 10 2" xfId="10603"/>
    <cellStyle name="Normal 17 11" xfId="10604"/>
    <cellStyle name="Normal 17 11 2" xfId="10605"/>
    <cellStyle name="Normal 17 11 2 2" xfId="10606"/>
    <cellStyle name="Normal 17 11 2 2 2" xfId="10607"/>
    <cellStyle name="Normal 17 11 2 2 2 2" xfId="10608"/>
    <cellStyle name="Normal 17 11 2 2 2 3" xfId="10609"/>
    <cellStyle name="Normal 17 11 2 2 2 4" xfId="10610"/>
    <cellStyle name="Normal 17 11 2 2 3" xfId="10611"/>
    <cellStyle name="Normal 17 11 2 2 4" xfId="10612"/>
    <cellStyle name="Normal 17 11 2 2 5" xfId="10613"/>
    <cellStyle name="Normal 17 11 2 3" xfId="10614"/>
    <cellStyle name="Normal 17 11 2 4" xfId="10615"/>
    <cellStyle name="Normal 17 11 2 4 2" xfId="10616"/>
    <cellStyle name="Normal 17 11 2 4 3" xfId="10617"/>
    <cellStyle name="Normal 17 11 2 4 4" xfId="10618"/>
    <cellStyle name="Normal 17 11 2 5" xfId="10619"/>
    <cellStyle name="Normal 17 11 2 6" xfId="10620"/>
    <cellStyle name="Normal 17 11 2 7" xfId="10621"/>
    <cellStyle name="Normal 17 12" xfId="10622"/>
    <cellStyle name="Normal 17 12 2" xfId="10623"/>
    <cellStyle name="Normal 17 13" xfId="10624"/>
    <cellStyle name="Normal 17 14" xfId="10625"/>
    <cellStyle name="Normal 17 14 2" xfId="10626"/>
    <cellStyle name="Normal 17 14 2 2" xfId="10627"/>
    <cellStyle name="Normal 17 14 2 2 2" xfId="10628"/>
    <cellStyle name="Normal 17 14 2 2 3" xfId="10629"/>
    <cellStyle name="Normal 17 14 2 2 4" xfId="10630"/>
    <cellStyle name="Normal 17 14 2 3" xfId="10631"/>
    <cellStyle name="Normal 17 14 2 4" xfId="10632"/>
    <cellStyle name="Normal 17 14 2 5" xfId="10633"/>
    <cellStyle name="Normal 17 14 3" xfId="10634"/>
    <cellStyle name="Normal 17 14 3 2" xfId="10635"/>
    <cellStyle name="Normal 17 14 3 3" xfId="10636"/>
    <cellStyle name="Normal 17 14 3 4" xfId="10637"/>
    <cellStyle name="Normal 17 14 4" xfId="10638"/>
    <cellStyle name="Normal 17 14 5" xfId="10639"/>
    <cellStyle name="Normal 17 14 6" xfId="10640"/>
    <cellStyle name="Normal 17 15" xfId="10641"/>
    <cellStyle name="Normal 17 15 2" xfId="10642"/>
    <cellStyle name="Normal 17 15 3" xfId="10643"/>
    <cellStyle name="Normal 17 15 4" xfId="10644"/>
    <cellStyle name="Normal 17 2" xfId="10645"/>
    <cellStyle name="Normal 17 2 2" xfId="10646"/>
    <cellStyle name="Normal 17 2 3" xfId="10647"/>
    <cellStyle name="Normal 17 2 3 2" xfId="10648"/>
    <cellStyle name="Normal 17 2 3 2 2" xfId="10649"/>
    <cellStyle name="Normal 17 2 3 2 2 2" xfId="10650"/>
    <cellStyle name="Normal 17 2 3 2 2 3" xfId="10651"/>
    <cellStyle name="Normal 17 2 3 2 2 4" xfId="10652"/>
    <cellStyle name="Normal 17 2 3 2 3" xfId="10653"/>
    <cellStyle name="Normal 17 2 3 2 4" xfId="10654"/>
    <cellStyle name="Normal 17 2 3 2 5" xfId="10655"/>
    <cellStyle name="Normal 17 2 3 3" xfId="10656"/>
    <cellStyle name="Normal 17 2 3 3 2" xfId="10657"/>
    <cellStyle name="Normal 17 2 3 3 3" xfId="10658"/>
    <cellStyle name="Normal 17 2 3 3 4" xfId="10659"/>
    <cellStyle name="Normal 17 2 3 4" xfId="10660"/>
    <cellStyle name="Normal 17 2 3 5" xfId="10661"/>
    <cellStyle name="Normal 17 2 3 6" xfId="10662"/>
    <cellStyle name="Normal 17 3" xfId="10663"/>
    <cellStyle name="Normal 17 3 2" xfId="10664"/>
    <cellStyle name="Normal 17 3 2 2" xfId="10665"/>
    <cellStyle name="Normal 17 3 2 2 2" xfId="10666"/>
    <cellStyle name="Normal 17 3 2 2 2 2" xfId="10667"/>
    <cellStyle name="Normal 17 3 2 2 2 3" xfId="10668"/>
    <cellStyle name="Normal 17 3 2 2 2 4" xfId="10669"/>
    <cellStyle name="Normal 17 3 2 2 3" xfId="10670"/>
    <cellStyle name="Normal 17 3 2 2 4" xfId="10671"/>
    <cellStyle name="Normal 17 3 2 2 5" xfId="10672"/>
    <cellStyle name="Normal 17 3 2 3" xfId="10673"/>
    <cellStyle name="Normal 17 3 2 4" xfId="10674"/>
    <cellStyle name="Normal 17 3 2 4 2" xfId="10675"/>
    <cellStyle name="Normal 17 3 2 4 3" xfId="10676"/>
    <cellStyle name="Normal 17 3 2 4 4" xfId="10677"/>
    <cellStyle name="Normal 17 3 2 5" xfId="10678"/>
    <cellStyle name="Normal 17 3 2 6" xfId="10679"/>
    <cellStyle name="Normal 17 3 2 7" xfId="10680"/>
    <cellStyle name="Normal 17 4" xfId="10681"/>
    <cellStyle name="Normal 17 4 2" xfId="10682"/>
    <cellStyle name="Normal 17 4 2 2" xfId="10683"/>
    <cellStyle name="Normal 17 4 2 2 2" xfId="10684"/>
    <cellStyle name="Normal 17 4 2 2 2 2" xfId="10685"/>
    <cellStyle name="Normal 17 4 2 2 2 3" xfId="10686"/>
    <cellStyle name="Normal 17 4 2 2 2 4" xfId="10687"/>
    <cellStyle name="Normal 17 4 2 2 3" xfId="10688"/>
    <cellStyle name="Normal 17 4 2 2 4" xfId="10689"/>
    <cellStyle name="Normal 17 4 2 2 5" xfId="10690"/>
    <cellStyle name="Normal 17 4 2 3" xfId="10691"/>
    <cellStyle name="Normal 17 4 2 4" xfId="10692"/>
    <cellStyle name="Normal 17 4 2 4 2" xfId="10693"/>
    <cellStyle name="Normal 17 4 2 4 3" xfId="10694"/>
    <cellStyle name="Normal 17 4 2 4 4" xfId="10695"/>
    <cellStyle name="Normal 17 4 2 5" xfId="10696"/>
    <cellStyle name="Normal 17 4 2 6" xfId="10697"/>
    <cellStyle name="Normal 17 4 2 7" xfId="10698"/>
    <cellStyle name="Normal 17 5" xfId="10699"/>
    <cellStyle name="Normal 17 5 2" xfId="10700"/>
    <cellStyle name="Normal 17 5 2 2" xfId="10701"/>
    <cellStyle name="Normal 17 5 2 2 2" xfId="10702"/>
    <cellStyle name="Normal 17 5 2 2 2 2" xfId="10703"/>
    <cellStyle name="Normal 17 5 2 2 2 3" xfId="10704"/>
    <cellStyle name="Normal 17 5 2 2 2 4" xfId="10705"/>
    <cellStyle name="Normal 17 5 2 2 3" xfId="10706"/>
    <cellStyle name="Normal 17 5 2 2 4" xfId="10707"/>
    <cellStyle name="Normal 17 5 2 2 5" xfId="10708"/>
    <cellStyle name="Normal 17 5 2 3" xfId="10709"/>
    <cellStyle name="Normal 17 5 2 4" xfId="10710"/>
    <cellStyle name="Normal 17 5 2 4 2" xfId="10711"/>
    <cellStyle name="Normal 17 5 2 4 3" xfId="10712"/>
    <cellStyle name="Normal 17 5 2 4 4" xfId="10713"/>
    <cellStyle name="Normal 17 5 2 5" xfId="10714"/>
    <cellStyle name="Normal 17 5 2 6" xfId="10715"/>
    <cellStyle name="Normal 17 5 2 7" xfId="10716"/>
    <cellStyle name="Normal 17 6" xfId="10717"/>
    <cellStyle name="Normal 17 6 2" xfId="10718"/>
    <cellStyle name="Normal 17 7" xfId="10719"/>
    <cellStyle name="Normal 17 7 2" xfId="10720"/>
    <cellStyle name="Normal 17 8" xfId="10721"/>
    <cellStyle name="Normal 17 8 2" xfId="10722"/>
    <cellStyle name="Normal 17 9" xfId="10723"/>
    <cellStyle name="Normal 17 9 2" xfId="10724"/>
    <cellStyle name="Normal 18" xfId="10725"/>
    <cellStyle name="Normal 18 10" xfId="10726"/>
    <cellStyle name="Normal 18 2" xfId="10727"/>
    <cellStyle name="Normal 18 2 2" xfId="10728"/>
    <cellStyle name="Normal 18 2 2 2" xfId="10729"/>
    <cellStyle name="Normal 18 2 2 2 2" xfId="10730"/>
    <cellStyle name="Normal 18 2 2 2 3" xfId="10731"/>
    <cellStyle name="Normal 18 2 2 2 4" xfId="10732"/>
    <cellStyle name="Normal 18 2 2 3" xfId="10733"/>
    <cellStyle name="Normal 18 2 2 4" xfId="10734"/>
    <cellStyle name="Normal 18 2 2 5" xfId="10735"/>
    <cellStyle name="Normal 18 2 3" xfId="10736"/>
    <cellStyle name="Normal 18 2 4" xfId="10737"/>
    <cellStyle name="Normal 18 2 4 2" xfId="10738"/>
    <cellStyle name="Normal 18 2 4 3" xfId="10739"/>
    <cellStyle name="Normal 18 2 4 4" xfId="10740"/>
    <cellStyle name="Normal 18 2 5" xfId="10741"/>
    <cellStyle name="Normal 18 2 6" xfId="10742"/>
    <cellStyle name="Normal 18 2 7" xfId="10743"/>
    <cellStyle name="Normal 18 3" xfId="10744"/>
    <cellStyle name="Normal 18 3 2" xfId="10745"/>
    <cellStyle name="Normal 18 3 2 2" xfId="10746"/>
    <cellStyle name="Normal 18 3 2 2 2" xfId="10747"/>
    <cellStyle name="Normal 18 3 2 2 3" xfId="10748"/>
    <cellStyle name="Normal 18 3 2 2 4" xfId="10749"/>
    <cellStyle name="Normal 18 3 2 3" xfId="10750"/>
    <cellStyle name="Normal 18 3 2 4" xfId="10751"/>
    <cellStyle name="Normal 18 3 2 5" xfId="10752"/>
    <cellStyle name="Normal 18 3 3" xfId="10753"/>
    <cellStyle name="Normal 18 3 4" xfId="10754"/>
    <cellStyle name="Normal 18 3 4 2" xfId="10755"/>
    <cellStyle name="Normal 18 3 4 3" xfId="10756"/>
    <cellStyle name="Normal 18 3 4 4" xfId="10757"/>
    <cellStyle name="Normal 18 3 5" xfId="10758"/>
    <cellStyle name="Normal 18 3 6" xfId="10759"/>
    <cellStyle name="Normal 18 3 7" xfId="10760"/>
    <cellStyle name="Normal 18 4" xfId="10761"/>
    <cellStyle name="Normal 18 4 2" xfId="10762"/>
    <cellStyle name="Normal 18 4 2 2" xfId="10763"/>
    <cellStyle name="Normal 18 4 2 2 2" xfId="10764"/>
    <cellStyle name="Normal 18 4 2 2 3" xfId="10765"/>
    <cellStyle name="Normal 18 4 2 2 4" xfId="10766"/>
    <cellStyle name="Normal 18 4 2 3" xfId="10767"/>
    <cellStyle name="Normal 18 4 2 4" xfId="10768"/>
    <cellStyle name="Normal 18 4 2 5" xfId="10769"/>
    <cellStyle name="Normal 18 4 3" xfId="10770"/>
    <cellStyle name="Normal 18 4 4" xfId="10771"/>
    <cellStyle name="Normal 18 4 4 2" xfId="10772"/>
    <cellStyle name="Normal 18 4 4 3" xfId="10773"/>
    <cellStyle name="Normal 18 4 4 4" xfId="10774"/>
    <cellStyle name="Normal 18 4 5" xfId="10775"/>
    <cellStyle name="Normal 18 4 6" xfId="10776"/>
    <cellStyle name="Normal 18 4 7" xfId="10777"/>
    <cellStyle name="Normal 18 5" xfId="10778"/>
    <cellStyle name="Normal 18 6" xfId="10779"/>
    <cellStyle name="Normal 18 7" xfId="10780"/>
    <cellStyle name="Normal 18 8" xfId="10781"/>
    <cellStyle name="Normal 18 8 2" xfId="10782"/>
    <cellStyle name="Normal 18 8 3" xfId="10783"/>
    <cellStyle name="Normal 18 8 4" xfId="10784"/>
    <cellStyle name="Normal 19" xfId="10785"/>
    <cellStyle name="Normal 19 10" xfId="10786"/>
    <cellStyle name="Normal 19 10 2" xfId="10787"/>
    <cellStyle name="Normal 19 11" xfId="10788"/>
    <cellStyle name="Normal 19 11 2" xfId="10789"/>
    <cellStyle name="Normal 19 12" xfId="10790"/>
    <cellStyle name="Normal 19 12 2" xfId="10791"/>
    <cellStyle name="Normal 19 13" xfId="10792"/>
    <cellStyle name="Normal 19 14" xfId="10793"/>
    <cellStyle name="Normal 19 14 2" xfId="10794"/>
    <cellStyle name="Normal 19 14 2 2" xfId="10795"/>
    <cellStyle name="Normal 19 14 2 2 2" xfId="10796"/>
    <cellStyle name="Normal 19 14 2 2 3" xfId="10797"/>
    <cellStyle name="Normal 19 14 2 2 4" xfId="10798"/>
    <cellStyle name="Normal 19 14 2 3" xfId="10799"/>
    <cellStyle name="Normal 19 14 2 4" xfId="10800"/>
    <cellStyle name="Normal 19 14 2 5" xfId="10801"/>
    <cellStyle name="Normal 19 14 3" xfId="10802"/>
    <cellStyle name="Normal 19 14 3 2" xfId="10803"/>
    <cellStyle name="Normal 19 14 3 3" xfId="10804"/>
    <cellStyle name="Normal 19 14 3 4" xfId="10805"/>
    <cellStyle name="Normal 19 14 4" xfId="10806"/>
    <cellStyle name="Normal 19 14 5" xfId="10807"/>
    <cellStyle name="Normal 19 14 6" xfId="10808"/>
    <cellStyle name="Normal 19 15" xfId="10809"/>
    <cellStyle name="Normal 19 15 2" xfId="10810"/>
    <cellStyle name="Normal 19 15 3" xfId="10811"/>
    <cellStyle name="Normal 19 15 4" xfId="10812"/>
    <cellStyle name="Normal 19 2" xfId="10813"/>
    <cellStyle name="Normal 19 2 2" xfId="10814"/>
    <cellStyle name="Normal 19 2 3" xfId="10815"/>
    <cellStyle name="Normal 19 2 3 2" xfId="10816"/>
    <cellStyle name="Normal 19 2 3 2 2" xfId="10817"/>
    <cellStyle name="Normal 19 2 3 2 2 2" xfId="10818"/>
    <cellStyle name="Normal 19 2 3 2 2 3" xfId="10819"/>
    <cellStyle name="Normal 19 2 3 2 2 4" xfId="10820"/>
    <cellStyle name="Normal 19 2 3 2 3" xfId="10821"/>
    <cellStyle name="Normal 19 2 3 2 4" xfId="10822"/>
    <cellStyle name="Normal 19 2 3 2 5" xfId="10823"/>
    <cellStyle name="Normal 19 2 3 3" xfId="10824"/>
    <cellStyle name="Normal 19 2 3 3 2" xfId="10825"/>
    <cellStyle name="Normal 19 2 3 3 3" xfId="10826"/>
    <cellStyle name="Normal 19 2 3 3 4" xfId="10827"/>
    <cellStyle name="Normal 19 2 3 4" xfId="10828"/>
    <cellStyle name="Normal 19 2 3 5" xfId="10829"/>
    <cellStyle name="Normal 19 2 3 6" xfId="10830"/>
    <cellStyle name="Normal 19 3" xfId="10831"/>
    <cellStyle name="Normal 19 3 2" xfId="10832"/>
    <cellStyle name="Normal 19 4" xfId="10833"/>
    <cellStyle name="Normal 19 4 2" xfId="10834"/>
    <cellStyle name="Normal 19 5" xfId="10835"/>
    <cellStyle name="Normal 19 5 2" xfId="10836"/>
    <cellStyle name="Normal 19 6" xfId="10837"/>
    <cellStyle name="Normal 19 6 2" xfId="10838"/>
    <cellStyle name="Normal 19 7" xfId="10839"/>
    <cellStyle name="Normal 19 7 2" xfId="10840"/>
    <cellStyle name="Normal 19 7 2 2" xfId="10841"/>
    <cellStyle name="Normal 19 7 2 2 2" xfId="10842"/>
    <cellStyle name="Normal 19 7 2 2 2 2" xfId="10843"/>
    <cellStyle name="Normal 19 7 2 2 2 3" xfId="10844"/>
    <cellStyle name="Normal 19 7 2 2 2 4" xfId="10845"/>
    <cellStyle name="Normal 19 7 2 2 3" xfId="10846"/>
    <cellStyle name="Normal 19 7 2 2 4" xfId="10847"/>
    <cellStyle name="Normal 19 7 2 2 5" xfId="10848"/>
    <cellStyle name="Normal 19 7 2 3" xfId="10849"/>
    <cellStyle name="Normal 19 7 2 4" xfId="10850"/>
    <cellStyle name="Normal 19 7 2 4 2" xfId="10851"/>
    <cellStyle name="Normal 19 7 2 4 3" xfId="10852"/>
    <cellStyle name="Normal 19 7 2 4 4" xfId="10853"/>
    <cellStyle name="Normal 19 7 2 5" xfId="10854"/>
    <cellStyle name="Normal 19 7 2 6" xfId="10855"/>
    <cellStyle name="Normal 19 7 2 7" xfId="10856"/>
    <cellStyle name="Normal 19 8" xfId="10857"/>
    <cellStyle name="Normal 19 8 2" xfId="10858"/>
    <cellStyle name="Normal 19 9" xfId="10859"/>
    <cellStyle name="Normal 19 9 2" xfId="10860"/>
    <cellStyle name="Normal 2" xfId="11"/>
    <cellStyle name="Normal 2 10" xfId="10861"/>
    <cellStyle name="Normal 2 10 10" xfId="10862"/>
    <cellStyle name="Normal 2 10 2" xfId="10863"/>
    <cellStyle name="Normal 2 10 2 2" xfId="4"/>
    <cellStyle name="Normal 2 10 2 3" xfId="10864"/>
    <cellStyle name="Normal 2 10 3" xfId="10865"/>
    <cellStyle name="Normal 2 10 3 2" xfId="10866"/>
    <cellStyle name="Normal 2 10 3 2 2" xfId="10867"/>
    <cellStyle name="Normal 2 10 3 2 2 2" xfId="10868"/>
    <cellStyle name="Normal 2 10 3 2 2 3" xfId="10869"/>
    <cellStyle name="Normal 2 10 3 2 2 4" xfId="10870"/>
    <cellStyle name="Normal 2 10 3 2 3" xfId="10871"/>
    <cellStyle name="Normal 2 10 3 2 4" xfId="10872"/>
    <cellStyle name="Normal 2 10 3 2 5" xfId="10873"/>
    <cellStyle name="Normal 2 10 3 3" xfId="10874"/>
    <cellStyle name="Normal 2 10 3 4" xfId="10875"/>
    <cellStyle name="Normal 2 10 3 4 2" xfId="10876"/>
    <cellStyle name="Normal 2 10 3 4 3" xfId="10877"/>
    <cellStyle name="Normal 2 10 3 4 4" xfId="10878"/>
    <cellStyle name="Normal 2 10 3 5" xfId="10879"/>
    <cellStyle name="Normal 2 10 3 6" xfId="10880"/>
    <cellStyle name="Normal 2 10 3 7" xfId="10881"/>
    <cellStyle name="Normal 2 10 4" xfId="10882"/>
    <cellStyle name="Normal 2 10 4 2" xfId="10883"/>
    <cellStyle name="Normal 2 10 4 2 2" xfId="10884"/>
    <cellStyle name="Normal 2 10 4 2 2 2" xfId="10885"/>
    <cellStyle name="Normal 2 10 4 2 2 3" xfId="10886"/>
    <cellStyle name="Normal 2 10 4 2 2 4" xfId="10887"/>
    <cellStyle name="Normal 2 10 4 2 3" xfId="10888"/>
    <cellStyle name="Normal 2 10 4 2 4" xfId="10889"/>
    <cellStyle name="Normal 2 10 4 2 5" xfId="10890"/>
    <cellStyle name="Normal 2 10 4 3" xfId="10891"/>
    <cellStyle name="Normal 2 10 4 3 2" xfId="10892"/>
    <cellStyle name="Normal 2 10 4 3 3" xfId="10893"/>
    <cellStyle name="Normal 2 10 4 3 4" xfId="10894"/>
    <cellStyle name="Normal 2 10 4 4" xfId="10895"/>
    <cellStyle name="Normal 2 10 4 5" xfId="10896"/>
    <cellStyle name="Normal 2 10 4 6" xfId="10897"/>
    <cellStyle name="Normal 2 11" xfId="10898"/>
    <cellStyle name="Normal 2 11 2" xfId="10899"/>
    <cellStyle name="Normal 2 11 2 2" xfId="10900"/>
    <cellStyle name="Normal 2 11 3" xfId="10901"/>
    <cellStyle name="Normal 2 12" xfId="10902"/>
    <cellStyle name="Normal 2 12 2" xfId="10903"/>
    <cellStyle name="Normal 2 12 2 2" xfId="10904"/>
    <cellStyle name="Normal 2 12 3" xfId="10905"/>
    <cellStyle name="Normal 2 13" xfId="10906"/>
    <cellStyle name="Normal 2 13 2" xfId="10907"/>
    <cellStyle name="Normal 2 13 2 2" xfId="10908"/>
    <cellStyle name="Normal 2 13 2 2 2" xfId="10909"/>
    <cellStyle name="Normal 2 13 2 2 2 2" xfId="10910"/>
    <cellStyle name="Normal 2 13 2 2 2 3" xfId="10911"/>
    <cellStyle name="Normal 2 13 2 2 2 4" xfId="10912"/>
    <cellStyle name="Normal 2 13 2 2 3" xfId="10913"/>
    <cellStyle name="Normal 2 13 2 2 4" xfId="10914"/>
    <cellStyle name="Normal 2 13 2 2 5" xfId="10915"/>
    <cellStyle name="Normal 2 13 2 3" xfId="10916"/>
    <cellStyle name="Normal 2 13 2 4" xfId="10917"/>
    <cellStyle name="Normal 2 13 2 4 2" xfId="10918"/>
    <cellStyle name="Normal 2 13 2 4 3" xfId="10919"/>
    <cellStyle name="Normal 2 13 2 4 4" xfId="10920"/>
    <cellStyle name="Normal 2 13 2 5" xfId="10921"/>
    <cellStyle name="Normal 2 13 2 6" xfId="10922"/>
    <cellStyle name="Normal 2 13 2 7" xfId="10923"/>
    <cellStyle name="Normal 2 14" xfId="10924"/>
    <cellStyle name="Normal 2 14 2" xfId="10925"/>
    <cellStyle name="Normal 2 15" xfId="10926"/>
    <cellStyle name="Normal 2 15 2" xfId="10927"/>
    <cellStyle name="Normal 2 16" xfId="10928"/>
    <cellStyle name="Normal 2 16 2" xfId="10929"/>
    <cellStyle name="Normal 2 17" xfId="10930"/>
    <cellStyle name="Normal 2 17 2" xfId="10931"/>
    <cellStyle name="Normal 2 18" xfId="10932"/>
    <cellStyle name="Normal 2 18 2" xfId="10933"/>
    <cellStyle name="Normal 2 19" xfId="10934"/>
    <cellStyle name="Normal 2 19 2" xfId="10935"/>
    <cellStyle name="Normal 2 2" xfId="5"/>
    <cellStyle name="Normal 2 2 10" xfId="10936"/>
    <cellStyle name="Normal 2 2 10 2" xfId="10937"/>
    <cellStyle name="Normal 2 2 10 2 2" xfId="10938"/>
    <cellStyle name="Normal 2 2 10 2 3" xfId="10939"/>
    <cellStyle name="Normal 2 2 10 2 3 2" xfId="10940"/>
    <cellStyle name="Normal 2 2 10 2 3 3" xfId="10941"/>
    <cellStyle name="Normal 2 2 10 2 3 4" xfId="10942"/>
    <cellStyle name="Normal 2 2 10 2 4" xfId="10943"/>
    <cellStyle name="Normal 2 2 10 2 5" xfId="10944"/>
    <cellStyle name="Normal 2 2 10 2 6" xfId="10945"/>
    <cellStyle name="Normal 2 2 10 3" xfId="10946"/>
    <cellStyle name="Normal 2 2 10 3 2" xfId="10947"/>
    <cellStyle name="Normal 2 2 10 3 3" xfId="10948"/>
    <cellStyle name="Normal 2 2 10 3 4" xfId="10949"/>
    <cellStyle name="Normal 2 2 10 4" xfId="10950"/>
    <cellStyle name="Normal 2 2 10 5" xfId="10951"/>
    <cellStyle name="Normal 2 2 10 6" xfId="10952"/>
    <cellStyle name="Normal 2 2 100" xfId="10953"/>
    <cellStyle name="Normal 2 2 101" xfId="10954"/>
    <cellStyle name="Normal 2 2 102" xfId="10955"/>
    <cellStyle name="Normal 2 2 103" xfId="10956"/>
    <cellStyle name="Normal 2 2 104" xfId="10957"/>
    <cellStyle name="Normal 2 2 105" xfId="10958"/>
    <cellStyle name="Normal 2 2 106" xfId="10959"/>
    <cellStyle name="Normal 2 2 107" xfId="10960"/>
    <cellStyle name="Normal 2 2 11" xfId="10961"/>
    <cellStyle name="Normal 2 2 11 2" xfId="10962"/>
    <cellStyle name="Normal 2 2 11 2 2" xfId="10963"/>
    <cellStyle name="Normal 2 2 11 2 3" xfId="10964"/>
    <cellStyle name="Normal 2 2 11 2 3 2" xfId="10965"/>
    <cellStyle name="Normal 2 2 11 2 3 3" xfId="10966"/>
    <cellStyle name="Normal 2 2 11 2 3 4" xfId="10967"/>
    <cellStyle name="Normal 2 2 11 2 4" xfId="10968"/>
    <cellStyle name="Normal 2 2 11 2 5" xfId="10969"/>
    <cellStyle name="Normal 2 2 11 2 6" xfId="10970"/>
    <cellStyle name="Normal 2 2 11 3" xfId="10971"/>
    <cellStyle name="Normal 2 2 11 3 2" xfId="10972"/>
    <cellStyle name="Normal 2 2 11 3 3" xfId="10973"/>
    <cellStyle name="Normal 2 2 11 3 4" xfId="10974"/>
    <cellStyle name="Normal 2 2 11 4" xfId="10975"/>
    <cellStyle name="Normal 2 2 11 5" xfId="10976"/>
    <cellStyle name="Normal 2 2 11 6" xfId="10977"/>
    <cellStyle name="Normal 2 2 12" xfId="10978"/>
    <cellStyle name="Normal 2 2 12 2" xfId="10979"/>
    <cellStyle name="Normal 2 2 13" xfId="10980"/>
    <cellStyle name="Normal 2 2 13 2" xfId="10981"/>
    <cellStyle name="Normal 2 2 13 2 2" xfId="10982"/>
    <cellStyle name="Normal 2 2 13 2 3" xfId="10983"/>
    <cellStyle name="Normal 2 2 13 2 3 2" xfId="10984"/>
    <cellStyle name="Normal 2 2 13 2 3 3" xfId="10985"/>
    <cellStyle name="Normal 2 2 13 2 3 4" xfId="10986"/>
    <cellStyle name="Normal 2 2 13 2 4" xfId="10987"/>
    <cellStyle name="Normal 2 2 13 2 5" xfId="10988"/>
    <cellStyle name="Normal 2 2 13 2 6" xfId="10989"/>
    <cellStyle name="Normal 2 2 13 3" xfId="10990"/>
    <cellStyle name="Normal 2 2 13 3 2" xfId="10991"/>
    <cellStyle name="Normal 2 2 13 3 3" xfId="10992"/>
    <cellStyle name="Normal 2 2 13 3 4" xfId="10993"/>
    <cellStyle name="Normal 2 2 13 4" xfId="10994"/>
    <cellStyle name="Normal 2 2 13 5" xfId="10995"/>
    <cellStyle name="Normal 2 2 13 6" xfId="10996"/>
    <cellStyle name="Normal 2 2 14" xfId="10997"/>
    <cellStyle name="Normal 2 2 14 2" xfId="10998"/>
    <cellStyle name="Normal 2 2 14 2 2" xfId="10999"/>
    <cellStyle name="Normal 2 2 14 2 3" xfId="11000"/>
    <cellStyle name="Normal 2 2 14 2 3 2" xfId="11001"/>
    <cellStyle name="Normal 2 2 14 2 3 3" xfId="11002"/>
    <cellStyle name="Normal 2 2 14 2 3 4" xfId="11003"/>
    <cellStyle name="Normal 2 2 14 2 4" xfId="11004"/>
    <cellStyle name="Normal 2 2 14 2 5" xfId="11005"/>
    <cellStyle name="Normal 2 2 14 2 6" xfId="11006"/>
    <cellStyle name="Normal 2 2 14 3" xfId="11007"/>
    <cellStyle name="Normal 2 2 14 3 2" xfId="11008"/>
    <cellStyle name="Normal 2 2 14 3 3" xfId="11009"/>
    <cellStyle name="Normal 2 2 14 3 4" xfId="11010"/>
    <cellStyle name="Normal 2 2 14 4" xfId="11011"/>
    <cellStyle name="Normal 2 2 14 5" xfId="11012"/>
    <cellStyle name="Normal 2 2 14 6" xfId="11013"/>
    <cellStyle name="Normal 2 2 15" xfId="11014"/>
    <cellStyle name="Normal 2 2 15 2" xfId="11015"/>
    <cellStyle name="Normal 2 2 15 2 2" xfId="11016"/>
    <cellStyle name="Normal 2 2 15 2 3" xfId="11017"/>
    <cellStyle name="Normal 2 2 15 2 3 2" xfId="11018"/>
    <cellStyle name="Normal 2 2 15 2 3 3" xfId="11019"/>
    <cellStyle name="Normal 2 2 15 2 3 4" xfId="11020"/>
    <cellStyle name="Normal 2 2 15 2 4" xfId="11021"/>
    <cellStyle name="Normal 2 2 15 2 5" xfId="11022"/>
    <cellStyle name="Normal 2 2 15 2 6" xfId="11023"/>
    <cellStyle name="Normal 2 2 15 3" xfId="11024"/>
    <cellStyle name="Normal 2 2 15 3 2" xfId="11025"/>
    <cellStyle name="Normal 2 2 15 3 3" xfId="11026"/>
    <cellStyle name="Normal 2 2 15 3 4" xfId="11027"/>
    <cellStyle name="Normal 2 2 15 4" xfId="11028"/>
    <cellStyle name="Normal 2 2 15 5" xfId="11029"/>
    <cellStyle name="Normal 2 2 15 6" xfId="11030"/>
    <cellStyle name="Normal 2 2 16" xfId="11031"/>
    <cellStyle name="Normal 2 2 16 2" xfId="11032"/>
    <cellStyle name="Normal 2 2 17" xfId="11033"/>
    <cellStyle name="Normal 2 2 17 2" xfId="11034"/>
    <cellStyle name="Normal 2 2 17 2 2" xfId="11035"/>
    <cellStyle name="Normal 2 2 17 2 3" xfId="11036"/>
    <cellStyle name="Normal 2 2 17 2 3 2" xfId="11037"/>
    <cellStyle name="Normal 2 2 17 2 3 3" xfId="11038"/>
    <cellStyle name="Normal 2 2 17 2 3 4" xfId="11039"/>
    <cellStyle name="Normal 2 2 17 2 4" xfId="11040"/>
    <cellStyle name="Normal 2 2 17 2 5" xfId="11041"/>
    <cellStyle name="Normal 2 2 17 2 6" xfId="11042"/>
    <cellStyle name="Normal 2 2 17 3" xfId="11043"/>
    <cellStyle name="Normal 2 2 17 3 2" xfId="11044"/>
    <cellStyle name="Normal 2 2 17 3 3" xfId="11045"/>
    <cellStyle name="Normal 2 2 17 3 4" xfId="11046"/>
    <cellStyle name="Normal 2 2 17 4" xfId="11047"/>
    <cellStyle name="Normal 2 2 17 5" xfId="11048"/>
    <cellStyle name="Normal 2 2 17 6" xfId="11049"/>
    <cellStyle name="Normal 2 2 18" xfId="11050"/>
    <cellStyle name="Normal 2 2 18 2" xfId="11051"/>
    <cellStyle name="Normal 2 2 18 2 2" xfId="11052"/>
    <cellStyle name="Normal 2 2 18 2 3" xfId="11053"/>
    <cellStyle name="Normal 2 2 18 2 3 2" xfId="11054"/>
    <cellStyle name="Normal 2 2 18 2 3 3" xfId="11055"/>
    <cellStyle name="Normal 2 2 18 2 3 4" xfId="11056"/>
    <cellStyle name="Normal 2 2 18 2 4" xfId="11057"/>
    <cellStyle name="Normal 2 2 18 2 5" xfId="11058"/>
    <cellStyle name="Normal 2 2 18 2 6" xfId="11059"/>
    <cellStyle name="Normal 2 2 18 3" xfId="11060"/>
    <cellStyle name="Normal 2 2 18 3 2" xfId="11061"/>
    <cellStyle name="Normal 2 2 18 3 3" xfId="11062"/>
    <cellStyle name="Normal 2 2 18 3 4" xfId="11063"/>
    <cellStyle name="Normal 2 2 18 4" xfId="11064"/>
    <cellStyle name="Normal 2 2 18 5" xfId="11065"/>
    <cellStyle name="Normal 2 2 18 6" xfId="11066"/>
    <cellStyle name="Normal 2 2 19" xfId="11067"/>
    <cellStyle name="Normal 2 2 19 2" xfId="11068"/>
    <cellStyle name="Normal 2 2 19 2 2" xfId="11069"/>
    <cellStyle name="Normal 2 2 19 2 3" xfId="11070"/>
    <cellStyle name="Normal 2 2 19 2 3 2" xfId="11071"/>
    <cellStyle name="Normal 2 2 19 2 3 3" xfId="11072"/>
    <cellStyle name="Normal 2 2 19 2 3 4" xfId="11073"/>
    <cellStyle name="Normal 2 2 19 2 4" xfId="11074"/>
    <cellStyle name="Normal 2 2 19 2 5" xfId="11075"/>
    <cellStyle name="Normal 2 2 19 2 6" xfId="11076"/>
    <cellStyle name="Normal 2 2 19 3" xfId="11077"/>
    <cellStyle name="Normal 2 2 19 3 2" xfId="11078"/>
    <cellStyle name="Normal 2 2 19 3 3" xfId="11079"/>
    <cellStyle name="Normal 2 2 19 3 4" xfId="11080"/>
    <cellStyle name="Normal 2 2 19 4" xfId="11081"/>
    <cellStyle name="Normal 2 2 19 5" xfId="11082"/>
    <cellStyle name="Normal 2 2 19 6" xfId="11083"/>
    <cellStyle name="Normal 2 2 2" xfId="11084"/>
    <cellStyle name="Normal 2 2 2 10" xfId="11085"/>
    <cellStyle name="Normal 2 2 2 11" xfId="11086"/>
    <cellStyle name="Normal 2 2 2 12" xfId="11087"/>
    <cellStyle name="Normal 2 2 2 13" xfId="11088"/>
    <cellStyle name="Normal 2 2 2 14" xfId="11089"/>
    <cellStyle name="Normal 2 2 2 15" xfId="11090"/>
    <cellStyle name="Normal 2 2 2 16" xfId="11091"/>
    <cellStyle name="Normal 2 2 2 17" xfId="11092"/>
    <cellStyle name="Normal 2 2 2 18" xfId="11093"/>
    <cellStyle name="Normal 2 2 2 18 2" xfId="11094"/>
    <cellStyle name="Normal 2 2 2 18 2 2" xfId="11095"/>
    <cellStyle name="Normal 2 2 2 18 2 2 2" xfId="11096"/>
    <cellStyle name="Normal 2 2 2 18 2 2 3" xfId="11097"/>
    <cellStyle name="Normal 2 2 2 18 2 2 4" xfId="11098"/>
    <cellStyle name="Normal 2 2 2 18 2 3" xfId="11099"/>
    <cellStyle name="Normal 2 2 2 18 2 4" xfId="11100"/>
    <cellStyle name="Normal 2 2 2 18 2 5" xfId="11101"/>
    <cellStyle name="Normal 2 2 2 18 3" xfId="11102"/>
    <cellStyle name="Normal 2 2 2 18 4" xfId="11103"/>
    <cellStyle name="Normal 2 2 2 18 4 2" xfId="11104"/>
    <cellStyle name="Normal 2 2 2 18 4 3" xfId="11105"/>
    <cellStyle name="Normal 2 2 2 18 4 4" xfId="11106"/>
    <cellStyle name="Normal 2 2 2 18 5" xfId="11107"/>
    <cellStyle name="Normal 2 2 2 18 6" xfId="11108"/>
    <cellStyle name="Normal 2 2 2 18 7" xfId="11109"/>
    <cellStyle name="Normal 2 2 2 19" xfId="11110"/>
    <cellStyle name="Normal 2 2 2 19 2" xfId="11111"/>
    <cellStyle name="Normal 2 2 2 2" xfId="11112"/>
    <cellStyle name="Normal 2 2 2 2 2" xfId="11113"/>
    <cellStyle name="Normal 2 2 2 2 3" xfId="11114"/>
    <cellStyle name="Normal 2 2 2 2 3 2" xfId="11115"/>
    <cellStyle name="Normal 2 2 2 2 3 2 2" xfId="11116"/>
    <cellStyle name="Normal 2 2 2 2 3 2 2 2" xfId="11117"/>
    <cellStyle name="Normal 2 2 2 2 3 2 2 3" xfId="11118"/>
    <cellStyle name="Normal 2 2 2 2 3 2 2 4" xfId="11119"/>
    <cellStyle name="Normal 2 2 2 2 3 2 3" xfId="11120"/>
    <cellStyle name="Normal 2 2 2 2 3 2 4" xfId="11121"/>
    <cellStyle name="Normal 2 2 2 2 3 2 5" xfId="11122"/>
    <cellStyle name="Normal 2 2 2 2 3 3" xfId="11123"/>
    <cellStyle name="Normal 2 2 2 2 3 3 2" xfId="11124"/>
    <cellStyle name="Normal 2 2 2 2 3 3 3" xfId="11125"/>
    <cellStyle name="Normal 2 2 2 2 3 3 4" xfId="11126"/>
    <cellStyle name="Normal 2 2 2 2 3 4" xfId="11127"/>
    <cellStyle name="Normal 2 2 2 2 3 5" xfId="11128"/>
    <cellStyle name="Normal 2 2 2 2 3 6" xfId="11129"/>
    <cellStyle name="Normal 2 2 2 2 4" xfId="11130"/>
    <cellStyle name="Normal 2 2 2 2 4 2" xfId="11131"/>
    <cellStyle name="Normal 2 2 2 2 4 2 2" xfId="11132"/>
    <cellStyle name="Normal 2 2 2 2 4 2 3" xfId="11133"/>
    <cellStyle name="Normal 2 2 2 2 4 2 4" xfId="11134"/>
    <cellStyle name="Normal 2 2 2 2 5" xfId="11135"/>
    <cellStyle name="Normal 2 2 2 2 5 2" xfId="11136"/>
    <cellStyle name="Normal 2 2 2 2 5 2 2" xfId="11137"/>
    <cellStyle name="Normal 2 2 2 2 5 2 2 2" xfId="11138"/>
    <cellStyle name="Normal 2 2 2 2 5 2 2 3" xfId="11139"/>
    <cellStyle name="Normal 2 2 2 2 5 2 2 4" xfId="11140"/>
    <cellStyle name="Normal 2 2 2 2 5 2 3" xfId="11141"/>
    <cellStyle name="Normal 2 2 2 2 5 2 4" xfId="11142"/>
    <cellStyle name="Normal 2 2 2 2 5 2 5" xfId="11143"/>
    <cellStyle name="Normal 2 2 2 2 5 3" xfId="11144"/>
    <cellStyle name="Normal 2 2 2 2 5 3 2" xfId="11145"/>
    <cellStyle name="Normal 2 2 2 2 5 3 3" xfId="11146"/>
    <cellStyle name="Normal 2 2 2 2 5 3 4" xfId="11147"/>
    <cellStyle name="Normal 2 2 2 2 5 4" xfId="11148"/>
    <cellStyle name="Normal 2 2 2 2 5 5" xfId="11149"/>
    <cellStyle name="Normal 2 2 2 2 5 6" xfId="11150"/>
    <cellStyle name="Normal 2 2 2 2 6" xfId="11151"/>
    <cellStyle name="Normal 2 2 2 2 6 2" xfId="11152"/>
    <cellStyle name="Normal 2 2 2 2 6 2 2" xfId="11153"/>
    <cellStyle name="Normal 2 2 2 2 6 2 3" xfId="11154"/>
    <cellStyle name="Normal 2 2 2 2 6 2 4" xfId="11155"/>
    <cellStyle name="Normal 2 2 2 2 7" xfId="11156"/>
    <cellStyle name="Normal 2 2 2 20" xfId="11157"/>
    <cellStyle name="Normal 2 2 2 20 2" xfId="11158"/>
    <cellStyle name="Normal 2 2 2 20 2 2" xfId="11159"/>
    <cellStyle name="Normal 2 2 2 20 2 2 2" xfId="11160"/>
    <cellStyle name="Normal 2 2 2 20 2 2 3" xfId="11161"/>
    <cellStyle name="Normal 2 2 2 20 2 2 4" xfId="11162"/>
    <cellStyle name="Normal 2 2 2 20 2 3" xfId="11163"/>
    <cellStyle name="Normal 2 2 2 20 2 4" xfId="11164"/>
    <cellStyle name="Normal 2 2 2 20 2 5" xfId="11165"/>
    <cellStyle name="Normal 2 2 2 20 3" xfId="11166"/>
    <cellStyle name="Normal 2 2 2 20 4" xfId="11167"/>
    <cellStyle name="Normal 2 2 2 20 4 2" xfId="11168"/>
    <cellStyle name="Normal 2 2 2 20 4 3" xfId="11169"/>
    <cellStyle name="Normal 2 2 2 20 4 4" xfId="11170"/>
    <cellStyle name="Normal 2 2 2 20 5" xfId="11171"/>
    <cellStyle name="Normal 2 2 2 20 6" xfId="11172"/>
    <cellStyle name="Normal 2 2 2 20 7" xfId="11173"/>
    <cellStyle name="Normal 2 2 2 21" xfId="11174"/>
    <cellStyle name="Normal 2 2 2 21 2" xfId="11175"/>
    <cellStyle name="Normal 2 2 2 21 2 2" xfId="11176"/>
    <cellStyle name="Normal 2 2 2 21 2 2 2" xfId="11177"/>
    <cellStyle name="Normal 2 2 2 21 2 2 3" xfId="11178"/>
    <cellStyle name="Normal 2 2 2 21 2 2 4" xfId="11179"/>
    <cellStyle name="Normal 2 2 2 21 2 3" xfId="11180"/>
    <cellStyle name="Normal 2 2 2 21 2 4" xfId="11181"/>
    <cellStyle name="Normal 2 2 2 21 2 5" xfId="11182"/>
    <cellStyle name="Normal 2 2 2 21 3" xfId="11183"/>
    <cellStyle name="Normal 2 2 2 21 4" xfId="11184"/>
    <cellStyle name="Normal 2 2 2 21 4 2" xfId="11185"/>
    <cellStyle name="Normal 2 2 2 21 4 3" xfId="11186"/>
    <cellStyle name="Normal 2 2 2 21 4 4" xfId="11187"/>
    <cellStyle name="Normal 2 2 2 21 5" xfId="11188"/>
    <cellStyle name="Normal 2 2 2 21 6" xfId="11189"/>
    <cellStyle name="Normal 2 2 2 21 7" xfId="11190"/>
    <cellStyle name="Normal 2 2 2 22" xfId="11191"/>
    <cellStyle name="Normal 2 2 2 22 2" xfId="11192"/>
    <cellStyle name="Normal 2 2 2 22 3" xfId="11193"/>
    <cellStyle name="Normal 2 2 2 22 4" xfId="11194"/>
    <cellStyle name="Normal 2 2 2 3" xfId="11195"/>
    <cellStyle name="Normal 2 2 2 3 2" xfId="11196"/>
    <cellStyle name="Normal 2 2 2 3 3" xfId="11197"/>
    <cellStyle name="Normal 2 2 2 3 4" xfId="11198"/>
    <cellStyle name="Normal 2 2 2 4" xfId="11199"/>
    <cellStyle name="Normal 2 2 2 4 2" xfId="11200"/>
    <cellStyle name="Normal 2 2 2 5" xfId="11201"/>
    <cellStyle name="Normal 2 2 2 5 2" xfId="11202"/>
    <cellStyle name="Normal 2 2 2 6" xfId="11203"/>
    <cellStyle name="Normal 2 2 2 6 10" xfId="11204"/>
    <cellStyle name="Normal 2 2 2 6 10 2" xfId="11205"/>
    <cellStyle name="Normal 2 2 2 6 10 3" xfId="11206"/>
    <cellStyle name="Normal 2 2 2 6 10 4" xfId="11207"/>
    <cellStyle name="Normal 2 2 2 6 11" xfId="11208"/>
    <cellStyle name="Normal 2 2 2 6 12" xfId="11209"/>
    <cellStyle name="Normal 2 2 2 6 13" xfId="11210"/>
    <cellStyle name="Normal 2 2 2 6 2" xfId="11211"/>
    <cellStyle name="Normal 2 2 2 6 2 2" xfId="11212"/>
    <cellStyle name="Normal 2 2 2 6 2 2 2" xfId="11213"/>
    <cellStyle name="Normal 2 2 2 6 2 2 3" xfId="11214"/>
    <cellStyle name="Normal 2 2 2 6 2 2 3 2" xfId="11215"/>
    <cellStyle name="Normal 2 2 2 6 2 2 3 2 2" xfId="11216"/>
    <cellStyle name="Normal 2 2 2 6 2 2 3 2 3" xfId="11217"/>
    <cellStyle name="Normal 2 2 2 6 2 2 3 2 4" xfId="11218"/>
    <cellStyle name="Normal 2 2 2 6 2 2 3 3" xfId="11219"/>
    <cellStyle name="Normal 2 2 2 6 2 2 3 4" xfId="11220"/>
    <cellStyle name="Normal 2 2 2 6 2 2 3 5" xfId="11221"/>
    <cellStyle name="Normal 2 2 2 6 2 2 4" xfId="11222"/>
    <cellStyle name="Normal 2 2 2 6 2 2 4 2" xfId="11223"/>
    <cellStyle name="Normal 2 2 2 6 2 2 4 3" xfId="11224"/>
    <cellStyle name="Normal 2 2 2 6 2 2 4 4" xfId="11225"/>
    <cellStyle name="Normal 2 2 2 6 2 2 5" xfId="11226"/>
    <cellStyle name="Normal 2 2 2 6 2 2 6" xfId="11227"/>
    <cellStyle name="Normal 2 2 2 6 2 2 7" xfId="11228"/>
    <cellStyle name="Normal 2 2 2 6 2 3" xfId="11229"/>
    <cellStyle name="Normal 2 2 2 6 2 4" xfId="11230"/>
    <cellStyle name="Normal 2 2 2 6 2 5" xfId="11231"/>
    <cellStyle name="Normal 2 2 2 6 2 6" xfId="11232"/>
    <cellStyle name="Normal 2 2 2 6 2 7" xfId="11233"/>
    <cellStyle name="Normal 2 2 2 6 2 8" xfId="11234"/>
    <cellStyle name="Normal 2 2 2 6 3" xfId="11235"/>
    <cellStyle name="Normal 2 2 2 6 3 2" xfId="11236"/>
    <cellStyle name="Normal 2 2 2 6 3 2 2" xfId="11237"/>
    <cellStyle name="Normal 2 2 2 6 3 2 2 2" xfId="11238"/>
    <cellStyle name="Normal 2 2 2 6 3 2 2 2 2" xfId="11239"/>
    <cellStyle name="Normal 2 2 2 6 3 2 2 2 3" xfId="11240"/>
    <cellStyle name="Normal 2 2 2 6 3 2 2 2 4" xfId="11241"/>
    <cellStyle name="Normal 2 2 2 6 3 2 2 3" xfId="11242"/>
    <cellStyle name="Normal 2 2 2 6 3 2 2 4" xfId="11243"/>
    <cellStyle name="Normal 2 2 2 6 3 2 2 5" xfId="11244"/>
    <cellStyle name="Normal 2 2 2 6 3 2 3" xfId="11245"/>
    <cellStyle name="Normal 2 2 2 6 3 2 3 2" xfId="11246"/>
    <cellStyle name="Normal 2 2 2 6 3 2 3 3" xfId="11247"/>
    <cellStyle name="Normal 2 2 2 6 3 2 3 4" xfId="11248"/>
    <cellStyle name="Normal 2 2 2 6 3 2 4" xfId="11249"/>
    <cellStyle name="Normal 2 2 2 6 3 2 5" xfId="11250"/>
    <cellStyle name="Normal 2 2 2 6 3 2 6" xfId="11251"/>
    <cellStyle name="Normal 2 2 2 6 4" xfId="11252"/>
    <cellStyle name="Normal 2 2 2 6 4 2" xfId="11253"/>
    <cellStyle name="Normal 2 2 2 6 4 2 2" xfId="11254"/>
    <cellStyle name="Normal 2 2 2 6 4 2 2 2" xfId="11255"/>
    <cellStyle name="Normal 2 2 2 6 4 2 2 3" xfId="11256"/>
    <cellStyle name="Normal 2 2 2 6 4 2 2 4" xfId="11257"/>
    <cellStyle name="Normal 2 2 2 6 4 2 3" xfId="11258"/>
    <cellStyle name="Normal 2 2 2 6 4 2 4" xfId="11259"/>
    <cellStyle name="Normal 2 2 2 6 4 2 5" xfId="11260"/>
    <cellStyle name="Normal 2 2 2 6 4 3" xfId="11261"/>
    <cellStyle name="Normal 2 2 2 6 4 3 2" xfId="11262"/>
    <cellStyle name="Normal 2 2 2 6 4 3 3" xfId="11263"/>
    <cellStyle name="Normal 2 2 2 6 4 3 4" xfId="11264"/>
    <cellStyle name="Normal 2 2 2 6 4 4" xfId="11265"/>
    <cellStyle name="Normal 2 2 2 6 4 5" xfId="11266"/>
    <cellStyle name="Normal 2 2 2 6 4 6" xfId="11267"/>
    <cellStyle name="Normal 2 2 2 6 5" xfId="11268"/>
    <cellStyle name="Normal 2 2 2 6 5 2" xfId="11269"/>
    <cellStyle name="Normal 2 2 2 6 5 2 2" xfId="11270"/>
    <cellStyle name="Normal 2 2 2 6 5 2 2 2" xfId="11271"/>
    <cellStyle name="Normal 2 2 2 6 5 2 2 3" xfId="11272"/>
    <cellStyle name="Normal 2 2 2 6 5 2 2 4" xfId="11273"/>
    <cellStyle name="Normal 2 2 2 6 5 2 3" xfId="11274"/>
    <cellStyle name="Normal 2 2 2 6 5 2 4" xfId="11275"/>
    <cellStyle name="Normal 2 2 2 6 5 2 5" xfId="11276"/>
    <cellStyle name="Normal 2 2 2 6 5 3" xfId="11277"/>
    <cellStyle name="Normal 2 2 2 6 5 3 2" xfId="11278"/>
    <cellStyle name="Normal 2 2 2 6 5 3 3" xfId="11279"/>
    <cellStyle name="Normal 2 2 2 6 5 3 4" xfId="11280"/>
    <cellStyle name="Normal 2 2 2 6 5 4" xfId="11281"/>
    <cellStyle name="Normal 2 2 2 6 5 5" xfId="11282"/>
    <cellStyle name="Normal 2 2 2 6 5 6" xfId="11283"/>
    <cellStyle name="Normal 2 2 2 6 6" xfId="11284"/>
    <cellStyle name="Normal 2 2 2 6 6 2" xfId="11285"/>
    <cellStyle name="Normal 2 2 2 6 6 2 2" xfId="11286"/>
    <cellStyle name="Normal 2 2 2 6 6 2 2 2" xfId="11287"/>
    <cellStyle name="Normal 2 2 2 6 6 2 2 3" xfId="11288"/>
    <cellStyle name="Normal 2 2 2 6 6 2 2 4" xfId="11289"/>
    <cellStyle name="Normal 2 2 2 6 6 2 3" xfId="11290"/>
    <cellStyle name="Normal 2 2 2 6 6 2 4" xfId="11291"/>
    <cellStyle name="Normal 2 2 2 6 6 2 5" xfId="11292"/>
    <cellStyle name="Normal 2 2 2 6 6 3" xfId="11293"/>
    <cellStyle name="Normal 2 2 2 6 6 3 2" xfId="11294"/>
    <cellStyle name="Normal 2 2 2 6 6 3 3" xfId="11295"/>
    <cellStyle name="Normal 2 2 2 6 6 3 4" xfId="11296"/>
    <cellStyle name="Normal 2 2 2 6 6 4" xfId="11297"/>
    <cellStyle name="Normal 2 2 2 6 6 5" xfId="11298"/>
    <cellStyle name="Normal 2 2 2 6 6 6" xfId="11299"/>
    <cellStyle name="Normal 2 2 2 6 7" xfId="11300"/>
    <cellStyle name="Normal 2 2 2 6 7 2" xfId="11301"/>
    <cellStyle name="Normal 2 2 2 6 7 2 2" xfId="11302"/>
    <cellStyle name="Normal 2 2 2 6 7 2 2 2" xfId="11303"/>
    <cellStyle name="Normal 2 2 2 6 7 2 2 3" xfId="11304"/>
    <cellStyle name="Normal 2 2 2 6 7 2 2 4" xfId="11305"/>
    <cellStyle name="Normal 2 2 2 6 7 2 3" xfId="11306"/>
    <cellStyle name="Normal 2 2 2 6 7 2 4" xfId="11307"/>
    <cellStyle name="Normal 2 2 2 6 7 2 5" xfId="11308"/>
    <cellStyle name="Normal 2 2 2 6 7 3" xfId="11309"/>
    <cellStyle name="Normal 2 2 2 6 7 3 2" xfId="11310"/>
    <cellStyle name="Normal 2 2 2 6 7 3 3" xfId="11311"/>
    <cellStyle name="Normal 2 2 2 6 7 3 4" xfId="11312"/>
    <cellStyle name="Normal 2 2 2 6 7 4" xfId="11313"/>
    <cellStyle name="Normal 2 2 2 6 7 5" xfId="11314"/>
    <cellStyle name="Normal 2 2 2 6 7 6" xfId="11315"/>
    <cellStyle name="Normal 2 2 2 6 8" xfId="11316"/>
    <cellStyle name="Normal 2 2 2 6 8 2" xfId="11317"/>
    <cellStyle name="Normal 2 2 2 6 8 2 2" xfId="11318"/>
    <cellStyle name="Normal 2 2 2 6 8 2 2 2" xfId="11319"/>
    <cellStyle name="Normal 2 2 2 6 8 2 2 3" xfId="11320"/>
    <cellStyle name="Normal 2 2 2 6 8 2 2 4" xfId="11321"/>
    <cellStyle name="Normal 2 2 2 6 8 2 3" xfId="11322"/>
    <cellStyle name="Normal 2 2 2 6 8 2 4" xfId="11323"/>
    <cellStyle name="Normal 2 2 2 6 8 2 5" xfId="11324"/>
    <cellStyle name="Normal 2 2 2 6 8 3" xfId="11325"/>
    <cellStyle name="Normal 2 2 2 6 8 3 2" xfId="11326"/>
    <cellStyle name="Normal 2 2 2 6 8 3 3" xfId="11327"/>
    <cellStyle name="Normal 2 2 2 6 8 3 4" xfId="11328"/>
    <cellStyle name="Normal 2 2 2 6 8 4" xfId="11329"/>
    <cellStyle name="Normal 2 2 2 6 8 5" xfId="11330"/>
    <cellStyle name="Normal 2 2 2 6 8 6" xfId="11331"/>
    <cellStyle name="Normal 2 2 2 6 9" xfId="11332"/>
    <cellStyle name="Normal 2 2 2 6 9 2" xfId="11333"/>
    <cellStyle name="Normal 2 2 2 6 9 2 2" xfId="11334"/>
    <cellStyle name="Normal 2 2 2 6 9 2 3" xfId="11335"/>
    <cellStyle name="Normal 2 2 2 6 9 2 4" xfId="11336"/>
    <cellStyle name="Normal 2 2 2 6 9 3" xfId="11337"/>
    <cellStyle name="Normal 2 2 2 6 9 4" xfId="11338"/>
    <cellStyle name="Normal 2 2 2 6 9 5" xfId="11339"/>
    <cellStyle name="Normal 2 2 2 7" xfId="11340"/>
    <cellStyle name="Normal 2 2 2 8" xfId="11341"/>
    <cellStyle name="Normal 2 2 2 9" xfId="11342"/>
    <cellStyle name="Normal 2 2 2 9 2" xfId="11343"/>
    <cellStyle name="Normal 2 2 2 9 2 2" xfId="11344"/>
    <cellStyle name="Normal 2 2 2 9 2 2 2" xfId="11345"/>
    <cellStyle name="Normal 2 2 2 9 2 2 3" xfId="11346"/>
    <cellStyle name="Normal 2 2 2 9 2 2 4" xfId="11347"/>
    <cellStyle name="Normal 2 2 2 9 2 3" xfId="11348"/>
    <cellStyle name="Normal 2 2 2 9 2 4" xfId="11349"/>
    <cellStyle name="Normal 2 2 2 9 2 5" xfId="11350"/>
    <cellStyle name="Normal 2 2 2 9 3" xfId="11351"/>
    <cellStyle name="Normal 2 2 2 9 3 2" xfId="11352"/>
    <cellStyle name="Normal 2 2 2 9 3 3" xfId="11353"/>
    <cellStyle name="Normal 2 2 2 9 3 4" xfId="11354"/>
    <cellStyle name="Normal 2 2 2 9 4" xfId="11355"/>
    <cellStyle name="Normal 2 2 2 9 5" xfId="11356"/>
    <cellStyle name="Normal 2 2 2 9 6" xfId="11357"/>
    <cellStyle name="Normal 2 2 2_Guarantees" xfId="11358"/>
    <cellStyle name="Normal 2 2 20" xfId="11359"/>
    <cellStyle name="Normal 2 2 20 2" xfId="11360"/>
    <cellStyle name="Normal 2 2 20 2 2" xfId="11361"/>
    <cellStyle name="Normal 2 2 20 2 3" xfId="11362"/>
    <cellStyle name="Normal 2 2 20 2 3 2" xfId="11363"/>
    <cellStyle name="Normal 2 2 20 2 3 3" xfId="11364"/>
    <cellStyle name="Normal 2 2 20 2 3 4" xfId="11365"/>
    <cellStyle name="Normal 2 2 20 2 4" xfId="11366"/>
    <cellStyle name="Normal 2 2 20 2 5" xfId="11367"/>
    <cellStyle name="Normal 2 2 20 2 6" xfId="11368"/>
    <cellStyle name="Normal 2 2 20 3" xfId="11369"/>
    <cellStyle name="Normal 2 2 20 3 2" xfId="11370"/>
    <cellStyle name="Normal 2 2 20 3 3" xfId="11371"/>
    <cellStyle name="Normal 2 2 20 3 4" xfId="11372"/>
    <cellStyle name="Normal 2 2 20 4" xfId="11373"/>
    <cellStyle name="Normal 2 2 20 5" xfId="11374"/>
    <cellStyle name="Normal 2 2 20 6" xfId="11375"/>
    <cellStyle name="Normal 2 2 21" xfId="11376"/>
    <cellStyle name="Normal 2 2 21 2" xfId="11377"/>
    <cellStyle name="Normal 2 2 21 3" xfId="11378"/>
    <cellStyle name="Normal 2 2 21 3 2" xfId="11379"/>
    <cellStyle name="Normal 2 2 21 3 3" xfId="11380"/>
    <cellStyle name="Normal 2 2 21 3 4" xfId="11381"/>
    <cellStyle name="Normal 2 2 22" xfId="11382"/>
    <cellStyle name="Normal 2 2 22 2" xfId="11383"/>
    <cellStyle name="Normal 2 2 22 2 2" xfId="11384"/>
    <cellStyle name="Normal 2 2 22 2 3" xfId="11385"/>
    <cellStyle name="Normal 2 2 22 2 3 2" xfId="11386"/>
    <cellStyle name="Normal 2 2 22 2 3 3" xfId="11387"/>
    <cellStyle name="Normal 2 2 22 2 3 4" xfId="11388"/>
    <cellStyle name="Normal 2 2 22 2 4" xfId="11389"/>
    <cellStyle name="Normal 2 2 22 2 5" xfId="11390"/>
    <cellStyle name="Normal 2 2 22 2 6" xfId="11391"/>
    <cellStyle name="Normal 2 2 22 3" xfId="11392"/>
    <cellStyle name="Normal 2 2 22 3 2" xfId="11393"/>
    <cellStyle name="Normal 2 2 22 3 3" xfId="11394"/>
    <cellStyle name="Normal 2 2 22 3 4" xfId="11395"/>
    <cellStyle name="Normal 2 2 22 4" xfId="11396"/>
    <cellStyle name="Normal 2 2 22 5" xfId="11397"/>
    <cellStyle name="Normal 2 2 22 6" xfId="11398"/>
    <cellStyle name="Normal 2 2 23" xfId="11399"/>
    <cellStyle name="Normal 2 2 23 2" xfId="11400"/>
    <cellStyle name="Normal 2 2 23 3" xfId="11401"/>
    <cellStyle name="Normal 2 2 23 3 2" xfId="11402"/>
    <cellStyle name="Normal 2 2 23 3 3" xfId="11403"/>
    <cellStyle name="Normal 2 2 23 3 4" xfId="11404"/>
    <cellStyle name="Normal 2 2 24" xfId="11405"/>
    <cellStyle name="Normal 2 2 24 2" xfId="11406"/>
    <cellStyle name="Normal 2 2 25" xfId="11407"/>
    <cellStyle name="Normal 2 2 26" xfId="11408"/>
    <cellStyle name="Normal 2 2 27" xfId="11409"/>
    <cellStyle name="Normal 2 2 28" xfId="11410"/>
    <cellStyle name="Normal 2 2 29" xfId="11411"/>
    <cellStyle name="Normal 2 2 3" xfId="11412"/>
    <cellStyle name="Normal 2 2 3 10" xfId="11413"/>
    <cellStyle name="Normal 2 2 3 10 2" xfId="11414"/>
    <cellStyle name="Normal 2 2 3 10 2 2" xfId="11415"/>
    <cellStyle name="Normal 2 2 3 10 2 2 2" xfId="11416"/>
    <cellStyle name="Normal 2 2 3 10 2 2 3" xfId="11417"/>
    <cellStyle name="Normal 2 2 3 10 2 2 4" xfId="11418"/>
    <cellStyle name="Normal 2 2 3 10 2 3" xfId="11419"/>
    <cellStyle name="Normal 2 2 3 10 2 4" xfId="11420"/>
    <cellStyle name="Normal 2 2 3 10 2 5" xfId="11421"/>
    <cellStyle name="Normal 2 2 3 10 3" xfId="11422"/>
    <cellStyle name="Normal 2 2 3 10 4" xfId="11423"/>
    <cellStyle name="Normal 2 2 3 10 4 2" xfId="11424"/>
    <cellStyle name="Normal 2 2 3 10 4 3" xfId="11425"/>
    <cellStyle name="Normal 2 2 3 10 4 4" xfId="11426"/>
    <cellStyle name="Normal 2 2 3 10 5" xfId="11427"/>
    <cellStyle name="Normal 2 2 3 10 6" xfId="11428"/>
    <cellStyle name="Normal 2 2 3 10 7" xfId="11429"/>
    <cellStyle name="Normal 2 2 3 11" xfId="11430"/>
    <cellStyle name="Normal 2 2 3 11 2" xfId="11431"/>
    <cellStyle name="Normal 2 2 3 11 2 2" xfId="11432"/>
    <cellStyle name="Normal 2 2 3 11 2 2 2" xfId="11433"/>
    <cellStyle name="Normal 2 2 3 11 2 2 3" xfId="11434"/>
    <cellStyle name="Normal 2 2 3 11 2 2 4" xfId="11435"/>
    <cellStyle name="Normal 2 2 3 11 2 3" xfId="11436"/>
    <cellStyle name="Normal 2 2 3 11 2 4" xfId="11437"/>
    <cellStyle name="Normal 2 2 3 11 2 5" xfId="11438"/>
    <cellStyle name="Normal 2 2 3 11 3" xfId="11439"/>
    <cellStyle name="Normal 2 2 3 11 4" xfId="11440"/>
    <cellStyle name="Normal 2 2 3 11 4 2" xfId="11441"/>
    <cellStyle name="Normal 2 2 3 11 4 3" xfId="11442"/>
    <cellStyle name="Normal 2 2 3 11 4 4" xfId="11443"/>
    <cellStyle name="Normal 2 2 3 11 5" xfId="11444"/>
    <cellStyle name="Normal 2 2 3 11 6" xfId="11445"/>
    <cellStyle name="Normal 2 2 3 11 7" xfId="11446"/>
    <cellStyle name="Normal 2 2 3 12" xfId="11447"/>
    <cellStyle name="Normal 2 2 3 2" xfId="11448"/>
    <cellStyle name="Normal 2 2 3 3" xfId="11449"/>
    <cellStyle name="Normal 2 2 3 4" xfId="11450"/>
    <cellStyle name="Normal 2 2 3 5" xfId="11451"/>
    <cellStyle name="Normal 2 2 3 6" xfId="11452"/>
    <cellStyle name="Normal 2 2 3 7" xfId="11453"/>
    <cellStyle name="Normal 2 2 3 8" xfId="11454"/>
    <cellStyle name="Normal 2 2 3 9" xfId="11455"/>
    <cellStyle name="Normal 2 2 3 9 2" xfId="11456"/>
    <cellStyle name="Normal 2 2 30" xfId="11457"/>
    <cellStyle name="Normal 2 2 31" xfId="11458"/>
    <cellStyle name="Normal 2 2 32" xfId="11459"/>
    <cellStyle name="Normal 2 2 33" xfId="11460"/>
    <cellStyle name="Normal 2 2 34" xfId="11461"/>
    <cellStyle name="Normal 2 2 35" xfId="11462"/>
    <cellStyle name="Normal 2 2 36" xfId="11463"/>
    <cellStyle name="Normal 2 2 37" xfId="11464"/>
    <cellStyle name="Normal 2 2 38" xfId="11465"/>
    <cellStyle name="Normal 2 2 39" xfId="11466"/>
    <cellStyle name="Normal 2 2 4" xfId="11467"/>
    <cellStyle name="Normal 2 2 4 10" xfId="11468"/>
    <cellStyle name="Normal 2 2 4 10 2" xfId="11469"/>
    <cellStyle name="Normal 2 2 4 11" xfId="11470"/>
    <cellStyle name="Normal 2 2 4 11 2" xfId="11471"/>
    <cellStyle name="Normal 2 2 4 12" xfId="11472"/>
    <cellStyle name="Normal 2 2 4 12 2" xfId="11473"/>
    <cellStyle name="Normal 2 2 4 12 3" xfId="11474"/>
    <cellStyle name="Normal 2 2 4 12 3 2" xfId="11475"/>
    <cellStyle name="Normal 2 2 4 12 3 3" xfId="11476"/>
    <cellStyle name="Normal 2 2 4 12 3 4" xfId="11477"/>
    <cellStyle name="Normal 2 2 4 12 4" xfId="11478"/>
    <cellStyle name="Normal 2 2 4 12 5" xfId="11479"/>
    <cellStyle name="Normal 2 2 4 12 6" xfId="11480"/>
    <cellStyle name="Normal 2 2 4 13" xfId="11481"/>
    <cellStyle name="Normal 2 2 4 13 2" xfId="11482"/>
    <cellStyle name="Normal 2 2 4 13 3" xfId="11483"/>
    <cellStyle name="Normal 2 2 4 13 4" xfId="11484"/>
    <cellStyle name="Normal 2 2 4 14" xfId="11485"/>
    <cellStyle name="Normal 2 2 4 15" xfId="11486"/>
    <cellStyle name="Normal 2 2 4 16" xfId="11487"/>
    <cellStyle name="Normal 2 2 4 2" xfId="11488"/>
    <cellStyle name="Normal 2 2 4 2 2" xfId="11489"/>
    <cellStyle name="Normal 2 2 4 2 3" xfId="11490"/>
    <cellStyle name="Normal 2 2 4 2 3 2" xfId="11491"/>
    <cellStyle name="Normal 2 2 4 2 3 2 2" xfId="11492"/>
    <cellStyle name="Normal 2 2 4 2 3 2 3" xfId="11493"/>
    <cellStyle name="Normal 2 2 4 2 3 2 4" xfId="11494"/>
    <cellStyle name="Normal 2 2 4 2 3 3" xfId="11495"/>
    <cellStyle name="Normal 2 2 4 2 3 4" xfId="11496"/>
    <cellStyle name="Normal 2 2 4 2 3 5" xfId="11497"/>
    <cellStyle name="Normal 2 2 4 2 4" xfId="11498"/>
    <cellStyle name="Normal 2 2 4 2 4 2" xfId="11499"/>
    <cellStyle name="Normal 2 2 4 2 4 3" xfId="11500"/>
    <cellStyle name="Normal 2 2 4 2 4 4" xfId="11501"/>
    <cellStyle name="Normal 2 2 4 2 5" xfId="11502"/>
    <cellStyle name="Normal 2 2 4 2 6" xfId="11503"/>
    <cellStyle name="Normal 2 2 4 2 7" xfId="11504"/>
    <cellStyle name="Normal 2 2 4 3" xfId="11505"/>
    <cellStyle name="Normal 2 2 4 4" xfId="11506"/>
    <cellStyle name="Normal 2 2 4 5" xfId="11507"/>
    <cellStyle name="Normal 2 2 4 6" xfId="11508"/>
    <cellStyle name="Normal 2 2 4 7" xfId="11509"/>
    <cellStyle name="Normal 2 2 4 8" xfId="11510"/>
    <cellStyle name="Normal 2 2 4 9" xfId="11511"/>
    <cellStyle name="Normal 2 2 4 9 2" xfId="11512"/>
    <cellStyle name="Normal 2 2 40" xfId="11513"/>
    <cellStyle name="Normal 2 2 41" xfId="11514"/>
    <cellStyle name="Normal 2 2 42" xfId="11515"/>
    <cellStyle name="Normal 2 2 43" xfId="11516"/>
    <cellStyle name="Normal 2 2 44" xfId="11517"/>
    <cellStyle name="Normal 2 2 45" xfId="11518"/>
    <cellStyle name="Normal 2 2 46" xfId="11519"/>
    <cellStyle name="Normal 2 2 47" xfId="11520"/>
    <cellStyle name="Normal 2 2 48" xfId="11521"/>
    <cellStyle name="Normal 2 2 49" xfId="11522"/>
    <cellStyle name="Normal 2 2 5" xfId="11523"/>
    <cellStyle name="Normal 2 2 5 10" xfId="11524"/>
    <cellStyle name="Normal 2 2 5 10 2" xfId="11525"/>
    <cellStyle name="Normal 2 2 5 11" xfId="11526"/>
    <cellStyle name="Normal 2 2 5 12" xfId="11527"/>
    <cellStyle name="Normal 2 2 5 2" xfId="11528"/>
    <cellStyle name="Normal 2 2 5 3" xfId="11529"/>
    <cellStyle name="Normal 2 2 5 4" xfId="11530"/>
    <cellStyle name="Normal 2 2 5 5" xfId="11531"/>
    <cellStyle name="Normal 2 2 5 6" xfId="11532"/>
    <cellStyle name="Normal 2 2 5 7" xfId="11533"/>
    <cellStyle name="Normal 2 2 5 8" xfId="11534"/>
    <cellStyle name="Normal 2 2 5 9" xfId="11535"/>
    <cellStyle name="Normal 2 2 5 9 2" xfId="11536"/>
    <cellStyle name="Normal 2 2 50" xfId="11537"/>
    <cellStyle name="Normal 2 2 51" xfId="11538"/>
    <cellStyle name="Normal 2 2 52" xfId="11539"/>
    <cellStyle name="Normal 2 2 53" xfId="11540"/>
    <cellStyle name="Normal 2 2 54" xfId="11541"/>
    <cellStyle name="Normal 2 2 55" xfId="11542"/>
    <cellStyle name="Normal 2 2 56" xfId="11543"/>
    <cellStyle name="Normal 2 2 57" xfId="11544"/>
    <cellStyle name="Normal 2 2 58" xfId="11545"/>
    <cellStyle name="Normal 2 2 59" xfId="11546"/>
    <cellStyle name="Normal 2 2 6" xfId="11547"/>
    <cellStyle name="Normal 2 2 6 2" xfId="11548"/>
    <cellStyle name="Normal 2 2 6 2 2" xfId="11549"/>
    <cellStyle name="Normal 2 2 6 2 2 2" xfId="11550"/>
    <cellStyle name="Normal 2 2 6 2 2 2 2" xfId="11551"/>
    <cellStyle name="Normal 2 2 6 2 2 2 3" xfId="11552"/>
    <cellStyle name="Normal 2 2 6 2 2 2 4" xfId="11553"/>
    <cellStyle name="Normal 2 2 6 2 2 3" xfId="11554"/>
    <cellStyle name="Normal 2 2 6 2 2 4" xfId="11555"/>
    <cellStyle name="Normal 2 2 6 2 2 5" xfId="11556"/>
    <cellStyle name="Normal 2 2 6 2 3" xfId="11557"/>
    <cellStyle name="Normal 2 2 6 2 3 2" xfId="11558"/>
    <cellStyle name="Normal 2 2 6 2 3 3" xfId="11559"/>
    <cellStyle name="Normal 2 2 6 2 3 4" xfId="11560"/>
    <cellStyle name="Normal 2 2 6 2 4" xfId="11561"/>
    <cellStyle name="Normal 2 2 6 2 5" xfId="11562"/>
    <cellStyle name="Normal 2 2 6 2 6" xfId="11563"/>
    <cellStyle name="Normal 2 2 6 3" xfId="11564"/>
    <cellStyle name="Normal 2 2 6 3 2" xfId="11565"/>
    <cellStyle name="Normal 2 2 6 3 2 2" xfId="11566"/>
    <cellStyle name="Normal 2 2 6 3 2 2 2" xfId="11567"/>
    <cellStyle name="Normal 2 2 6 3 2 2 3" xfId="11568"/>
    <cellStyle name="Normal 2 2 6 3 2 2 4" xfId="11569"/>
    <cellStyle name="Normal 2 2 6 3 2 3" xfId="11570"/>
    <cellStyle name="Normal 2 2 6 3 2 4" xfId="11571"/>
    <cellStyle name="Normal 2 2 6 3 2 5" xfId="11572"/>
    <cellStyle name="Normal 2 2 6 3 3" xfId="11573"/>
    <cellStyle name="Normal 2 2 6 3 4" xfId="11574"/>
    <cellStyle name="Normal 2 2 6 3 4 2" xfId="11575"/>
    <cellStyle name="Normal 2 2 6 3 4 3" xfId="11576"/>
    <cellStyle name="Normal 2 2 6 3 4 4" xfId="11577"/>
    <cellStyle name="Normal 2 2 6 3 5" xfId="11578"/>
    <cellStyle name="Normal 2 2 6 3 6" xfId="11579"/>
    <cellStyle name="Normal 2 2 6 3 7" xfId="11580"/>
    <cellStyle name="Normal 2 2 6 4" xfId="11581"/>
    <cellStyle name="Normal 2 2 6 4 2" xfId="11582"/>
    <cellStyle name="Normal 2 2 6 5" xfId="11583"/>
    <cellStyle name="Normal 2 2 6 6" xfId="11584"/>
    <cellStyle name="Normal 2 2 6 7" xfId="11585"/>
    <cellStyle name="Normal 2 2 6 7 2" xfId="11586"/>
    <cellStyle name="Normal 2 2 6 7 3" xfId="11587"/>
    <cellStyle name="Normal 2 2 6 7 4" xfId="11588"/>
    <cellStyle name="Normal 2 2 60" xfId="11589"/>
    <cellStyle name="Normal 2 2 61" xfId="11590"/>
    <cellStyle name="Normal 2 2 62" xfId="11591"/>
    <cellStyle name="Normal 2 2 63" xfId="11592"/>
    <cellStyle name="Normal 2 2 64" xfId="11593"/>
    <cellStyle name="Normal 2 2 65" xfId="11594"/>
    <cellStyle name="Normal 2 2 66" xfId="11595"/>
    <cellStyle name="Normal 2 2 67" xfId="11596"/>
    <cellStyle name="Normal 2 2 68" xfId="11597"/>
    <cellStyle name="Normal 2 2 69" xfId="11598"/>
    <cellStyle name="Normal 2 2 7" xfId="11599"/>
    <cellStyle name="Normal 2 2 7 2" xfId="11600"/>
    <cellStyle name="Normal 2 2 7 2 2" xfId="11601"/>
    <cellStyle name="Normal 2 2 7 2 2 2" xfId="11602"/>
    <cellStyle name="Normal 2 2 7 2 2 2 2" xfId="11603"/>
    <cellStyle name="Normal 2 2 7 2 2 2 3" xfId="11604"/>
    <cellStyle name="Normal 2 2 7 2 2 2 4" xfId="11605"/>
    <cellStyle name="Normal 2 2 7 2 2 3" xfId="11606"/>
    <cellStyle name="Normal 2 2 7 2 2 4" xfId="11607"/>
    <cellStyle name="Normal 2 2 7 2 2 5" xfId="11608"/>
    <cellStyle name="Normal 2 2 7 2 3" xfId="11609"/>
    <cellStyle name="Normal 2 2 7 2 3 2" xfId="11610"/>
    <cellStyle name="Normal 2 2 7 2 3 3" xfId="11611"/>
    <cellStyle name="Normal 2 2 7 2 3 4" xfId="11612"/>
    <cellStyle name="Normal 2 2 7 2 4" xfId="11613"/>
    <cellStyle name="Normal 2 2 7 2 5" xfId="11614"/>
    <cellStyle name="Normal 2 2 7 2 6" xfId="11615"/>
    <cellStyle name="Normal 2 2 7 3" xfId="11616"/>
    <cellStyle name="Normal 2 2 7 3 2" xfId="11617"/>
    <cellStyle name="Normal 2 2 7 3 3" xfId="11618"/>
    <cellStyle name="Normal 2 2 7 3 3 2" xfId="11619"/>
    <cellStyle name="Normal 2 2 7 3 3 3" xfId="11620"/>
    <cellStyle name="Normal 2 2 7 3 3 4" xfId="11621"/>
    <cellStyle name="Normal 2 2 7 3 4" xfId="11622"/>
    <cellStyle name="Normal 2 2 7 3 5" xfId="11623"/>
    <cellStyle name="Normal 2 2 7 3 6" xfId="11624"/>
    <cellStyle name="Normal 2 2 7 4" xfId="11625"/>
    <cellStyle name="Normal 2 2 7 4 2" xfId="11626"/>
    <cellStyle name="Normal 2 2 7 4 3" xfId="11627"/>
    <cellStyle name="Normal 2 2 7 4 4" xfId="11628"/>
    <cellStyle name="Normal 2 2 7 5" xfId="11629"/>
    <cellStyle name="Normal 2 2 7 6" xfId="11630"/>
    <cellStyle name="Normal 2 2 7 7" xfId="11631"/>
    <cellStyle name="Normal 2 2 70" xfId="11632"/>
    <cellStyle name="Normal 2 2 71" xfId="11633"/>
    <cellStyle name="Normal 2 2 72" xfId="11634"/>
    <cellStyle name="Normal 2 2 73" xfId="11635"/>
    <cellStyle name="Normal 2 2 74" xfId="11636"/>
    <cellStyle name="Normal 2 2 75" xfId="11637"/>
    <cellStyle name="Normal 2 2 76" xfId="11638"/>
    <cellStyle name="Normal 2 2 77" xfId="11639"/>
    <cellStyle name="Normal 2 2 78" xfId="11640"/>
    <cellStyle name="Normal 2 2 79" xfId="11641"/>
    <cellStyle name="Normal 2 2 8" xfId="11642"/>
    <cellStyle name="Normal 2 2 8 2" xfId="11643"/>
    <cellStyle name="Normal 2 2 8 2 2" xfId="11644"/>
    <cellStyle name="Normal 2 2 8 2 2 2" xfId="11645"/>
    <cellStyle name="Normal 2 2 8 2 2 2 2" xfId="11646"/>
    <cellStyle name="Normal 2 2 8 2 2 2 3" xfId="11647"/>
    <cellStyle name="Normal 2 2 8 2 2 2 4" xfId="11648"/>
    <cellStyle name="Normal 2 2 8 2 2 3" xfId="11649"/>
    <cellStyle name="Normal 2 2 8 2 2 4" xfId="11650"/>
    <cellStyle name="Normal 2 2 8 2 2 5" xfId="11651"/>
    <cellStyle name="Normal 2 2 8 2 3" xfId="11652"/>
    <cellStyle name="Normal 2 2 8 2 3 2" xfId="11653"/>
    <cellStyle name="Normal 2 2 8 2 3 3" xfId="11654"/>
    <cellStyle name="Normal 2 2 8 2 3 4" xfId="11655"/>
    <cellStyle name="Normal 2 2 8 2 4" xfId="11656"/>
    <cellStyle name="Normal 2 2 8 2 5" xfId="11657"/>
    <cellStyle name="Normal 2 2 8 2 6" xfId="11658"/>
    <cellStyle name="Normal 2 2 8 3" xfId="11659"/>
    <cellStyle name="Normal 2 2 8 3 2" xfId="11660"/>
    <cellStyle name="Normal 2 2 8 3 3" xfId="11661"/>
    <cellStyle name="Normal 2 2 8 3 3 2" xfId="11662"/>
    <cellStyle name="Normal 2 2 8 3 3 3" xfId="11663"/>
    <cellStyle name="Normal 2 2 8 3 3 4" xfId="11664"/>
    <cellStyle name="Normal 2 2 8 3 4" xfId="11665"/>
    <cellStyle name="Normal 2 2 8 3 5" xfId="11666"/>
    <cellStyle name="Normal 2 2 8 3 6" xfId="11667"/>
    <cellStyle name="Normal 2 2 8 4" xfId="11668"/>
    <cellStyle name="Normal 2 2 8 4 2" xfId="11669"/>
    <cellStyle name="Normal 2 2 8 4 3" xfId="11670"/>
    <cellStyle name="Normal 2 2 8 4 4" xfId="11671"/>
    <cellStyle name="Normal 2 2 8 5" xfId="11672"/>
    <cellStyle name="Normal 2 2 8 6" xfId="11673"/>
    <cellStyle name="Normal 2 2 8 7" xfId="11674"/>
    <cellStyle name="Normal 2 2 80" xfId="11675"/>
    <cellStyle name="Normal 2 2 81" xfId="11676"/>
    <cellStyle name="Normal 2 2 82" xfId="11677"/>
    <cellStyle name="Normal 2 2 83" xfId="11678"/>
    <cellStyle name="Normal 2 2 84" xfId="11679"/>
    <cellStyle name="Normal 2 2 85" xfId="11680"/>
    <cellStyle name="Normal 2 2 86" xfId="11681"/>
    <cellStyle name="Normal 2 2 87" xfId="11682"/>
    <cellStyle name="Normal 2 2 88" xfId="11683"/>
    <cellStyle name="Normal 2 2 89" xfId="11684"/>
    <cellStyle name="Normal 2 2 9" xfId="11685"/>
    <cellStyle name="Normal 2 2 9 2" xfId="11686"/>
    <cellStyle name="Normal 2 2 9 2 10" xfId="11687"/>
    <cellStyle name="Normal 2 2 9 2 10 2" xfId="11688"/>
    <cellStyle name="Normal 2 2 9 2 10 3" xfId="11689"/>
    <cellStyle name="Normal 2 2 9 2 10 4" xfId="11690"/>
    <cellStyle name="Normal 2 2 9 2 11" xfId="11691"/>
    <cellStyle name="Normal 2 2 9 2 12" xfId="11692"/>
    <cellStyle name="Normal 2 2 9 2 13" xfId="11693"/>
    <cellStyle name="Normal 2 2 9 2 2" xfId="11694"/>
    <cellStyle name="Normal 2 2 9 2 2 2" xfId="11695"/>
    <cellStyle name="Normal 2 2 9 2 2 2 2" xfId="11696"/>
    <cellStyle name="Normal 2 2 9 2 2 2 2 2" xfId="11697"/>
    <cellStyle name="Normal 2 2 9 2 2 2 2 2 2" xfId="11698"/>
    <cellStyle name="Normal 2 2 9 2 2 2 2 2 3" xfId="11699"/>
    <cellStyle name="Normal 2 2 9 2 2 2 2 2 4" xfId="11700"/>
    <cellStyle name="Normal 2 2 9 2 2 2 2 3" xfId="11701"/>
    <cellStyle name="Normal 2 2 9 2 2 2 2 4" xfId="11702"/>
    <cellStyle name="Normal 2 2 9 2 2 2 2 5" xfId="11703"/>
    <cellStyle name="Normal 2 2 9 2 2 2 3" xfId="11704"/>
    <cellStyle name="Normal 2 2 9 2 2 2 3 2" xfId="11705"/>
    <cellStyle name="Normal 2 2 9 2 2 2 3 3" xfId="11706"/>
    <cellStyle name="Normal 2 2 9 2 2 2 3 4" xfId="11707"/>
    <cellStyle name="Normal 2 2 9 2 2 2 4" xfId="11708"/>
    <cellStyle name="Normal 2 2 9 2 2 2 5" xfId="11709"/>
    <cellStyle name="Normal 2 2 9 2 2 2 6" xfId="11710"/>
    <cellStyle name="Normal 2 2 9 2 3" xfId="11711"/>
    <cellStyle name="Normal 2 2 9 2 3 2" xfId="11712"/>
    <cellStyle name="Normal 2 2 9 2 3 2 2" xfId="11713"/>
    <cellStyle name="Normal 2 2 9 2 3 2 2 2" xfId="11714"/>
    <cellStyle name="Normal 2 2 9 2 3 2 2 3" xfId="11715"/>
    <cellStyle name="Normal 2 2 9 2 3 2 2 4" xfId="11716"/>
    <cellStyle name="Normal 2 2 9 2 3 2 3" xfId="11717"/>
    <cellStyle name="Normal 2 2 9 2 3 2 4" xfId="11718"/>
    <cellStyle name="Normal 2 2 9 2 3 2 5" xfId="11719"/>
    <cellStyle name="Normal 2 2 9 2 3 3" xfId="11720"/>
    <cellStyle name="Normal 2 2 9 2 3 3 2" xfId="11721"/>
    <cellStyle name="Normal 2 2 9 2 3 3 3" xfId="11722"/>
    <cellStyle name="Normal 2 2 9 2 3 3 4" xfId="11723"/>
    <cellStyle name="Normal 2 2 9 2 3 4" xfId="11724"/>
    <cellStyle name="Normal 2 2 9 2 3 5" xfId="11725"/>
    <cellStyle name="Normal 2 2 9 2 3 6" xfId="11726"/>
    <cellStyle name="Normal 2 2 9 2 4" xfId="11727"/>
    <cellStyle name="Normal 2 2 9 2 4 2" xfId="11728"/>
    <cellStyle name="Normal 2 2 9 2 4 2 2" xfId="11729"/>
    <cellStyle name="Normal 2 2 9 2 4 2 2 2" xfId="11730"/>
    <cellStyle name="Normal 2 2 9 2 4 2 2 3" xfId="11731"/>
    <cellStyle name="Normal 2 2 9 2 4 2 2 4" xfId="11732"/>
    <cellStyle name="Normal 2 2 9 2 4 2 3" xfId="11733"/>
    <cellStyle name="Normal 2 2 9 2 4 2 4" xfId="11734"/>
    <cellStyle name="Normal 2 2 9 2 4 2 5" xfId="11735"/>
    <cellStyle name="Normal 2 2 9 2 4 3" xfId="11736"/>
    <cellStyle name="Normal 2 2 9 2 4 3 2" xfId="11737"/>
    <cellStyle name="Normal 2 2 9 2 4 3 3" xfId="11738"/>
    <cellStyle name="Normal 2 2 9 2 4 3 4" xfId="11739"/>
    <cellStyle name="Normal 2 2 9 2 4 4" xfId="11740"/>
    <cellStyle name="Normal 2 2 9 2 4 5" xfId="11741"/>
    <cellStyle name="Normal 2 2 9 2 4 6" xfId="11742"/>
    <cellStyle name="Normal 2 2 9 2 5" xfId="11743"/>
    <cellStyle name="Normal 2 2 9 2 5 2" xfId="11744"/>
    <cellStyle name="Normal 2 2 9 2 5 2 2" xfId="11745"/>
    <cellStyle name="Normal 2 2 9 2 5 2 2 2" xfId="11746"/>
    <cellStyle name="Normal 2 2 9 2 5 2 2 3" xfId="11747"/>
    <cellStyle name="Normal 2 2 9 2 5 2 2 4" xfId="11748"/>
    <cellStyle name="Normal 2 2 9 2 5 2 3" xfId="11749"/>
    <cellStyle name="Normal 2 2 9 2 5 2 4" xfId="11750"/>
    <cellStyle name="Normal 2 2 9 2 5 2 5" xfId="11751"/>
    <cellStyle name="Normal 2 2 9 2 5 3" xfId="11752"/>
    <cellStyle name="Normal 2 2 9 2 5 3 2" xfId="11753"/>
    <cellStyle name="Normal 2 2 9 2 5 3 3" xfId="11754"/>
    <cellStyle name="Normal 2 2 9 2 5 3 4" xfId="11755"/>
    <cellStyle name="Normal 2 2 9 2 5 4" xfId="11756"/>
    <cellStyle name="Normal 2 2 9 2 5 5" xfId="11757"/>
    <cellStyle name="Normal 2 2 9 2 5 6" xfId="11758"/>
    <cellStyle name="Normal 2 2 9 2 6" xfId="11759"/>
    <cellStyle name="Normal 2 2 9 2 6 2" xfId="11760"/>
    <cellStyle name="Normal 2 2 9 2 6 2 2" xfId="11761"/>
    <cellStyle name="Normal 2 2 9 2 6 2 2 2" xfId="11762"/>
    <cellStyle name="Normal 2 2 9 2 6 2 2 3" xfId="11763"/>
    <cellStyle name="Normal 2 2 9 2 6 2 2 4" xfId="11764"/>
    <cellStyle name="Normal 2 2 9 2 6 2 3" xfId="11765"/>
    <cellStyle name="Normal 2 2 9 2 6 2 4" xfId="11766"/>
    <cellStyle name="Normal 2 2 9 2 6 2 5" xfId="11767"/>
    <cellStyle name="Normal 2 2 9 2 6 3" xfId="11768"/>
    <cellStyle name="Normal 2 2 9 2 6 3 2" xfId="11769"/>
    <cellStyle name="Normal 2 2 9 2 6 3 3" xfId="11770"/>
    <cellStyle name="Normal 2 2 9 2 6 3 4" xfId="11771"/>
    <cellStyle name="Normal 2 2 9 2 6 4" xfId="11772"/>
    <cellStyle name="Normal 2 2 9 2 6 5" xfId="11773"/>
    <cellStyle name="Normal 2 2 9 2 6 6" xfId="11774"/>
    <cellStyle name="Normal 2 2 9 2 7" xfId="11775"/>
    <cellStyle name="Normal 2 2 9 2 7 2" xfId="11776"/>
    <cellStyle name="Normal 2 2 9 2 7 2 2" xfId="11777"/>
    <cellStyle name="Normal 2 2 9 2 7 2 2 2" xfId="11778"/>
    <cellStyle name="Normal 2 2 9 2 7 2 2 3" xfId="11779"/>
    <cellStyle name="Normal 2 2 9 2 7 2 2 4" xfId="11780"/>
    <cellStyle name="Normal 2 2 9 2 7 2 3" xfId="11781"/>
    <cellStyle name="Normal 2 2 9 2 7 2 4" xfId="11782"/>
    <cellStyle name="Normal 2 2 9 2 7 2 5" xfId="11783"/>
    <cellStyle name="Normal 2 2 9 2 7 3" xfId="11784"/>
    <cellStyle name="Normal 2 2 9 2 7 3 2" xfId="11785"/>
    <cellStyle name="Normal 2 2 9 2 7 3 3" xfId="11786"/>
    <cellStyle name="Normal 2 2 9 2 7 3 4" xfId="11787"/>
    <cellStyle name="Normal 2 2 9 2 7 4" xfId="11788"/>
    <cellStyle name="Normal 2 2 9 2 7 5" xfId="11789"/>
    <cellStyle name="Normal 2 2 9 2 7 6" xfId="11790"/>
    <cellStyle name="Normal 2 2 9 2 8" xfId="11791"/>
    <cellStyle name="Normal 2 2 9 2 8 2" xfId="11792"/>
    <cellStyle name="Normal 2 2 9 2 8 2 2" xfId="11793"/>
    <cellStyle name="Normal 2 2 9 2 8 2 2 2" xfId="11794"/>
    <cellStyle name="Normal 2 2 9 2 8 2 2 3" xfId="11795"/>
    <cellStyle name="Normal 2 2 9 2 8 2 2 4" xfId="11796"/>
    <cellStyle name="Normal 2 2 9 2 8 2 3" xfId="11797"/>
    <cellStyle name="Normal 2 2 9 2 8 2 4" xfId="11798"/>
    <cellStyle name="Normal 2 2 9 2 8 2 5" xfId="11799"/>
    <cellStyle name="Normal 2 2 9 2 8 3" xfId="11800"/>
    <cellStyle name="Normal 2 2 9 2 8 3 2" xfId="11801"/>
    <cellStyle name="Normal 2 2 9 2 8 3 3" xfId="11802"/>
    <cellStyle name="Normal 2 2 9 2 8 3 4" xfId="11803"/>
    <cellStyle name="Normal 2 2 9 2 8 4" xfId="11804"/>
    <cellStyle name="Normal 2 2 9 2 8 5" xfId="11805"/>
    <cellStyle name="Normal 2 2 9 2 8 6" xfId="11806"/>
    <cellStyle name="Normal 2 2 9 2 9" xfId="11807"/>
    <cellStyle name="Normal 2 2 9 2 9 2" xfId="11808"/>
    <cellStyle name="Normal 2 2 9 2 9 2 2" xfId="11809"/>
    <cellStyle name="Normal 2 2 9 2 9 2 3" xfId="11810"/>
    <cellStyle name="Normal 2 2 9 2 9 2 4" xfId="11811"/>
    <cellStyle name="Normal 2 2 9 2 9 3" xfId="11812"/>
    <cellStyle name="Normal 2 2 9 2 9 4" xfId="11813"/>
    <cellStyle name="Normal 2 2 9 2 9 5" xfId="11814"/>
    <cellStyle name="Normal 2 2 9 3" xfId="11815"/>
    <cellStyle name="Normal 2 2 9 3 2" xfId="11816"/>
    <cellStyle name="Normal 2 2 9 3 3" xfId="11817"/>
    <cellStyle name="Normal 2 2 9 3 3 2" xfId="11818"/>
    <cellStyle name="Normal 2 2 9 3 3 2 2" xfId="11819"/>
    <cellStyle name="Normal 2 2 9 3 3 2 3" xfId="11820"/>
    <cellStyle name="Normal 2 2 9 3 3 2 4" xfId="11821"/>
    <cellStyle name="Normal 2 2 9 3 3 3" xfId="11822"/>
    <cellStyle name="Normal 2 2 9 3 3 4" xfId="11823"/>
    <cellStyle name="Normal 2 2 9 3 3 5" xfId="11824"/>
    <cellStyle name="Normal 2 2 9 3 4" xfId="11825"/>
    <cellStyle name="Normal 2 2 9 3 4 2" xfId="11826"/>
    <cellStyle name="Normal 2 2 9 3 4 3" xfId="11827"/>
    <cellStyle name="Normal 2 2 9 3 4 4" xfId="11828"/>
    <cellStyle name="Normal 2 2 9 3 5" xfId="11829"/>
    <cellStyle name="Normal 2 2 9 3 6" xfId="11830"/>
    <cellStyle name="Normal 2 2 9 3 7" xfId="11831"/>
    <cellStyle name="Normal 2 2 9 4" xfId="11832"/>
    <cellStyle name="Normal 2 2 9 5" xfId="11833"/>
    <cellStyle name="Normal 2 2 9 6" xfId="11834"/>
    <cellStyle name="Normal 2 2 9 7" xfId="11835"/>
    <cellStyle name="Normal 2 2 9 8" xfId="11836"/>
    <cellStyle name="Normal 2 2 9 9" xfId="11837"/>
    <cellStyle name="Normal 2 2 90" xfId="11838"/>
    <cellStyle name="Normal 2 2 91" xfId="11839"/>
    <cellStyle name="Normal 2 2 92" xfId="11840"/>
    <cellStyle name="Normal 2 2 93" xfId="11841"/>
    <cellStyle name="Normal 2 2 94" xfId="11842"/>
    <cellStyle name="Normal 2 2 95" xfId="11843"/>
    <cellStyle name="Normal 2 2 96" xfId="11844"/>
    <cellStyle name="Normal 2 2 97" xfId="11845"/>
    <cellStyle name="Normal 2 2 98" xfId="11846"/>
    <cellStyle name="Normal 2 2 99" xfId="11847"/>
    <cellStyle name="Normal 2 2_Guarantees" xfId="11848"/>
    <cellStyle name="Normal 2 20" xfId="11849"/>
    <cellStyle name="Normal 2 20 2" xfId="11850"/>
    <cellStyle name="Normal 2 21" xfId="11851"/>
    <cellStyle name="Normal 2 21 2" xfId="11852"/>
    <cellStyle name="Normal 2 21 2 2" xfId="11853"/>
    <cellStyle name="Normal 2 21 2 2 2" xfId="11854"/>
    <cellStyle name="Normal 2 21 2 2 3" xfId="11855"/>
    <cellStyle name="Normal 2 21 2 2 4" xfId="11856"/>
    <cellStyle name="Normal 2 21 2 3" xfId="11857"/>
    <cellStyle name="Normal 2 21 2 4" xfId="11858"/>
    <cellStyle name="Normal 2 21 2 5" xfId="11859"/>
    <cellStyle name="Normal 2 21 3" xfId="11860"/>
    <cellStyle name="Normal 2 21 4" xfId="11861"/>
    <cellStyle name="Normal 2 21 4 2" xfId="11862"/>
    <cellStyle name="Normal 2 21 4 3" xfId="11863"/>
    <cellStyle name="Normal 2 21 4 4" xfId="11864"/>
    <cellStyle name="Normal 2 21 5" xfId="11865"/>
    <cellStyle name="Normal 2 21 6" xfId="11866"/>
    <cellStyle name="Normal 2 21 7" xfId="11867"/>
    <cellStyle name="Normal 2 22" xfId="11868"/>
    <cellStyle name="Normal 2 22 2" xfId="11869"/>
    <cellStyle name="Normal 2 22 2 2" xfId="11870"/>
    <cellStyle name="Normal 2 22 2 2 2" xfId="11871"/>
    <cellStyle name="Normal 2 22 2 2 3" xfId="11872"/>
    <cellStyle name="Normal 2 22 2 2 4" xfId="11873"/>
    <cellStyle name="Normal 2 22 2 3" xfId="11874"/>
    <cellStyle name="Normal 2 22 2 4" xfId="11875"/>
    <cellStyle name="Normal 2 22 2 5" xfId="11876"/>
    <cellStyle name="Normal 2 22 3" xfId="11877"/>
    <cellStyle name="Normal 2 22 4" xfId="11878"/>
    <cellStyle name="Normal 2 22 4 2" xfId="11879"/>
    <cellStyle name="Normal 2 22 4 3" xfId="11880"/>
    <cellStyle name="Normal 2 22 4 4" xfId="11881"/>
    <cellStyle name="Normal 2 22 5" xfId="11882"/>
    <cellStyle name="Normal 2 22 6" xfId="11883"/>
    <cellStyle name="Normal 2 22 7" xfId="11884"/>
    <cellStyle name="Normal 2 23" xfId="11885"/>
    <cellStyle name="Normal 2 23 2" xfId="11886"/>
    <cellStyle name="Normal 2 24" xfId="11887"/>
    <cellStyle name="Normal 2 24 2" xfId="11888"/>
    <cellStyle name="Normal 2 24 3" xfId="11889"/>
    <cellStyle name="Normal 2 24 4" xfId="11890"/>
    <cellStyle name="Normal 2 25" xfId="11891"/>
    <cellStyle name="Normal 2 25 2" xfId="11892"/>
    <cellStyle name="Normal 2 25 3" xfId="11893"/>
    <cellStyle name="Normal 2 25 4" xfId="11894"/>
    <cellStyle name="Normal 2 26" xfId="11895"/>
    <cellStyle name="Normal 2 26 2" xfId="11896"/>
    <cellStyle name="Normal 2 27" xfId="11897"/>
    <cellStyle name="Normal 2 27 2" xfId="11898"/>
    <cellStyle name="Normal 2 28" xfId="11899"/>
    <cellStyle name="Normal 2 28 2" xfId="11900"/>
    <cellStyle name="Normal 2 29" xfId="11901"/>
    <cellStyle name="Normal 2 29 2" xfId="11902"/>
    <cellStyle name="Normal 2 3" xfId="11903"/>
    <cellStyle name="Normal 2 3 10" xfId="11904"/>
    <cellStyle name="Normal 2 3 10 2" xfId="11905"/>
    <cellStyle name="Normal 2 3 10 2 2" xfId="11906"/>
    <cellStyle name="Normal 2 3 10 2 2 2" xfId="11907"/>
    <cellStyle name="Normal 2 3 10 2 2 3" xfId="11908"/>
    <cellStyle name="Normal 2 3 10 2 2 4" xfId="11909"/>
    <cellStyle name="Normal 2 3 10 2 3" xfId="11910"/>
    <cellStyle name="Normal 2 3 10 2 4" xfId="11911"/>
    <cellStyle name="Normal 2 3 10 2 5" xfId="11912"/>
    <cellStyle name="Normal 2 3 10 3" xfId="11913"/>
    <cellStyle name="Normal 2 3 10 4" xfId="11914"/>
    <cellStyle name="Normal 2 3 10 4 2" xfId="11915"/>
    <cellStyle name="Normal 2 3 10 4 3" xfId="11916"/>
    <cellStyle name="Normal 2 3 10 4 4" xfId="11917"/>
    <cellStyle name="Normal 2 3 10 5" xfId="11918"/>
    <cellStyle name="Normal 2 3 10 6" xfId="11919"/>
    <cellStyle name="Normal 2 3 10 7" xfId="11920"/>
    <cellStyle name="Normal 2 3 11" xfId="11921"/>
    <cellStyle name="Normal 2 3 11 2" xfId="11922"/>
    <cellStyle name="Normal 2 3 12" xfId="11923"/>
    <cellStyle name="Normal 2 3 12 2" xfId="11924"/>
    <cellStyle name="Normal 2 3 13" xfId="11925"/>
    <cellStyle name="Normal 2 3 13 2" xfId="11926"/>
    <cellStyle name="Normal 2 3 2" xfId="11927"/>
    <cellStyle name="Normal 2 3 2 2" xfId="11928"/>
    <cellStyle name="Normal 2 3 2 2 2" xfId="11929"/>
    <cellStyle name="Normal 2 3 2 2 3" xfId="11930"/>
    <cellStyle name="Normal 2 3 2 2 3 2" xfId="11931"/>
    <cellStyle name="Normal 2 3 2 2 3 2 2" xfId="11932"/>
    <cellStyle name="Normal 2 3 2 2 3 2 3" xfId="11933"/>
    <cellStyle name="Normal 2 3 2 2 3 2 4" xfId="11934"/>
    <cellStyle name="Normal 2 3 2 2 3 3" xfId="11935"/>
    <cellStyle name="Normal 2 3 2 2 3 4" xfId="11936"/>
    <cellStyle name="Normal 2 3 2 2 3 5" xfId="11937"/>
    <cellStyle name="Normal 2 3 2 2 4" xfId="11938"/>
    <cellStyle name="Normal 2 3 2 2 5" xfId="11939"/>
    <cellStyle name="Normal 2 3 2 2 5 2" xfId="11940"/>
    <cellStyle name="Normal 2 3 2 2 5 3" xfId="11941"/>
    <cellStyle name="Normal 2 3 2 2 5 4" xfId="11942"/>
    <cellStyle name="Normal 2 3 2 2 6" xfId="11943"/>
    <cellStyle name="Normal 2 3 2 2 7" xfId="11944"/>
    <cellStyle name="Normal 2 3 2 2 8" xfId="11945"/>
    <cellStyle name="Normal 2 3 2 3" xfId="11946"/>
    <cellStyle name="Normal 2 3 2 4" xfId="11947"/>
    <cellStyle name="Normal 2 3 2 4 2" xfId="11948"/>
    <cellStyle name="Normal 2 3 2 4 2 2" xfId="11949"/>
    <cellStyle name="Normal 2 3 2 4 2 3" xfId="11950"/>
    <cellStyle name="Normal 2 3 2 4 2 4" xfId="11951"/>
    <cellStyle name="Normal 2 3 2 4 3" xfId="11952"/>
    <cellStyle name="Normal 2 3 2 4 4" xfId="11953"/>
    <cellStyle name="Normal 2 3 2 4 5" xfId="11954"/>
    <cellStyle name="Normal 2 3 2 5" xfId="11955"/>
    <cellStyle name="Normal 2 3 2 5 2" xfId="11956"/>
    <cellStyle name="Normal 2 3 2 5 3" xfId="11957"/>
    <cellStyle name="Normal 2 3 2 5 4" xfId="11958"/>
    <cellStyle name="Normal 2 3 2 6" xfId="11959"/>
    <cellStyle name="Normal 2 3 2 7" xfId="11960"/>
    <cellStyle name="Normal 2 3 2 8" xfId="11961"/>
    <cellStyle name="Normal 2 3 3" xfId="11962"/>
    <cellStyle name="Normal 2 3 4" xfId="11963"/>
    <cellStyle name="Normal 2 3 5" xfId="11964"/>
    <cellStyle name="Normal 2 3 6" xfId="11965"/>
    <cellStyle name="Normal 2 3 7" xfId="11966"/>
    <cellStyle name="Normal 2 3 8" xfId="11967"/>
    <cellStyle name="Normal 2 3 9" xfId="11968"/>
    <cellStyle name="Normal 2 3 9 2" xfId="11969"/>
    <cellStyle name="Normal 2 30" xfId="11970"/>
    <cellStyle name="Normal 2 30 2" xfId="11971"/>
    <cellStyle name="Normal 2 31" xfId="11972"/>
    <cellStyle name="Normal 2 31 2" xfId="11973"/>
    <cellStyle name="Normal 2 32" xfId="11974"/>
    <cellStyle name="Normal 2 32 2" xfId="11975"/>
    <cellStyle name="Normal 2 33" xfId="11976"/>
    <cellStyle name="Normal 2 33 2" xfId="11977"/>
    <cellStyle name="Normal 2 34" xfId="11978"/>
    <cellStyle name="Normal 2 34 2" xfId="11979"/>
    <cellStyle name="Normal 2 35" xfId="11980"/>
    <cellStyle name="Normal 2 35 2" xfId="11981"/>
    <cellStyle name="Normal 2 36" xfId="11982"/>
    <cellStyle name="Normal 2 36 2" xfId="11983"/>
    <cellStyle name="Normal 2 37" xfId="11984"/>
    <cellStyle name="Normal 2 37 2" xfId="11985"/>
    <cellStyle name="Normal 2 38" xfId="11986"/>
    <cellStyle name="Normal 2 38 2" xfId="11987"/>
    <cellStyle name="Normal 2 39" xfId="11988"/>
    <cellStyle name="Normal 2 39 2" xfId="11989"/>
    <cellStyle name="Normal 2 4" xfId="11990"/>
    <cellStyle name="Normal 2 4 10" xfId="11991"/>
    <cellStyle name="Normal 2 4 10 2" xfId="11992"/>
    <cellStyle name="Normal 2 4 11" xfId="11993"/>
    <cellStyle name="Normal 2 4 12" xfId="11994"/>
    <cellStyle name="Normal 2 4 12 2" xfId="11995"/>
    <cellStyle name="Normal 2 4 13" xfId="11996"/>
    <cellStyle name="Normal 2 4 14" xfId="11997"/>
    <cellStyle name="Normal 2 4 2" xfId="11998"/>
    <cellStyle name="Normal 2 4 2 2" xfId="11999"/>
    <cellStyle name="Normal 2 4 3" xfId="12000"/>
    <cellStyle name="Normal 2 4 4" xfId="12001"/>
    <cellStyle name="Normal 2 4 5" xfId="12002"/>
    <cellStyle name="Normal 2 4 6" xfId="12003"/>
    <cellStyle name="Normal 2 4 7" xfId="12004"/>
    <cellStyle name="Normal 2 4 8" xfId="12005"/>
    <cellStyle name="Normal 2 4 9" xfId="12006"/>
    <cellStyle name="Normal 2 4 9 2" xfId="12007"/>
    <cellStyle name="Normal 2 40" xfId="12008"/>
    <cellStyle name="Normal 2 40 2" xfId="12009"/>
    <cellStyle name="Normal 2 41" xfId="12010"/>
    <cellStyle name="Normal 2 41 2" xfId="12011"/>
    <cellStyle name="Normal 2 42" xfId="12012"/>
    <cellStyle name="Normal 2 42 2" xfId="12013"/>
    <cellStyle name="Normal 2 43" xfId="12014"/>
    <cellStyle name="Normal 2 43 2" xfId="12015"/>
    <cellStyle name="Normal 2 44" xfId="12016"/>
    <cellStyle name="Normal 2 44 2" xfId="12017"/>
    <cellStyle name="Normal 2 45" xfId="12018"/>
    <cellStyle name="Normal 2 45 2" xfId="12019"/>
    <cellStyle name="Normal 2 46" xfId="12020"/>
    <cellStyle name="Normal 2 46 2" xfId="12021"/>
    <cellStyle name="Normal 2 47" xfId="12022"/>
    <cellStyle name="Normal 2 47 2" xfId="12023"/>
    <cellStyle name="Normal 2 48" xfId="12024"/>
    <cellStyle name="Normal 2 48 2" xfId="12025"/>
    <cellStyle name="Normal 2 49" xfId="12026"/>
    <cellStyle name="Normal 2 49 2" xfId="12027"/>
    <cellStyle name="Normal 2 5" xfId="12028"/>
    <cellStyle name="Normal 2 5 10" xfId="12029"/>
    <cellStyle name="Normal 2 5 11" xfId="12030"/>
    <cellStyle name="Normal 2 5 12" xfId="12031"/>
    <cellStyle name="Normal 2 5 13" xfId="12032"/>
    <cellStyle name="Normal 2 5 2" xfId="12033"/>
    <cellStyle name="Normal 2 5 2 2" xfId="12034"/>
    <cellStyle name="Normal 2 5 3" xfId="12035"/>
    <cellStyle name="Normal 2 5 3 2" xfId="12036"/>
    <cellStyle name="Normal 2 5 4" xfId="12037"/>
    <cellStyle name="Normal 2 5 4 2" xfId="12038"/>
    <cellStyle name="Normal 2 5 5" xfId="12039"/>
    <cellStyle name="Normal 2 5 5 2" xfId="12040"/>
    <cellStyle name="Normal 2 5 6" xfId="12041"/>
    <cellStyle name="Normal 2 5 6 2" xfId="12042"/>
    <cellStyle name="Normal 2 5 7" xfId="12043"/>
    <cellStyle name="Normal 2 5 8" xfId="12044"/>
    <cellStyle name="Normal 2 5 9" xfId="12045"/>
    <cellStyle name="Normal 2 50" xfId="12046"/>
    <cellStyle name="Normal 2 50 2" xfId="12047"/>
    <cellStyle name="Normal 2 51" xfId="12048"/>
    <cellStyle name="Normal 2 51 2" xfId="12049"/>
    <cellStyle name="Normal 2 52" xfId="12050"/>
    <cellStyle name="Normal 2 52 2" xfId="12051"/>
    <cellStyle name="Normal 2 53" xfId="12052"/>
    <cellStyle name="Normal 2 53 2" xfId="12053"/>
    <cellStyle name="Normal 2 54" xfId="12054"/>
    <cellStyle name="Normal 2 54 2" xfId="12055"/>
    <cellStyle name="Normal 2 55" xfId="12056"/>
    <cellStyle name="Normal 2 55 2" xfId="12057"/>
    <cellStyle name="Normal 2 56" xfId="12058"/>
    <cellStyle name="Normal 2 56 2" xfId="12059"/>
    <cellStyle name="Normal 2 57" xfId="12060"/>
    <cellStyle name="Normal 2 6" xfId="12061"/>
    <cellStyle name="Normal 2 6 10" xfId="12062"/>
    <cellStyle name="Normal 2 6 11" xfId="12063"/>
    <cellStyle name="Normal 2 6 12" xfId="12064"/>
    <cellStyle name="Normal 2 6 13" xfId="12065"/>
    <cellStyle name="Normal 2 6 2" xfId="12066"/>
    <cellStyle name="Normal 2 6 2 2" xfId="12067"/>
    <cellStyle name="Normal 2 6 3" xfId="12068"/>
    <cellStyle name="Normal 2 6 3 2" xfId="12069"/>
    <cellStyle name="Normal 2 6 4" xfId="12070"/>
    <cellStyle name="Normal 2 6 5" xfId="12071"/>
    <cellStyle name="Normal 2 6 6" xfId="12072"/>
    <cellStyle name="Normal 2 6 7" xfId="12073"/>
    <cellStyle name="Normal 2 6 8" xfId="12074"/>
    <cellStyle name="Normal 2 6 9" xfId="12075"/>
    <cellStyle name="Normal 2 7" xfId="12076"/>
    <cellStyle name="Normal 2 7 10" xfId="12077"/>
    <cellStyle name="Normal 2 7 11" xfId="12078"/>
    <cellStyle name="Normal 2 7 12" xfId="12079"/>
    <cellStyle name="Normal 2 7 13" xfId="12080"/>
    <cellStyle name="Normal 2 7 13 2" xfId="12081"/>
    <cellStyle name="Normal 2 7 13 2 2" xfId="12082"/>
    <cellStyle name="Normal 2 7 13 2 3" xfId="12083"/>
    <cellStyle name="Normal 2 7 13 2 4" xfId="12084"/>
    <cellStyle name="Normal 2 7 13 3" xfId="12085"/>
    <cellStyle name="Normal 2 7 13 4" xfId="12086"/>
    <cellStyle name="Normal 2 7 13 5" xfId="12087"/>
    <cellStyle name="Normal 2 7 14" xfId="12088"/>
    <cellStyle name="Normal 2 7 14 2" xfId="12089"/>
    <cellStyle name="Normal 2 7 14 3" xfId="12090"/>
    <cellStyle name="Normal 2 7 14 4" xfId="12091"/>
    <cellStyle name="Normal 2 7 15" xfId="12092"/>
    <cellStyle name="Normal 2 7 16" xfId="12093"/>
    <cellStyle name="Normal 2 7 17" xfId="12094"/>
    <cellStyle name="Normal 2 7 2" xfId="12095"/>
    <cellStyle name="Normal 2 7 2 2" xfId="12096"/>
    <cellStyle name="Normal 2 7 3" xfId="12097"/>
    <cellStyle name="Normal 2 7 3 2" xfId="12098"/>
    <cellStyle name="Normal 2 7 4" xfId="12099"/>
    <cellStyle name="Normal 2 7 5" xfId="12100"/>
    <cellStyle name="Normal 2 7 6" xfId="12101"/>
    <cellStyle name="Normal 2 7 7" xfId="12102"/>
    <cellStyle name="Normal 2 7 8" xfId="12103"/>
    <cellStyle name="Normal 2 7 9" xfId="12104"/>
    <cellStyle name="Normal 2 8" xfId="12105"/>
    <cellStyle name="Normal 2 8 2" xfId="12106"/>
    <cellStyle name="Normal 2 8 3" xfId="12107"/>
    <cellStyle name="Normal 2 8 3 2" xfId="12108"/>
    <cellStyle name="Normal 2 8 4" xfId="12109"/>
    <cellStyle name="Normal 2 8 4 2" xfId="12110"/>
    <cellStyle name="Normal 2 8 4 2 2" xfId="12111"/>
    <cellStyle name="Normal 2 8 4 2 2 2" xfId="12112"/>
    <cellStyle name="Normal 2 8 4 2 2 3" xfId="12113"/>
    <cellStyle name="Normal 2 8 4 2 2 4" xfId="12114"/>
    <cellStyle name="Normal 2 8 4 2 3" xfId="12115"/>
    <cellStyle name="Normal 2 8 4 2 4" xfId="12116"/>
    <cellStyle name="Normal 2 8 4 2 5" xfId="12117"/>
    <cellStyle name="Normal 2 8 4 3" xfId="12118"/>
    <cellStyle name="Normal 2 8 4 4" xfId="12119"/>
    <cellStyle name="Normal 2 8 4 4 2" xfId="12120"/>
    <cellStyle name="Normal 2 8 4 4 3" xfId="12121"/>
    <cellStyle name="Normal 2 8 4 4 4" xfId="12122"/>
    <cellStyle name="Normal 2 8 4 5" xfId="12123"/>
    <cellStyle name="Normal 2 8 4 6" xfId="12124"/>
    <cellStyle name="Normal 2 8 4 7" xfId="12125"/>
    <cellStyle name="Normal 2 8 5" xfId="12126"/>
    <cellStyle name="Normal 2 8 5 2" xfId="12127"/>
    <cellStyle name="Normal 2 8 5 2 2" xfId="12128"/>
    <cellStyle name="Normal 2 8 5 2 3" xfId="12129"/>
    <cellStyle name="Normal 2 8 5 2 4" xfId="12130"/>
    <cellStyle name="Normal 2 8 5 3" xfId="12131"/>
    <cellStyle name="Normal 2 8 5 4" xfId="12132"/>
    <cellStyle name="Normal 2 8 5 5" xfId="12133"/>
    <cellStyle name="Normal 2 8 6" xfId="12134"/>
    <cellStyle name="Normal 2 8 6 2" xfId="12135"/>
    <cellStyle name="Normal 2 8 6 3" xfId="12136"/>
    <cellStyle name="Normal 2 8 6 4" xfId="12137"/>
    <cellStyle name="Normal 2 8 7" xfId="12138"/>
    <cellStyle name="Normal 2 8 8" xfId="12139"/>
    <cellStyle name="Normal 2 8 9" xfId="12140"/>
    <cellStyle name="Normal 2 9" xfId="12141"/>
    <cellStyle name="Normal 2 9 10" xfId="12142"/>
    <cellStyle name="Normal 2 9 10 2" xfId="12143"/>
    <cellStyle name="Normal 2 9 10 2 2" xfId="12144"/>
    <cellStyle name="Normal 2 9 10 2 2 2" xfId="12145"/>
    <cellStyle name="Normal 2 9 10 2 2 3" xfId="12146"/>
    <cellStyle name="Normal 2 9 10 2 2 4" xfId="12147"/>
    <cellStyle name="Normal 2 9 10 2 3" xfId="12148"/>
    <cellStyle name="Normal 2 9 10 2 4" xfId="12149"/>
    <cellStyle name="Normal 2 9 10 2 5" xfId="12150"/>
    <cellStyle name="Normal 2 9 10 3" xfId="12151"/>
    <cellStyle name="Normal 2 9 10 3 2" xfId="12152"/>
    <cellStyle name="Normal 2 9 10 3 3" xfId="12153"/>
    <cellStyle name="Normal 2 9 10 3 4" xfId="12154"/>
    <cellStyle name="Normal 2 9 10 4" xfId="12155"/>
    <cellStyle name="Normal 2 9 10 5" xfId="12156"/>
    <cellStyle name="Normal 2 9 10 6" xfId="12157"/>
    <cellStyle name="Normal 2 9 11" xfId="12158"/>
    <cellStyle name="Normal 2 9 11 2" xfId="12159"/>
    <cellStyle name="Normal 2 9 11 2 2" xfId="12160"/>
    <cellStyle name="Normal 2 9 11 2 3" xfId="12161"/>
    <cellStyle name="Normal 2 9 11 2 4" xfId="12162"/>
    <cellStyle name="Normal 2 9 11 3" xfId="12163"/>
    <cellStyle name="Normal 2 9 11 4" xfId="12164"/>
    <cellStyle name="Normal 2 9 11 5" xfId="12165"/>
    <cellStyle name="Normal 2 9 12" xfId="12166"/>
    <cellStyle name="Normal 2 9 12 2" xfId="12167"/>
    <cellStyle name="Normal 2 9 12 3" xfId="12168"/>
    <cellStyle name="Normal 2 9 12 4" xfId="12169"/>
    <cellStyle name="Normal 2 9 13" xfId="12170"/>
    <cellStyle name="Normal 2 9 14" xfId="12171"/>
    <cellStyle name="Normal 2 9 15" xfId="12172"/>
    <cellStyle name="Normal 2 9 2" xfId="12173"/>
    <cellStyle name="Normal 2 9 2 2" xfId="12174"/>
    <cellStyle name="Normal 2 9 2 2 2" xfId="12175"/>
    <cellStyle name="Normal 2 9 2 3" xfId="12176"/>
    <cellStyle name="Normal 2 9 2 4" xfId="12177"/>
    <cellStyle name="Normal 2 9 2 5" xfId="12178"/>
    <cellStyle name="Normal 2 9 2 6" xfId="12179"/>
    <cellStyle name="Normal 2 9 2 7" xfId="12180"/>
    <cellStyle name="Normal 2 9 2 8" xfId="12181"/>
    <cellStyle name="Normal 2 9 3" xfId="12182"/>
    <cellStyle name="Normal 2 9 3 2" xfId="12183"/>
    <cellStyle name="Normal 2 9 4" xfId="12184"/>
    <cellStyle name="Normal 2 9 5" xfId="12185"/>
    <cellStyle name="Normal 2 9 6" xfId="12186"/>
    <cellStyle name="Normal 2 9 7" xfId="12187"/>
    <cellStyle name="Normal 2 9 8" xfId="12188"/>
    <cellStyle name="Normal 2 9 9" xfId="12189"/>
    <cellStyle name="Normal 2 9 9 2" xfId="12190"/>
    <cellStyle name="Normal 20" xfId="12191"/>
    <cellStyle name="Normal 20 10" xfId="12192"/>
    <cellStyle name="Normal 20 10 2" xfId="12193"/>
    <cellStyle name="Normal 20 11" xfId="12194"/>
    <cellStyle name="Normal 20 11 2" xfId="12195"/>
    <cellStyle name="Normal 20 12" xfId="12196"/>
    <cellStyle name="Normal 20 12 2" xfId="12197"/>
    <cellStyle name="Normal 20 13" xfId="12198"/>
    <cellStyle name="Normal 20 13 2" xfId="12199"/>
    <cellStyle name="Normal 20 13 2 2" xfId="12200"/>
    <cellStyle name="Normal 20 13 2 3" xfId="12201"/>
    <cellStyle name="Normal 20 13 2 3 2" xfId="12202"/>
    <cellStyle name="Normal 20 13 2 3 3" xfId="12203"/>
    <cellStyle name="Normal 20 13 2 3 4" xfId="12204"/>
    <cellStyle name="Normal 20 13 2 4" xfId="12205"/>
    <cellStyle name="Normal 20 13 2 5" xfId="12206"/>
    <cellStyle name="Normal 20 13 2 6" xfId="12207"/>
    <cellStyle name="Normal 20 13 3" xfId="12208"/>
    <cellStyle name="Normal 20 13 4" xfId="12209"/>
    <cellStyle name="Normal 20 13 4 2" xfId="12210"/>
    <cellStyle name="Normal 20 13 4 3" xfId="12211"/>
    <cellStyle name="Normal 20 13 4 4" xfId="12212"/>
    <cellStyle name="Normal 20 13 5" xfId="12213"/>
    <cellStyle name="Normal 20 13 6" xfId="12214"/>
    <cellStyle name="Normal 20 13 7" xfId="12215"/>
    <cellStyle name="Normal 20 14" xfId="12216"/>
    <cellStyle name="Normal 20 15" xfId="12217"/>
    <cellStyle name="Normal 20 15 2" xfId="12218"/>
    <cellStyle name="Normal 20 15 2 2" xfId="12219"/>
    <cellStyle name="Normal 20 15 2 3" xfId="12220"/>
    <cellStyle name="Normal 20 15 2 4" xfId="12221"/>
    <cellStyle name="Normal 20 15 3" xfId="12222"/>
    <cellStyle name="Normal 20 15 4" xfId="12223"/>
    <cellStyle name="Normal 20 15 5" xfId="12224"/>
    <cellStyle name="Normal 20 16" xfId="12225"/>
    <cellStyle name="Normal 20 16 2" xfId="12226"/>
    <cellStyle name="Normal 20 16 3" xfId="12227"/>
    <cellStyle name="Normal 20 16 4" xfId="12228"/>
    <cellStyle name="Normal 20 17" xfId="12229"/>
    <cellStyle name="Normal 20 18" xfId="12230"/>
    <cellStyle name="Normal 20 19" xfId="12231"/>
    <cellStyle name="Normal 20 2" xfId="12232"/>
    <cellStyle name="Normal 20 2 2" xfId="12233"/>
    <cellStyle name="Normal 20 2 2 2" xfId="12234"/>
    <cellStyle name="Normal 20 2 2 2 2" xfId="12235"/>
    <cellStyle name="Normal 20 2 2 2 2 2" xfId="12236"/>
    <cellStyle name="Normal 20 2 2 2 2 3" xfId="12237"/>
    <cellStyle name="Normal 20 2 2 2 2 4" xfId="12238"/>
    <cellStyle name="Normal 20 2 2 2 3" xfId="12239"/>
    <cellStyle name="Normal 20 2 2 2 4" xfId="12240"/>
    <cellStyle name="Normal 20 2 2 2 5" xfId="12241"/>
    <cellStyle name="Normal 20 2 2 3" xfId="12242"/>
    <cellStyle name="Normal 20 2 2 4" xfId="12243"/>
    <cellStyle name="Normal 20 2 2 4 2" xfId="12244"/>
    <cellStyle name="Normal 20 2 2 4 3" xfId="12245"/>
    <cellStyle name="Normal 20 2 2 4 4" xfId="12246"/>
    <cellStyle name="Normal 20 2 2 5" xfId="12247"/>
    <cellStyle name="Normal 20 2 2 6" xfId="12248"/>
    <cellStyle name="Normal 20 2 2 7" xfId="12249"/>
    <cellStyle name="Normal 20 3" xfId="12250"/>
    <cellStyle name="Normal 20 3 2" xfId="12251"/>
    <cellStyle name="Normal 20 3 2 2" xfId="12252"/>
    <cellStyle name="Normal 20 4" xfId="12253"/>
    <cellStyle name="Normal 20 4 2" xfId="12254"/>
    <cellStyle name="Normal 20 5" xfId="12255"/>
    <cellStyle name="Normal 20 5 2" xfId="12256"/>
    <cellStyle name="Normal 20 6" xfId="12257"/>
    <cellStyle name="Normal 20 6 2" xfId="12258"/>
    <cellStyle name="Normal 20 7" xfId="12259"/>
    <cellStyle name="Normal 20 7 2" xfId="12260"/>
    <cellStyle name="Normal 20 8" xfId="12261"/>
    <cellStyle name="Normal 20 8 2" xfId="12262"/>
    <cellStyle name="Normal 20 9" xfId="12263"/>
    <cellStyle name="Normal 20 9 2" xfId="12264"/>
    <cellStyle name="Normal 21" xfId="12265"/>
    <cellStyle name="Normal 21 10" xfId="12266"/>
    <cellStyle name="Normal 21 10 2" xfId="12267"/>
    <cellStyle name="Normal 21 11" xfId="12268"/>
    <cellStyle name="Normal 21 11 2" xfId="12269"/>
    <cellStyle name="Normal 21 12" xfId="12270"/>
    <cellStyle name="Normal 21 12 2" xfId="12271"/>
    <cellStyle name="Normal 21 13" xfId="12272"/>
    <cellStyle name="Normal 21 14" xfId="12273"/>
    <cellStyle name="Normal 21 14 2" xfId="12274"/>
    <cellStyle name="Normal 21 14 2 2" xfId="12275"/>
    <cellStyle name="Normal 21 14 2 2 2" xfId="12276"/>
    <cellStyle name="Normal 21 14 2 2 3" xfId="12277"/>
    <cellStyle name="Normal 21 14 2 2 4" xfId="12278"/>
    <cellStyle name="Normal 21 14 2 3" xfId="12279"/>
    <cellStyle name="Normal 21 14 2 4" xfId="12280"/>
    <cellStyle name="Normal 21 14 2 5" xfId="12281"/>
    <cellStyle name="Normal 21 14 3" xfId="12282"/>
    <cellStyle name="Normal 21 14 3 2" xfId="12283"/>
    <cellStyle name="Normal 21 14 3 3" xfId="12284"/>
    <cellStyle name="Normal 21 14 3 4" xfId="12285"/>
    <cellStyle name="Normal 21 14 4" xfId="12286"/>
    <cellStyle name="Normal 21 14 5" xfId="12287"/>
    <cellStyle name="Normal 21 14 6" xfId="12288"/>
    <cellStyle name="Normal 21 15" xfId="12289"/>
    <cellStyle name="Normal 21 15 2" xfId="12290"/>
    <cellStyle name="Normal 21 15 3" xfId="12291"/>
    <cellStyle name="Normal 21 15 4" xfId="12292"/>
    <cellStyle name="Normal 21 2" xfId="12293"/>
    <cellStyle name="Normal 21 2 2" xfId="12294"/>
    <cellStyle name="Normal 21 2 3" xfId="12295"/>
    <cellStyle name="Normal 21 2 3 2" xfId="12296"/>
    <cellStyle name="Normal 21 2 3 2 2" xfId="12297"/>
    <cellStyle name="Normal 21 2 3 2 2 2" xfId="12298"/>
    <cellStyle name="Normal 21 2 3 2 2 3" xfId="12299"/>
    <cellStyle name="Normal 21 2 3 2 2 4" xfId="12300"/>
    <cellStyle name="Normal 21 2 3 2 3" xfId="12301"/>
    <cellStyle name="Normal 21 2 3 2 4" xfId="12302"/>
    <cellStyle name="Normal 21 2 3 2 5" xfId="12303"/>
    <cellStyle name="Normal 21 2 3 3" xfId="12304"/>
    <cellStyle name="Normal 21 2 3 3 2" xfId="12305"/>
    <cellStyle name="Normal 21 2 3 3 3" xfId="12306"/>
    <cellStyle name="Normal 21 2 3 3 4" xfId="12307"/>
    <cellStyle name="Normal 21 2 3 4" xfId="12308"/>
    <cellStyle name="Normal 21 2 3 5" xfId="12309"/>
    <cellStyle name="Normal 21 2 3 6" xfId="12310"/>
    <cellStyle name="Normal 21 3" xfId="12311"/>
    <cellStyle name="Normal 21 3 2" xfId="12312"/>
    <cellStyle name="Normal 21 4" xfId="12313"/>
    <cellStyle name="Normal 21 4 2" xfId="12314"/>
    <cellStyle name="Normal 21 5" xfId="12315"/>
    <cellStyle name="Normal 21 5 2" xfId="12316"/>
    <cellStyle name="Normal 21 6" xfId="12317"/>
    <cellStyle name="Normal 21 6 2" xfId="12318"/>
    <cellStyle name="Normal 21 7" xfId="12319"/>
    <cellStyle name="Normal 21 7 2" xfId="12320"/>
    <cellStyle name="Normal 21 8" xfId="12321"/>
    <cellStyle name="Normal 21 8 2" xfId="12322"/>
    <cellStyle name="Normal 21 9" xfId="12323"/>
    <cellStyle name="Normal 21 9 2" xfId="12324"/>
    <cellStyle name="Normal 22" xfId="12325"/>
    <cellStyle name="Normal 22 2" xfId="12326"/>
    <cellStyle name="Normal 22 2 2" xfId="12327"/>
    <cellStyle name="Normal 22 2 3" xfId="12328"/>
    <cellStyle name="Normal 22 2 3 2" xfId="12329"/>
    <cellStyle name="Normal 22 2 3 2 2" xfId="12330"/>
    <cellStyle name="Normal 22 2 3 2 2 2" xfId="12331"/>
    <cellStyle name="Normal 22 2 3 2 2 3" xfId="12332"/>
    <cellStyle name="Normal 22 2 3 2 2 4" xfId="12333"/>
    <cellStyle name="Normal 22 2 3 2 3" xfId="12334"/>
    <cellStyle name="Normal 22 2 3 2 4" xfId="12335"/>
    <cellStyle name="Normal 22 2 3 2 5" xfId="12336"/>
    <cellStyle name="Normal 22 2 3 3" xfId="12337"/>
    <cellStyle name="Normal 22 2 3 3 2" xfId="12338"/>
    <cellStyle name="Normal 22 2 3 3 3" xfId="12339"/>
    <cellStyle name="Normal 22 2 3 3 4" xfId="12340"/>
    <cellStyle name="Normal 22 2 3 4" xfId="12341"/>
    <cellStyle name="Normal 22 2 3 5" xfId="12342"/>
    <cellStyle name="Normal 22 2 3 6" xfId="12343"/>
    <cellStyle name="Normal 22 3" xfId="12344"/>
    <cellStyle name="Normal 22 3 2" xfId="12345"/>
    <cellStyle name="Normal 22 3 2 2" xfId="12346"/>
    <cellStyle name="Normal 22 3 2 2 2" xfId="12347"/>
    <cellStyle name="Normal 22 3 2 2 2 2" xfId="12348"/>
    <cellStyle name="Normal 22 3 2 2 2 3" xfId="12349"/>
    <cellStyle name="Normal 22 3 2 2 2 4" xfId="12350"/>
    <cellStyle name="Normal 22 3 2 2 3" xfId="12351"/>
    <cellStyle name="Normal 22 3 2 2 4" xfId="12352"/>
    <cellStyle name="Normal 22 3 2 2 5" xfId="12353"/>
    <cellStyle name="Normal 22 3 2 3" xfId="12354"/>
    <cellStyle name="Normal 22 3 2 4" xfId="12355"/>
    <cellStyle name="Normal 22 3 2 4 2" xfId="12356"/>
    <cellStyle name="Normal 22 3 2 4 3" xfId="12357"/>
    <cellStyle name="Normal 22 3 2 4 4" xfId="12358"/>
    <cellStyle name="Normal 22 3 2 5" xfId="12359"/>
    <cellStyle name="Normal 22 3 2 6" xfId="12360"/>
    <cellStyle name="Normal 22 3 2 7" xfId="12361"/>
    <cellStyle name="Normal 22 3 3" xfId="12362"/>
    <cellStyle name="Normal 22 3 3 2" xfId="12363"/>
    <cellStyle name="Normal 22 3 3 2 2" xfId="12364"/>
    <cellStyle name="Normal 22 3 3 2 2 2" xfId="12365"/>
    <cellStyle name="Normal 22 3 3 2 2 3" xfId="12366"/>
    <cellStyle name="Normal 22 3 3 2 2 4" xfId="12367"/>
    <cellStyle name="Normal 22 3 3 2 3" xfId="12368"/>
    <cellStyle name="Normal 22 3 3 2 4" xfId="12369"/>
    <cellStyle name="Normal 22 3 3 2 5" xfId="12370"/>
    <cellStyle name="Normal 22 3 3 3" xfId="12371"/>
    <cellStyle name="Normal 22 3 3 3 2" xfId="12372"/>
    <cellStyle name="Normal 22 3 3 3 3" xfId="12373"/>
    <cellStyle name="Normal 22 3 3 3 4" xfId="12374"/>
    <cellStyle name="Normal 22 3 3 4" xfId="12375"/>
    <cellStyle name="Normal 22 3 3 5" xfId="12376"/>
    <cellStyle name="Normal 22 3 3 6" xfId="12377"/>
    <cellStyle name="Normal 22 4" xfId="12378"/>
    <cellStyle name="Normal 22 4 2" xfId="12379"/>
    <cellStyle name="Normal 22 4 2 2" xfId="12380"/>
    <cellStyle name="Normal 22 4 2 2 2" xfId="12381"/>
    <cellStyle name="Normal 22 4 2 2 2 2" xfId="12382"/>
    <cellStyle name="Normal 22 4 2 2 2 3" xfId="12383"/>
    <cellStyle name="Normal 22 4 2 2 2 4" xfId="12384"/>
    <cellStyle name="Normal 22 4 2 2 3" xfId="12385"/>
    <cellStyle name="Normal 22 4 2 2 4" xfId="12386"/>
    <cellStyle name="Normal 22 4 2 2 5" xfId="12387"/>
    <cellStyle name="Normal 22 4 2 3" xfId="12388"/>
    <cellStyle name="Normal 22 4 2 3 2" xfId="12389"/>
    <cellStyle name="Normal 22 4 2 3 3" xfId="12390"/>
    <cellStyle name="Normal 22 4 2 3 4" xfId="12391"/>
    <cellStyle name="Normal 22 4 2 4" xfId="12392"/>
    <cellStyle name="Normal 22 4 2 5" xfId="12393"/>
    <cellStyle name="Normal 22 4 2 6" xfId="12394"/>
    <cellStyle name="Normal 22 4 3" xfId="12395"/>
    <cellStyle name="Normal 22 4 4" xfId="12396"/>
    <cellStyle name="Normal 22 4 4 2" xfId="12397"/>
    <cellStyle name="Normal 22 4 4 2 2" xfId="12398"/>
    <cellStyle name="Normal 22 4 4 2 3" xfId="12399"/>
    <cellStyle name="Normal 22 4 4 2 4" xfId="12400"/>
    <cellStyle name="Normal 22 4 4 3" xfId="12401"/>
    <cellStyle name="Normal 22 4 4 4" xfId="12402"/>
    <cellStyle name="Normal 22 4 4 5" xfId="12403"/>
    <cellStyle name="Normal 22 4 5" xfId="12404"/>
    <cellStyle name="Normal 22 4 5 2" xfId="12405"/>
    <cellStyle name="Normal 22 4 5 3" xfId="12406"/>
    <cellStyle name="Normal 22 4 5 4" xfId="12407"/>
    <cellStyle name="Normal 22 4 6" xfId="12408"/>
    <cellStyle name="Normal 22 4 7" xfId="12409"/>
    <cellStyle name="Normal 22 4 8" xfId="12410"/>
    <cellStyle name="Normal 22 5" xfId="12411"/>
    <cellStyle name="Normal 22 5 2" xfId="12412"/>
    <cellStyle name="Normal 22 5 2 2" xfId="12413"/>
    <cellStyle name="Normal 22 5 2 2 2" xfId="12414"/>
    <cellStyle name="Normal 22 5 2 2 3" xfId="12415"/>
    <cellStyle name="Normal 22 5 2 2 4" xfId="12416"/>
    <cellStyle name="Normal 22 5 2 3" xfId="12417"/>
    <cellStyle name="Normal 22 5 2 4" xfId="12418"/>
    <cellStyle name="Normal 22 5 2 5" xfId="12419"/>
    <cellStyle name="Normal 22 5 3" xfId="12420"/>
    <cellStyle name="Normal 22 5 4" xfId="12421"/>
    <cellStyle name="Normal 22 5 4 2" xfId="12422"/>
    <cellStyle name="Normal 22 5 4 3" xfId="12423"/>
    <cellStyle name="Normal 22 5 4 4" xfId="12424"/>
    <cellStyle name="Normal 22 5 5" xfId="12425"/>
    <cellStyle name="Normal 22 5 6" xfId="12426"/>
    <cellStyle name="Normal 22 5 7" xfId="12427"/>
    <cellStyle name="Normal 22 6" xfId="12428"/>
    <cellStyle name="Normal 22 7" xfId="12429"/>
    <cellStyle name="Normal 22 8" xfId="12430"/>
    <cellStyle name="Normal 22 8 2" xfId="12431"/>
    <cellStyle name="Normal 22 8 3" xfId="12432"/>
    <cellStyle name="Normal 22 8 4" xfId="12433"/>
    <cellStyle name="Normal 23" xfId="12434"/>
    <cellStyle name="Normal 23 2" xfId="12435"/>
    <cellStyle name="Normal 23 2 2" xfId="12436"/>
    <cellStyle name="Normal 23 3" xfId="12437"/>
    <cellStyle name="Normal 23 3 2" xfId="12438"/>
    <cellStyle name="Normal 23 4" xfId="12439"/>
    <cellStyle name="Normal 23 4 2" xfId="12440"/>
    <cellStyle name="Normal 23 4 2 2" xfId="12441"/>
    <cellStyle name="Normal 23 4 2 2 2" xfId="12442"/>
    <cellStyle name="Normal 23 4 2 2 3" xfId="12443"/>
    <cellStyle name="Normal 23 4 2 2 4" xfId="12444"/>
    <cellStyle name="Normal 23 4 2 3" xfId="12445"/>
    <cellStyle name="Normal 23 4 2 4" xfId="12446"/>
    <cellStyle name="Normal 23 4 2 5" xfId="12447"/>
    <cellStyle name="Normal 23 4 3" xfId="12448"/>
    <cellStyle name="Normal 23 4 4" xfId="12449"/>
    <cellStyle name="Normal 23 4 4 2" xfId="12450"/>
    <cellStyle name="Normal 23 4 4 3" xfId="12451"/>
    <cellStyle name="Normal 23 4 4 4" xfId="12452"/>
    <cellStyle name="Normal 23 4 5" xfId="12453"/>
    <cellStyle name="Normal 23 4 6" xfId="12454"/>
    <cellStyle name="Normal 23 4 7" xfId="12455"/>
    <cellStyle name="Normal 23 5" xfId="12456"/>
    <cellStyle name="Normal 23 6" xfId="12457"/>
    <cellStyle name="Normal 23 7" xfId="12458"/>
    <cellStyle name="Normal 23 8" xfId="12459"/>
    <cellStyle name="Normal 23 8 2" xfId="12460"/>
    <cellStyle name="Normal 23 8 3" xfId="12461"/>
    <cellStyle name="Normal 23 8 4" xfId="12462"/>
    <cellStyle name="Normal 24" xfId="12463"/>
    <cellStyle name="Normal 24 2" xfId="12464"/>
    <cellStyle name="Normal 24 2 2" xfId="12465"/>
    <cellStyle name="Normal 24 2 3" xfId="12466"/>
    <cellStyle name="Normal 24 2 3 2" xfId="12467"/>
    <cellStyle name="Normal 24 2 3 2 2" xfId="12468"/>
    <cellStyle name="Normal 24 2 3 2 2 2" xfId="12469"/>
    <cellStyle name="Normal 24 2 3 2 2 3" xfId="12470"/>
    <cellStyle name="Normal 24 2 3 2 2 4" xfId="12471"/>
    <cellStyle name="Normal 24 2 3 2 3" xfId="12472"/>
    <cellStyle name="Normal 24 2 3 2 4" xfId="12473"/>
    <cellStyle name="Normal 24 2 3 2 5" xfId="12474"/>
    <cellStyle name="Normal 24 2 3 3" xfId="12475"/>
    <cellStyle name="Normal 24 2 3 3 2" xfId="12476"/>
    <cellStyle name="Normal 24 2 3 3 3" xfId="12477"/>
    <cellStyle name="Normal 24 2 3 3 4" xfId="12478"/>
    <cellStyle name="Normal 24 2 3 4" xfId="12479"/>
    <cellStyle name="Normal 24 2 3 5" xfId="12480"/>
    <cellStyle name="Normal 24 2 3 6" xfId="12481"/>
    <cellStyle name="Normal 24 3" xfId="12482"/>
    <cellStyle name="Normal 24 3 2" xfId="12483"/>
    <cellStyle name="Normal 24 3 2 2" xfId="12484"/>
    <cellStyle name="Normal 24 3 2 2 2" xfId="12485"/>
    <cellStyle name="Normal 24 3 2 2 2 2" xfId="12486"/>
    <cellStyle name="Normal 24 3 2 2 2 3" xfId="12487"/>
    <cellStyle name="Normal 24 3 2 2 2 4" xfId="12488"/>
    <cellStyle name="Normal 24 3 2 2 3" xfId="12489"/>
    <cellStyle name="Normal 24 3 2 2 4" xfId="12490"/>
    <cellStyle name="Normal 24 3 2 2 5" xfId="12491"/>
    <cellStyle name="Normal 24 3 2 3" xfId="12492"/>
    <cellStyle name="Normal 24 3 2 4" xfId="12493"/>
    <cellStyle name="Normal 24 3 2 4 2" xfId="12494"/>
    <cellStyle name="Normal 24 3 2 4 3" xfId="12495"/>
    <cellStyle name="Normal 24 3 2 4 4" xfId="12496"/>
    <cellStyle name="Normal 24 3 2 5" xfId="12497"/>
    <cellStyle name="Normal 24 3 2 6" xfId="12498"/>
    <cellStyle name="Normal 24 3 2 7" xfId="12499"/>
    <cellStyle name="Normal 24 4" xfId="12500"/>
    <cellStyle name="Normal 24 5" xfId="12501"/>
    <cellStyle name="Normal 24 5 2" xfId="12502"/>
    <cellStyle name="Normal 24 5 2 2" xfId="12503"/>
    <cellStyle name="Normal 24 5 2 2 2" xfId="12504"/>
    <cellStyle name="Normal 24 5 2 2 3" xfId="12505"/>
    <cellStyle name="Normal 24 5 2 2 4" xfId="12506"/>
    <cellStyle name="Normal 24 5 2 3" xfId="12507"/>
    <cellStyle name="Normal 24 5 2 4" xfId="12508"/>
    <cellStyle name="Normal 24 5 2 5" xfId="12509"/>
    <cellStyle name="Normal 24 5 3" xfId="12510"/>
    <cellStyle name="Normal 24 5 4" xfId="12511"/>
    <cellStyle name="Normal 24 5 4 2" xfId="12512"/>
    <cellStyle name="Normal 24 5 4 3" xfId="12513"/>
    <cellStyle name="Normal 24 5 4 4" xfId="12514"/>
    <cellStyle name="Normal 24 5 5" xfId="12515"/>
    <cellStyle name="Normal 24 5 6" xfId="12516"/>
    <cellStyle name="Normal 24 5 7" xfId="12517"/>
    <cellStyle name="Normal 24 6" xfId="12518"/>
    <cellStyle name="Normal 24 7" xfId="12519"/>
    <cellStyle name="Normal 24 8" xfId="12520"/>
    <cellStyle name="Normal 24 8 2" xfId="12521"/>
    <cellStyle name="Normal 24 8 3" xfId="12522"/>
    <cellStyle name="Normal 24 8 4" xfId="12523"/>
    <cellStyle name="Normal 25" xfId="12524"/>
    <cellStyle name="Normal 25 2" xfId="12525"/>
    <cellStyle name="Normal 25 2 2" xfId="12526"/>
    <cellStyle name="Normal 25 2 2 2" xfId="12527"/>
    <cellStyle name="Normal 25 3" xfId="12528"/>
    <cellStyle name="Normal 25 3 2" xfId="12529"/>
    <cellStyle name="Normal 25 4" xfId="12530"/>
    <cellStyle name="Normal 25 5" xfId="12531"/>
    <cellStyle name="Normal 25 5 2" xfId="12532"/>
    <cellStyle name="Normal 25 5 2 2" xfId="12533"/>
    <cellStyle name="Normal 25 5 2 2 2" xfId="12534"/>
    <cellStyle name="Normal 25 5 2 2 3" xfId="12535"/>
    <cellStyle name="Normal 25 5 2 2 4" xfId="12536"/>
    <cellStyle name="Normal 25 5 2 3" xfId="12537"/>
    <cellStyle name="Normal 25 5 2 4" xfId="12538"/>
    <cellStyle name="Normal 25 5 2 5" xfId="12539"/>
    <cellStyle name="Normal 25 5 3" xfId="12540"/>
    <cellStyle name="Normal 25 5 3 2" xfId="12541"/>
    <cellStyle name="Normal 25 5 3 3" xfId="12542"/>
    <cellStyle name="Normal 25 5 3 4" xfId="12543"/>
    <cellStyle name="Normal 25 5 4" xfId="12544"/>
    <cellStyle name="Normal 25 5 5" xfId="12545"/>
    <cellStyle name="Normal 25 5 6" xfId="12546"/>
    <cellStyle name="Normal 25 6" xfId="12547"/>
    <cellStyle name="Normal 25 6 2" xfId="12548"/>
    <cellStyle name="Normal 25 6 3" xfId="12549"/>
    <cellStyle name="Normal 25 6 4" xfId="12550"/>
    <cellStyle name="Normal 26" xfId="12551"/>
    <cellStyle name="Normal 26 2" xfId="12552"/>
    <cellStyle name="Normal 26 2 2" xfId="12553"/>
    <cellStyle name="Normal 26 2 2 2" xfId="12554"/>
    <cellStyle name="Normal 26 3" xfId="12555"/>
    <cellStyle name="Normal 26 3 2" xfId="12556"/>
    <cellStyle name="Normal 26 3 3" xfId="12557"/>
    <cellStyle name="Normal 26 3 4" xfId="12558"/>
    <cellStyle name="Normal 26 3 4 2" xfId="12559"/>
    <cellStyle name="Normal 26 3 4 3" xfId="12560"/>
    <cellStyle name="Normal 26 3 4 4" xfId="12561"/>
    <cellStyle name="Normal 26 4" xfId="12562"/>
    <cellStyle name="Normal 26 4 2" xfId="12563"/>
    <cellStyle name="Normal 26 4 3" xfId="12564"/>
    <cellStyle name="Normal 26 4 3 2" xfId="12565"/>
    <cellStyle name="Normal 26 4 3 3" xfId="12566"/>
    <cellStyle name="Normal 26 4 3 4" xfId="12567"/>
    <cellStyle name="Normal 26 5" xfId="12568"/>
    <cellStyle name="Normal 26 5 2" xfId="12569"/>
    <cellStyle name="Normal 26 5 2 2" xfId="12570"/>
    <cellStyle name="Normal 26 5 2 2 2" xfId="12571"/>
    <cellStyle name="Normal 26 5 2 2 3" xfId="12572"/>
    <cellStyle name="Normal 26 5 2 2 4" xfId="12573"/>
    <cellStyle name="Normal 26 5 2 3" xfId="12574"/>
    <cellStyle name="Normal 26 5 2 4" xfId="12575"/>
    <cellStyle name="Normal 26 5 2 5" xfId="12576"/>
    <cellStyle name="Normal 26 5 3" xfId="12577"/>
    <cellStyle name="Normal 26 5 3 2" xfId="12578"/>
    <cellStyle name="Normal 26 5 3 3" xfId="12579"/>
    <cellStyle name="Normal 26 5 3 4" xfId="12580"/>
    <cellStyle name="Normal 26 5 4" xfId="12581"/>
    <cellStyle name="Normal 26 5 5" xfId="12582"/>
    <cellStyle name="Normal 26 5 6" xfId="12583"/>
    <cellStyle name="Normal 26 6" xfId="12584"/>
    <cellStyle name="Normal 26 6 2" xfId="12585"/>
    <cellStyle name="Normal 26 6 3" xfId="12586"/>
    <cellStyle name="Normal 26 6 4" xfId="12587"/>
    <cellStyle name="Normal 27" xfId="12588"/>
    <cellStyle name="Normal 27 2" xfId="12589"/>
    <cellStyle name="Normal 27 2 2" xfId="12590"/>
    <cellStyle name="Normal 27 3" xfId="12591"/>
    <cellStyle name="Normal 27 3 2" xfId="12592"/>
    <cellStyle name="Normal 27 4" xfId="12593"/>
    <cellStyle name="Normal 27 5" xfId="12594"/>
    <cellStyle name="Normal 27 5 2" xfId="12595"/>
    <cellStyle name="Normal 27 5 2 2" xfId="12596"/>
    <cellStyle name="Normal 27 5 2 2 2" xfId="12597"/>
    <cellStyle name="Normal 27 5 2 2 3" xfId="12598"/>
    <cellStyle name="Normal 27 5 2 2 4" xfId="12599"/>
    <cellStyle name="Normal 27 5 2 3" xfId="12600"/>
    <cellStyle name="Normal 27 5 2 4" xfId="12601"/>
    <cellStyle name="Normal 27 5 2 5" xfId="12602"/>
    <cellStyle name="Normal 27 5 3" xfId="12603"/>
    <cellStyle name="Normal 27 5 3 2" xfId="12604"/>
    <cellStyle name="Normal 27 5 3 3" xfId="12605"/>
    <cellStyle name="Normal 27 5 3 4" xfId="12606"/>
    <cellStyle name="Normal 27 5 4" xfId="12607"/>
    <cellStyle name="Normal 27 5 5" xfId="12608"/>
    <cellStyle name="Normal 27 5 6" xfId="12609"/>
    <cellStyle name="Normal 28" xfId="12610"/>
    <cellStyle name="Normal 28 2" xfId="12611"/>
    <cellStyle name="Normal 28 2 2" xfId="12612"/>
    <cellStyle name="Normal 28 3" xfId="12613"/>
    <cellStyle name="Normal 28 3 2" xfId="12614"/>
    <cellStyle name="Normal 28 4" xfId="12615"/>
    <cellStyle name="Normal 28 5" xfId="12616"/>
    <cellStyle name="Normal 28 5 2" xfId="12617"/>
    <cellStyle name="Normal 28 5 2 2" xfId="12618"/>
    <cellStyle name="Normal 28 5 2 2 2" xfId="12619"/>
    <cellStyle name="Normal 28 5 2 2 3" xfId="12620"/>
    <cellStyle name="Normal 28 5 2 2 4" xfId="12621"/>
    <cellStyle name="Normal 28 5 2 3" xfId="12622"/>
    <cellStyle name="Normal 28 5 2 4" xfId="12623"/>
    <cellStyle name="Normal 28 5 2 5" xfId="12624"/>
    <cellStyle name="Normal 28 5 3" xfId="12625"/>
    <cellStyle name="Normal 28 5 3 2" xfId="12626"/>
    <cellStyle name="Normal 28 5 3 3" xfId="12627"/>
    <cellStyle name="Normal 28 5 3 4" xfId="12628"/>
    <cellStyle name="Normal 28 5 4" xfId="12629"/>
    <cellStyle name="Normal 28 5 5" xfId="12630"/>
    <cellStyle name="Normal 28 5 6" xfId="12631"/>
    <cellStyle name="Normal 29" xfId="12632"/>
    <cellStyle name="Normal 29 10" xfId="12633"/>
    <cellStyle name="Normal 29 10 2" xfId="12634"/>
    <cellStyle name="Normal 29 11" xfId="12635"/>
    <cellStyle name="Normal 29 11 2" xfId="12636"/>
    <cellStyle name="Normal 29 12" xfId="12637"/>
    <cellStyle name="Normal 29 12 2" xfId="12638"/>
    <cellStyle name="Normal 29 13" xfId="12639"/>
    <cellStyle name="Normal 29 13 2" xfId="12640"/>
    <cellStyle name="Normal 29 13 2 2" xfId="12641"/>
    <cellStyle name="Normal 29 13 2 3" xfId="12642"/>
    <cellStyle name="Normal 29 13 2 4" xfId="12643"/>
    <cellStyle name="Normal 29 13 3" xfId="12644"/>
    <cellStyle name="Normal 29 13 4" xfId="12645"/>
    <cellStyle name="Normal 29 13 5" xfId="12646"/>
    <cellStyle name="Normal 29 14" xfId="12647"/>
    <cellStyle name="Normal 29 14 2" xfId="12648"/>
    <cellStyle name="Normal 29 14 3" xfId="12649"/>
    <cellStyle name="Normal 29 14 4" xfId="12650"/>
    <cellStyle name="Normal 29 15" xfId="12651"/>
    <cellStyle name="Normal 29 16" xfId="12652"/>
    <cellStyle name="Normal 29 17" xfId="12653"/>
    <cellStyle name="Normal 29 2" xfId="12654"/>
    <cellStyle name="Normal 29 2 2" xfId="12655"/>
    <cellStyle name="Normal 29 3" xfId="12656"/>
    <cellStyle name="Normal 29 3 2" xfId="12657"/>
    <cellStyle name="Normal 29 4" xfId="12658"/>
    <cellStyle name="Normal 29 4 2" xfId="12659"/>
    <cellStyle name="Normal 29 5" xfId="12660"/>
    <cellStyle name="Normal 29 5 2" xfId="12661"/>
    <cellStyle name="Normal 29 6" xfId="12662"/>
    <cellStyle name="Normal 29 6 2" xfId="12663"/>
    <cellStyle name="Normal 29 7" xfId="12664"/>
    <cellStyle name="Normal 29 7 2" xfId="12665"/>
    <cellStyle name="Normal 29 8" xfId="12666"/>
    <cellStyle name="Normal 29 8 2" xfId="12667"/>
    <cellStyle name="Normal 29 9" xfId="12668"/>
    <cellStyle name="Normal 29 9 2" xfId="12669"/>
    <cellStyle name="Normal 3" xfId="12"/>
    <cellStyle name="Normal 3 10" xfId="12670"/>
    <cellStyle name="Normal 3 10 2" xfId="12671"/>
    <cellStyle name="Normal 3 10 2 2" xfId="12672"/>
    <cellStyle name="Normal 3 10 2 3" xfId="12673"/>
    <cellStyle name="Normal 3 10 2 3 2" xfId="12674"/>
    <cellStyle name="Normal 3 10 2 3 2 2" xfId="12675"/>
    <cellStyle name="Normal 3 10 2 3 2 3" xfId="12676"/>
    <cellStyle name="Normal 3 10 2 3 2 4" xfId="12677"/>
    <cellStyle name="Normal 3 10 2 3 3" xfId="12678"/>
    <cellStyle name="Normal 3 10 2 3 4" xfId="12679"/>
    <cellStyle name="Normal 3 10 2 3 5" xfId="12680"/>
    <cellStyle name="Normal 3 10 2 4" xfId="12681"/>
    <cellStyle name="Normal 3 10 2 4 2" xfId="12682"/>
    <cellStyle name="Normal 3 10 2 4 3" xfId="12683"/>
    <cellStyle name="Normal 3 10 2 4 4" xfId="12684"/>
    <cellStyle name="Normal 3 10 2 5" xfId="12685"/>
    <cellStyle name="Normal 3 10 2 6" xfId="12686"/>
    <cellStyle name="Normal 3 10 2 7" xfId="12687"/>
    <cellStyle name="Normal 3 10 3" xfId="12688"/>
    <cellStyle name="Normal 3 10 3 2" xfId="12689"/>
    <cellStyle name="Normal 3 10 3 2 2" xfId="12690"/>
    <cellStyle name="Normal 3 10 3 2 2 2" xfId="12691"/>
    <cellStyle name="Normal 3 10 3 2 2 3" xfId="12692"/>
    <cellStyle name="Normal 3 10 3 2 2 4" xfId="12693"/>
    <cellStyle name="Normal 3 10 3 2 3" xfId="12694"/>
    <cellStyle name="Normal 3 10 3 2 4" xfId="12695"/>
    <cellStyle name="Normal 3 10 3 2 5" xfId="12696"/>
    <cellStyle name="Normal 3 10 3 3" xfId="12697"/>
    <cellStyle name="Normal 3 10 3 3 2" xfId="12698"/>
    <cellStyle name="Normal 3 10 3 3 3" xfId="12699"/>
    <cellStyle name="Normal 3 10 3 3 4" xfId="12700"/>
    <cellStyle name="Normal 3 10 3 4" xfId="12701"/>
    <cellStyle name="Normal 3 10 3 5" xfId="12702"/>
    <cellStyle name="Normal 3 10 3 6" xfId="12703"/>
    <cellStyle name="Normal 3 10 4" xfId="12704"/>
    <cellStyle name="Normal 3 10 5" xfId="12705"/>
    <cellStyle name="Normal 3 10 5 2" xfId="12706"/>
    <cellStyle name="Normal 3 10 5 2 2" xfId="12707"/>
    <cellStyle name="Normal 3 10 5 2 3" xfId="12708"/>
    <cellStyle name="Normal 3 10 5 2 4" xfId="12709"/>
    <cellStyle name="Normal 3 10 5 3" xfId="12710"/>
    <cellStyle name="Normal 3 10 5 4" xfId="12711"/>
    <cellStyle name="Normal 3 10 5 5" xfId="12712"/>
    <cellStyle name="Normal 3 10 6" xfId="12713"/>
    <cellStyle name="Normal 3 10 7" xfId="12714"/>
    <cellStyle name="Normal 3 10 8" xfId="12715"/>
    <cellStyle name="Normal 3 11" xfId="12716"/>
    <cellStyle name="Normal 3 11 2" xfId="12717"/>
    <cellStyle name="Normal 3 11 2 2" xfId="12718"/>
    <cellStyle name="Normal 3 11 2 2 2" xfId="12719"/>
    <cellStyle name="Normal 3 11 2 2 2 2" xfId="12720"/>
    <cellStyle name="Normal 3 11 2 2 2 3" xfId="12721"/>
    <cellStyle name="Normal 3 11 2 2 2 4" xfId="12722"/>
    <cellStyle name="Normal 3 11 2 2 3" xfId="12723"/>
    <cellStyle name="Normal 3 11 2 2 4" xfId="12724"/>
    <cellStyle name="Normal 3 11 2 2 5" xfId="12725"/>
    <cellStyle name="Normal 3 11 2 3" xfId="12726"/>
    <cellStyle name="Normal 3 11 2 3 2" xfId="12727"/>
    <cellStyle name="Normal 3 11 2 3 3" xfId="12728"/>
    <cellStyle name="Normal 3 11 2 3 4" xfId="12729"/>
    <cellStyle name="Normal 3 11 2 4" xfId="12730"/>
    <cellStyle name="Normal 3 11 2 5" xfId="12731"/>
    <cellStyle name="Normal 3 11 2 6" xfId="12732"/>
    <cellStyle name="Normal 3 11 3" xfId="12733"/>
    <cellStyle name="Normal 3 11 4" xfId="12734"/>
    <cellStyle name="Normal 3 11 4 2" xfId="12735"/>
    <cellStyle name="Normal 3 11 4 2 2" xfId="12736"/>
    <cellStyle name="Normal 3 11 4 2 3" xfId="12737"/>
    <cellStyle name="Normal 3 11 4 2 4" xfId="12738"/>
    <cellStyle name="Normal 3 11 4 3" xfId="12739"/>
    <cellStyle name="Normal 3 11 4 4" xfId="12740"/>
    <cellStyle name="Normal 3 11 4 5" xfId="12741"/>
    <cellStyle name="Normal 3 11 5" xfId="12742"/>
    <cellStyle name="Normal 3 11 6" xfId="12743"/>
    <cellStyle name="Normal 3 11 7" xfId="12744"/>
    <cellStyle name="Normal 3 12" xfId="12745"/>
    <cellStyle name="Normal 3 12 2" xfId="12746"/>
    <cellStyle name="Normal 3 12 2 2" xfId="12747"/>
    <cellStyle name="Normal 3 12 2 2 2" xfId="12748"/>
    <cellStyle name="Normal 3 12 2 2 3" xfId="12749"/>
    <cellStyle name="Normal 3 12 2 2 4" xfId="12750"/>
    <cellStyle name="Normal 3 12 3" xfId="12751"/>
    <cellStyle name="Normal 3 12 3 2" xfId="12752"/>
    <cellStyle name="Normal 3 12 3 2 2" xfId="12753"/>
    <cellStyle name="Normal 3 12 3 2 3" xfId="12754"/>
    <cellStyle name="Normal 3 12 3 2 4" xfId="12755"/>
    <cellStyle name="Normal 3 12 3 3" xfId="12756"/>
    <cellStyle name="Normal 3 12 3 4" xfId="12757"/>
    <cellStyle name="Normal 3 12 3 5" xfId="12758"/>
    <cellStyle name="Normal 3 12 4" xfId="12759"/>
    <cellStyle name="Normal 3 12 5" xfId="12760"/>
    <cellStyle name="Normal 3 12 6" xfId="12761"/>
    <cellStyle name="Normal 3 13" xfId="12762"/>
    <cellStyle name="Normal 3 13 2" xfId="12763"/>
    <cellStyle name="Normal 3 13 3" xfId="12764"/>
    <cellStyle name="Normal 3 13 3 2" xfId="12765"/>
    <cellStyle name="Normal 3 13 3 2 2" xfId="12766"/>
    <cellStyle name="Normal 3 13 3 2 3" xfId="12767"/>
    <cellStyle name="Normal 3 13 3 2 4" xfId="12768"/>
    <cellStyle name="Normal 3 13 3 3" xfId="12769"/>
    <cellStyle name="Normal 3 13 3 4" xfId="12770"/>
    <cellStyle name="Normal 3 13 3 5" xfId="12771"/>
    <cellStyle name="Normal 3 13 4" xfId="12772"/>
    <cellStyle name="Normal 3 13 4 2" xfId="12773"/>
    <cellStyle name="Normal 3 13 4 3" xfId="12774"/>
    <cellStyle name="Normal 3 13 4 4" xfId="12775"/>
    <cellStyle name="Normal 3 13 5" xfId="12776"/>
    <cellStyle name="Normal 3 13 6" xfId="12777"/>
    <cellStyle name="Normal 3 13 7" xfId="12778"/>
    <cellStyle name="Normal 3 14" xfId="12779"/>
    <cellStyle name="Normal 3 14 2" xfId="12780"/>
    <cellStyle name="Normal 3 15" xfId="12781"/>
    <cellStyle name="Normal 3 15 2" xfId="12782"/>
    <cellStyle name="Normal 3 16" xfId="12783"/>
    <cellStyle name="Normal 3 16 2" xfId="12784"/>
    <cellStyle name="Normal 3 17" xfId="12785"/>
    <cellStyle name="Normal 3 17 2" xfId="12786"/>
    <cellStyle name="Normal 3 18" xfId="12787"/>
    <cellStyle name="Normal 3 18 2" xfId="12788"/>
    <cellStyle name="Normal 3 19" xfId="12789"/>
    <cellStyle name="Normal 3 19 2" xfId="12790"/>
    <cellStyle name="Normal 3 2" xfId="12791"/>
    <cellStyle name="Normal 3 2 10" xfId="12792"/>
    <cellStyle name="Normal 3 2 10 2" xfId="12793"/>
    <cellStyle name="Normal 3 2 10 3" xfId="12794"/>
    <cellStyle name="Normal 3 2 10 3 2" xfId="12795"/>
    <cellStyle name="Normal 3 2 10 3 2 2" xfId="12796"/>
    <cellStyle name="Normal 3 2 10 3 2 3" xfId="12797"/>
    <cellStyle name="Normal 3 2 10 3 2 4" xfId="12798"/>
    <cellStyle name="Normal 3 2 10 3 3" xfId="12799"/>
    <cellStyle name="Normal 3 2 10 3 4" xfId="12800"/>
    <cellStyle name="Normal 3 2 10 3 5" xfId="12801"/>
    <cellStyle name="Normal 3 2 10 4" xfId="12802"/>
    <cellStyle name="Normal 3 2 10 4 2" xfId="12803"/>
    <cellStyle name="Normal 3 2 10 4 3" xfId="12804"/>
    <cellStyle name="Normal 3 2 10 4 4" xfId="12805"/>
    <cellStyle name="Normal 3 2 10 5" xfId="12806"/>
    <cellStyle name="Normal 3 2 10 6" xfId="12807"/>
    <cellStyle name="Normal 3 2 10 7" xfId="12808"/>
    <cellStyle name="Normal 3 2 11" xfId="12809"/>
    <cellStyle name="Normal 3 2 11 2" xfId="12810"/>
    <cellStyle name="Normal 3 2 11 3" xfId="12811"/>
    <cellStyle name="Normal 3 2 11 3 2" xfId="12812"/>
    <cellStyle name="Normal 3 2 11 3 2 2" xfId="12813"/>
    <cellStyle name="Normal 3 2 11 3 2 3" xfId="12814"/>
    <cellStyle name="Normal 3 2 11 3 2 4" xfId="12815"/>
    <cellStyle name="Normal 3 2 11 3 3" xfId="12816"/>
    <cellStyle name="Normal 3 2 11 3 4" xfId="12817"/>
    <cellStyle name="Normal 3 2 11 3 5" xfId="12818"/>
    <cellStyle name="Normal 3 2 11 4" xfId="12819"/>
    <cellStyle name="Normal 3 2 11 4 2" xfId="12820"/>
    <cellStyle name="Normal 3 2 11 4 3" xfId="12821"/>
    <cellStyle name="Normal 3 2 11 4 4" xfId="12822"/>
    <cellStyle name="Normal 3 2 11 5" xfId="12823"/>
    <cellStyle name="Normal 3 2 11 6" xfId="12824"/>
    <cellStyle name="Normal 3 2 11 7" xfId="12825"/>
    <cellStyle name="Normal 3 2 12" xfId="12826"/>
    <cellStyle name="Normal 3 2 13" xfId="12827"/>
    <cellStyle name="Normal 3 2 14" xfId="12828"/>
    <cellStyle name="Normal 3 2 15" xfId="12829"/>
    <cellStyle name="Normal 3 2 16" xfId="12830"/>
    <cellStyle name="Normal 3 2 17" xfId="12831"/>
    <cellStyle name="Normal 3 2 17 2" xfId="12832"/>
    <cellStyle name="Normal 3 2 18" xfId="12833"/>
    <cellStyle name="Normal 3 2 18 2" xfId="12834"/>
    <cellStyle name="Normal 3 2 19" xfId="12835"/>
    <cellStyle name="Normal 3 2 19 2" xfId="12836"/>
    <cellStyle name="Normal 3 2 2" xfId="12837"/>
    <cellStyle name="Normal 3 2 2 10" xfId="12838"/>
    <cellStyle name="Normal 3 2 2 11" xfId="12839"/>
    <cellStyle name="Normal 3 2 2 11 2" xfId="12840"/>
    <cellStyle name="Normal 3 2 2 11 2 2" xfId="12841"/>
    <cellStyle name="Normal 3 2 2 11 2 3" xfId="12842"/>
    <cellStyle name="Normal 3 2 2 11 2 4" xfId="12843"/>
    <cellStyle name="Normal 3 2 2 11 3" xfId="12844"/>
    <cellStyle name="Normal 3 2 2 11 4" xfId="12845"/>
    <cellStyle name="Normal 3 2 2 11 5" xfId="12846"/>
    <cellStyle name="Normal 3 2 2 12" xfId="12847"/>
    <cellStyle name="Normal 3 2 2 12 2" xfId="12848"/>
    <cellStyle name="Normal 3 2 2 12 3" xfId="12849"/>
    <cellStyle name="Normal 3 2 2 12 4" xfId="12850"/>
    <cellStyle name="Normal 3 2 2 13" xfId="12851"/>
    <cellStyle name="Normal 3 2 2 14" xfId="12852"/>
    <cellStyle name="Normal 3 2 2 15" xfId="12853"/>
    <cellStyle name="Normal 3 2 2 2" xfId="12854"/>
    <cellStyle name="Normal 3 2 2 2 10" xfId="12855"/>
    <cellStyle name="Normal 3 2 2 2 10 2" xfId="12856"/>
    <cellStyle name="Normal 3 2 2 2 10 2 2" xfId="12857"/>
    <cellStyle name="Normal 3 2 2 2 10 2 3" xfId="12858"/>
    <cellStyle name="Normal 3 2 2 2 10 2 4" xfId="12859"/>
    <cellStyle name="Normal 3 2 2 2 10 3" xfId="12860"/>
    <cellStyle name="Normal 3 2 2 2 10 4" xfId="12861"/>
    <cellStyle name="Normal 3 2 2 2 10 5" xfId="12862"/>
    <cellStyle name="Normal 3 2 2 2 11" xfId="12863"/>
    <cellStyle name="Normal 3 2 2 2 11 2" xfId="12864"/>
    <cellStyle name="Normal 3 2 2 2 11 3" xfId="12865"/>
    <cellStyle name="Normal 3 2 2 2 11 4" xfId="12866"/>
    <cellStyle name="Normal 3 2 2 2 12" xfId="12867"/>
    <cellStyle name="Normal 3 2 2 2 13" xfId="12868"/>
    <cellStyle name="Normal 3 2 2 2 14" xfId="12869"/>
    <cellStyle name="Normal 3 2 2 2 2" xfId="12870"/>
    <cellStyle name="Normal 3 2 2 2 2 10" xfId="12871"/>
    <cellStyle name="Normal 3 2 2 2 2 2" xfId="12872"/>
    <cellStyle name="Normal 3 2 2 2 2 2 2" xfId="12873"/>
    <cellStyle name="Normal 3 2 2 2 2 2 2 2" xfId="12874"/>
    <cellStyle name="Normal 3 2 2 2 2 2 2 2 2" xfId="12875"/>
    <cellStyle name="Normal 3 2 2 2 2 2 2 2 2 2" xfId="12876"/>
    <cellStyle name="Normal 3 2 2 2 2 2 2 2 2 3" xfId="12877"/>
    <cellStyle name="Normal 3 2 2 2 2 2 2 2 2 4" xfId="12878"/>
    <cellStyle name="Normal 3 2 2 2 2 2 2 2 3" xfId="12879"/>
    <cellStyle name="Normal 3 2 2 2 2 2 2 2 4" xfId="12880"/>
    <cellStyle name="Normal 3 2 2 2 2 2 2 2 5" xfId="12881"/>
    <cellStyle name="Normal 3 2 2 2 2 2 2 3" xfId="12882"/>
    <cellStyle name="Normal 3 2 2 2 2 2 2 3 2" xfId="12883"/>
    <cellStyle name="Normal 3 2 2 2 2 2 2 3 3" xfId="12884"/>
    <cellStyle name="Normal 3 2 2 2 2 2 2 3 4" xfId="12885"/>
    <cellStyle name="Normal 3 2 2 2 2 2 2 4" xfId="12886"/>
    <cellStyle name="Normal 3 2 2 2 2 2 2 5" xfId="12887"/>
    <cellStyle name="Normal 3 2 2 2 2 2 2 6" xfId="12888"/>
    <cellStyle name="Normal 3 2 2 2 2 2 3" xfId="12889"/>
    <cellStyle name="Normal 3 2 2 2 2 2 3 2" xfId="12890"/>
    <cellStyle name="Normal 3 2 2 2 2 2 3 2 2" xfId="12891"/>
    <cellStyle name="Normal 3 2 2 2 2 2 3 2 2 2" xfId="12892"/>
    <cellStyle name="Normal 3 2 2 2 2 2 3 2 2 3" xfId="12893"/>
    <cellStyle name="Normal 3 2 2 2 2 2 3 2 2 4" xfId="12894"/>
    <cellStyle name="Normal 3 2 2 2 2 2 3 2 3" xfId="12895"/>
    <cellStyle name="Normal 3 2 2 2 2 2 3 2 4" xfId="12896"/>
    <cellStyle name="Normal 3 2 2 2 2 2 3 2 5" xfId="12897"/>
    <cellStyle name="Normal 3 2 2 2 2 2 3 3" xfId="12898"/>
    <cellStyle name="Normal 3 2 2 2 2 2 3 3 2" xfId="12899"/>
    <cellStyle name="Normal 3 2 2 2 2 2 3 3 3" xfId="12900"/>
    <cellStyle name="Normal 3 2 2 2 2 2 3 3 4" xfId="12901"/>
    <cellStyle name="Normal 3 2 2 2 2 2 3 4" xfId="12902"/>
    <cellStyle name="Normal 3 2 2 2 2 2 3 5" xfId="12903"/>
    <cellStyle name="Normal 3 2 2 2 2 2 3 6" xfId="12904"/>
    <cellStyle name="Normal 3 2 2 2 2 2 4" xfId="12905"/>
    <cellStyle name="Normal 3 2 2 2 2 2 4 2" xfId="12906"/>
    <cellStyle name="Normal 3 2 2 2 2 2 4 2 2" xfId="12907"/>
    <cellStyle name="Normal 3 2 2 2 2 2 4 2 3" xfId="12908"/>
    <cellStyle name="Normal 3 2 2 2 2 2 4 2 4" xfId="12909"/>
    <cellStyle name="Normal 3 2 2 2 2 2 4 3" xfId="12910"/>
    <cellStyle name="Normal 3 2 2 2 2 2 4 4" xfId="12911"/>
    <cellStyle name="Normal 3 2 2 2 2 2 4 5" xfId="12912"/>
    <cellStyle name="Normal 3 2 2 2 2 2 5" xfId="12913"/>
    <cellStyle name="Normal 3 2 2 2 2 2 5 2" xfId="12914"/>
    <cellStyle name="Normal 3 2 2 2 2 2 5 3" xfId="12915"/>
    <cellStyle name="Normal 3 2 2 2 2 2 5 4" xfId="12916"/>
    <cellStyle name="Normal 3 2 2 2 2 2 6" xfId="12917"/>
    <cellStyle name="Normal 3 2 2 2 2 2 7" xfId="12918"/>
    <cellStyle name="Normal 3 2 2 2 2 2 8" xfId="12919"/>
    <cellStyle name="Normal 3 2 2 2 2 3" xfId="12920"/>
    <cellStyle name="Normal 3 2 2 2 2 3 2" xfId="12921"/>
    <cellStyle name="Normal 3 2 2 2 2 3 2 2" xfId="12922"/>
    <cellStyle name="Normal 3 2 2 2 2 3 2 2 2" xfId="12923"/>
    <cellStyle name="Normal 3 2 2 2 2 3 2 2 3" xfId="12924"/>
    <cellStyle name="Normal 3 2 2 2 2 3 2 2 4" xfId="12925"/>
    <cellStyle name="Normal 3 2 2 2 2 3 2 3" xfId="12926"/>
    <cellStyle name="Normal 3 2 2 2 2 3 2 4" xfId="12927"/>
    <cellStyle name="Normal 3 2 2 2 2 3 2 5" xfId="12928"/>
    <cellStyle name="Normal 3 2 2 2 2 3 3" xfId="12929"/>
    <cellStyle name="Normal 3 2 2 2 2 3 3 2" xfId="12930"/>
    <cellStyle name="Normal 3 2 2 2 2 3 3 3" xfId="12931"/>
    <cellStyle name="Normal 3 2 2 2 2 3 3 4" xfId="12932"/>
    <cellStyle name="Normal 3 2 2 2 2 3 4" xfId="12933"/>
    <cellStyle name="Normal 3 2 2 2 2 3 5" xfId="12934"/>
    <cellStyle name="Normal 3 2 2 2 2 3 6" xfId="12935"/>
    <cellStyle name="Normal 3 2 2 2 2 4" xfId="12936"/>
    <cellStyle name="Normal 3 2 2 2 2 4 2" xfId="12937"/>
    <cellStyle name="Normal 3 2 2 2 2 4 2 2" xfId="12938"/>
    <cellStyle name="Normal 3 2 2 2 2 4 2 2 2" xfId="12939"/>
    <cellStyle name="Normal 3 2 2 2 2 4 2 2 3" xfId="12940"/>
    <cellStyle name="Normal 3 2 2 2 2 4 2 2 4" xfId="12941"/>
    <cellStyle name="Normal 3 2 2 2 2 4 2 3" xfId="12942"/>
    <cellStyle name="Normal 3 2 2 2 2 4 2 4" xfId="12943"/>
    <cellStyle name="Normal 3 2 2 2 2 4 2 5" xfId="12944"/>
    <cellStyle name="Normal 3 2 2 2 2 4 3" xfId="12945"/>
    <cellStyle name="Normal 3 2 2 2 2 4 3 2" xfId="12946"/>
    <cellStyle name="Normal 3 2 2 2 2 4 3 3" xfId="12947"/>
    <cellStyle name="Normal 3 2 2 2 2 4 3 4" xfId="12948"/>
    <cellStyle name="Normal 3 2 2 2 2 4 4" xfId="12949"/>
    <cellStyle name="Normal 3 2 2 2 2 4 5" xfId="12950"/>
    <cellStyle name="Normal 3 2 2 2 2 4 6" xfId="12951"/>
    <cellStyle name="Normal 3 2 2 2 2 5" xfId="12952"/>
    <cellStyle name="Normal 3 2 2 2 2 6" xfId="12953"/>
    <cellStyle name="Normal 3 2 2 2 2 6 2" xfId="12954"/>
    <cellStyle name="Normal 3 2 2 2 2 6 2 2" xfId="12955"/>
    <cellStyle name="Normal 3 2 2 2 2 6 2 3" xfId="12956"/>
    <cellStyle name="Normal 3 2 2 2 2 6 2 4" xfId="12957"/>
    <cellStyle name="Normal 3 2 2 2 2 6 3" xfId="12958"/>
    <cellStyle name="Normal 3 2 2 2 2 6 4" xfId="12959"/>
    <cellStyle name="Normal 3 2 2 2 2 6 5" xfId="12960"/>
    <cellStyle name="Normal 3 2 2 2 2 7" xfId="12961"/>
    <cellStyle name="Normal 3 2 2 2 2 7 2" xfId="12962"/>
    <cellStyle name="Normal 3 2 2 2 2 7 3" xfId="12963"/>
    <cellStyle name="Normal 3 2 2 2 2 7 4" xfId="12964"/>
    <cellStyle name="Normal 3 2 2 2 2 8" xfId="12965"/>
    <cellStyle name="Normal 3 2 2 2 2 9" xfId="12966"/>
    <cellStyle name="Normal 3 2 2 2 3" xfId="12967"/>
    <cellStyle name="Normal 3 2 2 2 3 2" xfId="12968"/>
    <cellStyle name="Normal 3 2 2 2 3 2 2" xfId="12969"/>
    <cellStyle name="Normal 3 2 2 2 3 2 2 2" xfId="12970"/>
    <cellStyle name="Normal 3 2 2 2 3 2 2 2 2" xfId="12971"/>
    <cellStyle name="Normal 3 2 2 2 3 2 2 2 2 2" xfId="12972"/>
    <cellStyle name="Normal 3 2 2 2 3 2 2 2 2 3" xfId="12973"/>
    <cellStyle name="Normal 3 2 2 2 3 2 2 2 2 4" xfId="12974"/>
    <cellStyle name="Normal 3 2 2 2 3 2 2 2 3" xfId="12975"/>
    <cellStyle name="Normal 3 2 2 2 3 2 2 2 4" xfId="12976"/>
    <cellStyle name="Normal 3 2 2 2 3 2 2 2 5" xfId="12977"/>
    <cellStyle name="Normal 3 2 2 2 3 2 2 3" xfId="12978"/>
    <cellStyle name="Normal 3 2 2 2 3 2 2 3 2" xfId="12979"/>
    <cellStyle name="Normal 3 2 2 2 3 2 2 3 3" xfId="12980"/>
    <cellStyle name="Normal 3 2 2 2 3 2 2 3 4" xfId="12981"/>
    <cellStyle name="Normal 3 2 2 2 3 2 2 4" xfId="12982"/>
    <cellStyle name="Normal 3 2 2 2 3 2 2 5" xfId="12983"/>
    <cellStyle name="Normal 3 2 2 2 3 2 2 6" xfId="12984"/>
    <cellStyle name="Normal 3 2 2 2 3 2 3" xfId="12985"/>
    <cellStyle name="Normal 3 2 2 2 3 2 3 2" xfId="12986"/>
    <cellStyle name="Normal 3 2 2 2 3 2 3 2 2" xfId="12987"/>
    <cellStyle name="Normal 3 2 2 2 3 2 3 2 2 2" xfId="12988"/>
    <cellStyle name="Normal 3 2 2 2 3 2 3 2 2 3" xfId="12989"/>
    <cellStyle name="Normal 3 2 2 2 3 2 3 2 2 4" xfId="12990"/>
    <cellStyle name="Normal 3 2 2 2 3 2 3 2 3" xfId="12991"/>
    <cellStyle name="Normal 3 2 2 2 3 2 3 2 4" xfId="12992"/>
    <cellStyle name="Normal 3 2 2 2 3 2 3 2 5" xfId="12993"/>
    <cellStyle name="Normal 3 2 2 2 3 2 3 3" xfId="12994"/>
    <cellStyle name="Normal 3 2 2 2 3 2 3 3 2" xfId="12995"/>
    <cellStyle name="Normal 3 2 2 2 3 2 3 3 3" xfId="12996"/>
    <cellStyle name="Normal 3 2 2 2 3 2 3 3 4" xfId="12997"/>
    <cellStyle name="Normal 3 2 2 2 3 2 3 4" xfId="12998"/>
    <cellStyle name="Normal 3 2 2 2 3 2 3 5" xfId="12999"/>
    <cellStyle name="Normal 3 2 2 2 3 2 3 6" xfId="13000"/>
    <cellStyle name="Normal 3 2 2 2 3 2 4" xfId="13001"/>
    <cellStyle name="Normal 3 2 2 2 3 2 4 2" xfId="13002"/>
    <cellStyle name="Normal 3 2 2 2 3 2 4 2 2" xfId="13003"/>
    <cellStyle name="Normal 3 2 2 2 3 2 4 2 3" xfId="13004"/>
    <cellStyle name="Normal 3 2 2 2 3 2 4 2 4" xfId="13005"/>
    <cellStyle name="Normal 3 2 2 2 3 2 4 3" xfId="13006"/>
    <cellStyle name="Normal 3 2 2 2 3 2 4 4" xfId="13007"/>
    <cellStyle name="Normal 3 2 2 2 3 2 4 5" xfId="13008"/>
    <cellStyle name="Normal 3 2 2 2 3 2 5" xfId="13009"/>
    <cellStyle name="Normal 3 2 2 2 3 2 5 2" xfId="13010"/>
    <cellStyle name="Normal 3 2 2 2 3 2 5 3" xfId="13011"/>
    <cellStyle name="Normal 3 2 2 2 3 2 5 4" xfId="13012"/>
    <cellStyle name="Normal 3 2 2 2 3 2 6" xfId="13013"/>
    <cellStyle name="Normal 3 2 2 2 3 2 7" xfId="13014"/>
    <cellStyle name="Normal 3 2 2 2 3 2 8" xfId="13015"/>
    <cellStyle name="Normal 3 2 2 2 3 3" xfId="13016"/>
    <cellStyle name="Normal 3 2 2 2 3 3 2" xfId="13017"/>
    <cellStyle name="Normal 3 2 2 2 3 3 2 2" xfId="13018"/>
    <cellStyle name="Normal 3 2 2 2 3 3 2 2 2" xfId="13019"/>
    <cellStyle name="Normal 3 2 2 2 3 3 2 2 3" xfId="13020"/>
    <cellStyle name="Normal 3 2 2 2 3 3 2 2 4" xfId="13021"/>
    <cellStyle name="Normal 3 2 2 2 3 3 2 3" xfId="13022"/>
    <cellStyle name="Normal 3 2 2 2 3 3 2 4" xfId="13023"/>
    <cellStyle name="Normal 3 2 2 2 3 3 2 5" xfId="13024"/>
    <cellStyle name="Normal 3 2 2 2 3 3 3" xfId="13025"/>
    <cellStyle name="Normal 3 2 2 2 3 3 3 2" xfId="13026"/>
    <cellStyle name="Normal 3 2 2 2 3 3 3 3" xfId="13027"/>
    <cellStyle name="Normal 3 2 2 2 3 3 3 4" xfId="13028"/>
    <cellStyle name="Normal 3 2 2 2 3 3 4" xfId="13029"/>
    <cellStyle name="Normal 3 2 2 2 3 3 5" xfId="13030"/>
    <cellStyle name="Normal 3 2 2 2 3 3 6" xfId="13031"/>
    <cellStyle name="Normal 3 2 2 2 3 4" xfId="13032"/>
    <cellStyle name="Normal 3 2 2 2 3 4 2" xfId="13033"/>
    <cellStyle name="Normal 3 2 2 2 3 4 2 2" xfId="13034"/>
    <cellStyle name="Normal 3 2 2 2 3 4 2 2 2" xfId="13035"/>
    <cellStyle name="Normal 3 2 2 2 3 4 2 2 3" xfId="13036"/>
    <cellStyle name="Normal 3 2 2 2 3 4 2 2 4" xfId="13037"/>
    <cellStyle name="Normal 3 2 2 2 3 4 2 3" xfId="13038"/>
    <cellStyle name="Normal 3 2 2 2 3 4 2 4" xfId="13039"/>
    <cellStyle name="Normal 3 2 2 2 3 4 2 5" xfId="13040"/>
    <cellStyle name="Normal 3 2 2 2 3 4 3" xfId="13041"/>
    <cellStyle name="Normal 3 2 2 2 3 4 3 2" xfId="13042"/>
    <cellStyle name="Normal 3 2 2 2 3 4 3 3" xfId="13043"/>
    <cellStyle name="Normal 3 2 2 2 3 4 3 4" xfId="13044"/>
    <cellStyle name="Normal 3 2 2 2 3 4 4" xfId="13045"/>
    <cellStyle name="Normal 3 2 2 2 3 4 5" xfId="13046"/>
    <cellStyle name="Normal 3 2 2 2 3 4 6" xfId="13047"/>
    <cellStyle name="Normal 3 2 2 2 3 5" xfId="13048"/>
    <cellStyle name="Normal 3 2 2 2 3 5 2" xfId="13049"/>
    <cellStyle name="Normal 3 2 2 2 3 5 2 2" xfId="13050"/>
    <cellStyle name="Normal 3 2 2 2 3 5 2 3" xfId="13051"/>
    <cellStyle name="Normal 3 2 2 2 3 5 2 4" xfId="13052"/>
    <cellStyle name="Normal 3 2 2 2 3 5 3" xfId="13053"/>
    <cellStyle name="Normal 3 2 2 2 3 5 4" xfId="13054"/>
    <cellStyle name="Normal 3 2 2 2 3 5 5" xfId="13055"/>
    <cellStyle name="Normal 3 2 2 2 3 6" xfId="13056"/>
    <cellStyle name="Normal 3 2 2 2 3 6 2" xfId="13057"/>
    <cellStyle name="Normal 3 2 2 2 3 6 3" xfId="13058"/>
    <cellStyle name="Normal 3 2 2 2 3 6 4" xfId="13059"/>
    <cellStyle name="Normal 3 2 2 2 3 7" xfId="13060"/>
    <cellStyle name="Normal 3 2 2 2 3 8" xfId="13061"/>
    <cellStyle name="Normal 3 2 2 2 3 9" xfId="13062"/>
    <cellStyle name="Normal 3 2 2 2 4" xfId="13063"/>
    <cellStyle name="Normal 3 2 2 2 4 2" xfId="13064"/>
    <cellStyle name="Normal 3 2 2 2 4 2 2" xfId="13065"/>
    <cellStyle name="Normal 3 2 2 2 4 2 2 2" xfId="13066"/>
    <cellStyle name="Normal 3 2 2 2 4 2 2 2 2" xfId="13067"/>
    <cellStyle name="Normal 3 2 2 2 4 2 2 2 2 2" xfId="13068"/>
    <cellStyle name="Normal 3 2 2 2 4 2 2 2 2 3" xfId="13069"/>
    <cellStyle name="Normal 3 2 2 2 4 2 2 2 2 4" xfId="13070"/>
    <cellStyle name="Normal 3 2 2 2 4 2 2 2 3" xfId="13071"/>
    <cellStyle name="Normal 3 2 2 2 4 2 2 2 4" xfId="13072"/>
    <cellStyle name="Normal 3 2 2 2 4 2 2 2 5" xfId="13073"/>
    <cellStyle name="Normal 3 2 2 2 4 2 2 3" xfId="13074"/>
    <cellStyle name="Normal 3 2 2 2 4 2 2 3 2" xfId="13075"/>
    <cellStyle name="Normal 3 2 2 2 4 2 2 3 3" xfId="13076"/>
    <cellStyle name="Normal 3 2 2 2 4 2 2 3 4" xfId="13077"/>
    <cellStyle name="Normal 3 2 2 2 4 2 2 4" xfId="13078"/>
    <cellStyle name="Normal 3 2 2 2 4 2 2 5" xfId="13079"/>
    <cellStyle name="Normal 3 2 2 2 4 2 2 6" xfId="13080"/>
    <cellStyle name="Normal 3 2 2 2 4 2 3" xfId="13081"/>
    <cellStyle name="Normal 3 2 2 2 4 2 3 2" xfId="13082"/>
    <cellStyle name="Normal 3 2 2 2 4 2 3 2 2" xfId="13083"/>
    <cellStyle name="Normal 3 2 2 2 4 2 3 2 2 2" xfId="13084"/>
    <cellStyle name="Normal 3 2 2 2 4 2 3 2 2 3" xfId="13085"/>
    <cellStyle name="Normal 3 2 2 2 4 2 3 2 2 4" xfId="13086"/>
    <cellStyle name="Normal 3 2 2 2 4 2 3 2 3" xfId="13087"/>
    <cellStyle name="Normal 3 2 2 2 4 2 3 2 4" xfId="13088"/>
    <cellStyle name="Normal 3 2 2 2 4 2 3 2 5" xfId="13089"/>
    <cellStyle name="Normal 3 2 2 2 4 2 3 3" xfId="13090"/>
    <cellStyle name="Normal 3 2 2 2 4 2 3 3 2" xfId="13091"/>
    <cellStyle name="Normal 3 2 2 2 4 2 3 3 3" xfId="13092"/>
    <cellStyle name="Normal 3 2 2 2 4 2 3 3 4" xfId="13093"/>
    <cellStyle name="Normal 3 2 2 2 4 2 3 4" xfId="13094"/>
    <cellStyle name="Normal 3 2 2 2 4 2 3 5" xfId="13095"/>
    <cellStyle name="Normal 3 2 2 2 4 2 3 6" xfId="13096"/>
    <cellStyle name="Normal 3 2 2 2 4 2 4" xfId="13097"/>
    <cellStyle name="Normal 3 2 2 2 4 2 4 2" xfId="13098"/>
    <cellStyle name="Normal 3 2 2 2 4 2 4 2 2" xfId="13099"/>
    <cellStyle name="Normal 3 2 2 2 4 2 4 2 3" xfId="13100"/>
    <cellStyle name="Normal 3 2 2 2 4 2 4 2 4" xfId="13101"/>
    <cellStyle name="Normal 3 2 2 2 4 2 4 3" xfId="13102"/>
    <cellStyle name="Normal 3 2 2 2 4 2 4 4" xfId="13103"/>
    <cellStyle name="Normal 3 2 2 2 4 2 4 5" xfId="13104"/>
    <cellStyle name="Normal 3 2 2 2 4 2 5" xfId="13105"/>
    <cellStyle name="Normal 3 2 2 2 4 2 5 2" xfId="13106"/>
    <cellStyle name="Normal 3 2 2 2 4 2 5 3" xfId="13107"/>
    <cellStyle name="Normal 3 2 2 2 4 2 5 4" xfId="13108"/>
    <cellStyle name="Normal 3 2 2 2 4 2 6" xfId="13109"/>
    <cellStyle name="Normal 3 2 2 2 4 2 7" xfId="13110"/>
    <cellStyle name="Normal 3 2 2 2 4 2 8" xfId="13111"/>
    <cellStyle name="Normal 3 2 2 2 4 3" xfId="13112"/>
    <cellStyle name="Normal 3 2 2 2 4 3 2" xfId="13113"/>
    <cellStyle name="Normal 3 2 2 2 4 3 2 2" xfId="13114"/>
    <cellStyle name="Normal 3 2 2 2 4 3 2 2 2" xfId="13115"/>
    <cellStyle name="Normal 3 2 2 2 4 3 2 2 3" xfId="13116"/>
    <cellStyle name="Normal 3 2 2 2 4 3 2 2 4" xfId="13117"/>
    <cellStyle name="Normal 3 2 2 2 4 3 2 3" xfId="13118"/>
    <cellStyle name="Normal 3 2 2 2 4 3 2 4" xfId="13119"/>
    <cellStyle name="Normal 3 2 2 2 4 3 2 5" xfId="13120"/>
    <cellStyle name="Normal 3 2 2 2 4 3 3" xfId="13121"/>
    <cellStyle name="Normal 3 2 2 2 4 3 3 2" xfId="13122"/>
    <cellStyle name="Normal 3 2 2 2 4 3 3 3" xfId="13123"/>
    <cellStyle name="Normal 3 2 2 2 4 3 3 4" xfId="13124"/>
    <cellStyle name="Normal 3 2 2 2 4 3 4" xfId="13125"/>
    <cellStyle name="Normal 3 2 2 2 4 3 5" xfId="13126"/>
    <cellStyle name="Normal 3 2 2 2 4 3 6" xfId="13127"/>
    <cellStyle name="Normal 3 2 2 2 4 4" xfId="13128"/>
    <cellStyle name="Normal 3 2 2 2 4 4 2" xfId="13129"/>
    <cellStyle name="Normal 3 2 2 2 4 4 2 2" xfId="13130"/>
    <cellStyle name="Normal 3 2 2 2 4 4 2 2 2" xfId="13131"/>
    <cellStyle name="Normal 3 2 2 2 4 4 2 2 3" xfId="13132"/>
    <cellStyle name="Normal 3 2 2 2 4 4 2 2 4" xfId="13133"/>
    <cellStyle name="Normal 3 2 2 2 4 4 2 3" xfId="13134"/>
    <cellStyle name="Normal 3 2 2 2 4 4 2 4" xfId="13135"/>
    <cellStyle name="Normal 3 2 2 2 4 4 2 5" xfId="13136"/>
    <cellStyle name="Normal 3 2 2 2 4 4 3" xfId="13137"/>
    <cellStyle name="Normal 3 2 2 2 4 4 3 2" xfId="13138"/>
    <cellStyle name="Normal 3 2 2 2 4 4 3 3" xfId="13139"/>
    <cellStyle name="Normal 3 2 2 2 4 4 3 4" xfId="13140"/>
    <cellStyle name="Normal 3 2 2 2 4 4 4" xfId="13141"/>
    <cellStyle name="Normal 3 2 2 2 4 4 5" xfId="13142"/>
    <cellStyle name="Normal 3 2 2 2 4 4 6" xfId="13143"/>
    <cellStyle name="Normal 3 2 2 2 4 5" xfId="13144"/>
    <cellStyle name="Normal 3 2 2 2 4 5 2" xfId="13145"/>
    <cellStyle name="Normal 3 2 2 2 4 5 2 2" xfId="13146"/>
    <cellStyle name="Normal 3 2 2 2 4 5 2 3" xfId="13147"/>
    <cellStyle name="Normal 3 2 2 2 4 5 2 4" xfId="13148"/>
    <cellStyle name="Normal 3 2 2 2 4 5 3" xfId="13149"/>
    <cellStyle name="Normal 3 2 2 2 4 5 4" xfId="13150"/>
    <cellStyle name="Normal 3 2 2 2 4 5 5" xfId="13151"/>
    <cellStyle name="Normal 3 2 2 2 4 6" xfId="13152"/>
    <cellStyle name="Normal 3 2 2 2 4 6 2" xfId="13153"/>
    <cellStyle name="Normal 3 2 2 2 4 6 3" xfId="13154"/>
    <cellStyle name="Normal 3 2 2 2 4 6 4" xfId="13155"/>
    <cellStyle name="Normal 3 2 2 2 4 7" xfId="13156"/>
    <cellStyle name="Normal 3 2 2 2 4 8" xfId="13157"/>
    <cellStyle name="Normal 3 2 2 2 4 9" xfId="13158"/>
    <cellStyle name="Normal 3 2 2 2 5" xfId="13159"/>
    <cellStyle name="Normal 3 2 2 2 5 2" xfId="13160"/>
    <cellStyle name="Normal 3 2 2 2 5 2 2" xfId="13161"/>
    <cellStyle name="Normal 3 2 2 2 5 2 2 2" xfId="13162"/>
    <cellStyle name="Normal 3 2 2 2 5 2 2 2 2" xfId="13163"/>
    <cellStyle name="Normal 3 2 2 2 5 2 2 2 3" xfId="13164"/>
    <cellStyle name="Normal 3 2 2 2 5 2 2 2 4" xfId="13165"/>
    <cellStyle name="Normal 3 2 2 2 5 2 2 3" xfId="13166"/>
    <cellStyle name="Normal 3 2 2 2 5 2 2 4" xfId="13167"/>
    <cellStyle name="Normal 3 2 2 2 5 2 2 5" xfId="13168"/>
    <cellStyle name="Normal 3 2 2 2 5 2 3" xfId="13169"/>
    <cellStyle name="Normal 3 2 2 2 5 2 3 2" xfId="13170"/>
    <cellStyle name="Normal 3 2 2 2 5 2 3 3" xfId="13171"/>
    <cellStyle name="Normal 3 2 2 2 5 2 3 4" xfId="13172"/>
    <cellStyle name="Normal 3 2 2 2 5 2 4" xfId="13173"/>
    <cellStyle name="Normal 3 2 2 2 5 2 5" xfId="13174"/>
    <cellStyle name="Normal 3 2 2 2 5 2 6" xfId="13175"/>
    <cellStyle name="Normal 3 2 2 2 5 3" xfId="13176"/>
    <cellStyle name="Normal 3 2 2 2 5 3 2" xfId="13177"/>
    <cellStyle name="Normal 3 2 2 2 5 3 2 2" xfId="13178"/>
    <cellStyle name="Normal 3 2 2 2 5 3 2 2 2" xfId="13179"/>
    <cellStyle name="Normal 3 2 2 2 5 3 2 2 3" xfId="13180"/>
    <cellStyle name="Normal 3 2 2 2 5 3 2 2 4" xfId="13181"/>
    <cellStyle name="Normal 3 2 2 2 5 3 2 3" xfId="13182"/>
    <cellStyle name="Normal 3 2 2 2 5 3 2 4" xfId="13183"/>
    <cellStyle name="Normal 3 2 2 2 5 3 2 5" xfId="13184"/>
    <cellStyle name="Normal 3 2 2 2 5 3 3" xfId="13185"/>
    <cellStyle name="Normal 3 2 2 2 5 3 3 2" xfId="13186"/>
    <cellStyle name="Normal 3 2 2 2 5 3 3 3" xfId="13187"/>
    <cellStyle name="Normal 3 2 2 2 5 3 3 4" xfId="13188"/>
    <cellStyle name="Normal 3 2 2 2 5 3 4" xfId="13189"/>
    <cellStyle name="Normal 3 2 2 2 5 3 5" xfId="13190"/>
    <cellStyle name="Normal 3 2 2 2 5 3 6" xfId="13191"/>
    <cellStyle name="Normal 3 2 2 2 5 4" xfId="13192"/>
    <cellStyle name="Normal 3 2 2 2 5 4 2" xfId="13193"/>
    <cellStyle name="Normal 3 2 2 2 5 4 2 2" xfId="13194"/>
    <cellStyle name="Normal 3 2 2 2 5 4 2 3" xfId="13195"/>
    <cellStyle name="Normal 3 2 2 2 5 4 2 4" xfId="13196"/>
    <cellStyle name="Normal 3 2 2 2 5 4 3" xfId="13197"/>
    <cellStyle name="Normal 3 2 2 2 5 4 4" xfId="13198"/>
    <cellStyle name="Normal 3 2 2 2 5 4 5" xfId="13199"/>
    <cellStyle name="Normal 3 2 2 2 5 5" xfId="13200"/>
    <cellStyle name="Normal 3 2 2 2 5 5 2" xfId="13201"/>
    <cellStyle name="Normal 3 2 2 2 5 5 3" xfId="13202"/>
    <cellStyle name="Normal 3 2 2 2 5 5 4" xfId="13203"/>
    <cellStyle name="Normal 3 2 2 2 5 6" xfId="13204"/>
    <cellStyle name="Normal 3 2 2 2 5 7" xfId="13205"/>
    <cellStyle name="Normal 3 2 2 2 5 8" xfId="13206"/>
    <cellStyle name="Normal 3 2 2 2 6" xfId="13207"/>
    <cellStyle name="Normal 3 2 2 2 6 2" xfId="13208"/>
    <cellStyle name="Normal 3 2 2 2 6 2 2" xfId="13209"/>
    <cellStyle name="Normal 3 2 2 2 6 2 2 2" xfId="13210"/>
    <cellStyle name="Normal 3 2 2 2 6 2 2 2 2" xfId="13211"/>
    <cellStyle name="Normal 3 2 2 2 6 2 2 2 3" xfId="13212"/>
    <cellStyle name="Normal 3 2 2 2 6 2 2 2 4" xfId="13213"/>
    <cellStyle name="Normal 3 2 2 2 6 2 2 3" xfId="13214"/>
    <cellStyle name="Normal 3 2 2 2 6 2 2 4" xfId="13215"/>
    <cellStyle name="Normal 3 2 2 2 6 2 2 5" xfId="13216"/>
    <cellStyle name="Normal 3 2 2 2 6 2 3" xfId="13217"/>
    <cellStyle name="Normal 3 2 2 2 6 2 3 2" xfId="13218"/>
    <cellStyle name="Normal 3 2 2 2 6 2 3 3" xfId="13219"/>
    <cellStyle name="Normal 3 2 2 2 6 2 3 4" xfId="13220"/>
    <cellStyle name="Normal 3 2 2 2 6 2 4" xfId="13221"/>
    <cellStyle name="Normal 3 2 2 2 6 2 5" xfId="13222"/>
    <cellStyle name="Normal 3 2 2 2 6 2 6" xfId="13223"/>
    <cellStyle name="Normal 3 2 2 2 6 3" xfId="13224"/>
    <cellStyle name="Normal 3 2 2 2 6 3 2" xfId="13225"/>
    <cellStyle name="Normal 3 2 2 2 6 3 2 2" xfId="13226"/>
    <cellStyle name="Normal 3 2 2 2 6 3 2 2 2" xfId="13227"/>
    <cellStyle name="Normal 3 2 2 2 6 3 2 2 3" xfId="13228"/>
    <cellStyle name="Normal 3 2 2 2 6 3 2 2 4" xfId="13229"/>
    <cellStyle name="Normal 3 2 2 2 6 3 2 3" xfId="13230"/>
    <cellStyle name="Normal 3 2 2 2 6 3 2 4" xfId="13231"/>
    <cellStyle name="Normal 3 2 2 2 6 3 2 5" xfId="13232"/>
    <cellStyle name="Normal 3 2 2 2 6 3 3" xfId="13233"/>
    <cellStyle name="Normal 3 2 2 2 6 3 3 2" xfId="13234"/>
    <cellStyle name="Normal 3 2 2 2 6 3 3 3" xfId="13235"/>
    <cellStyle name="Normal 3 2 2 2 6 3 3 4" xfId="13236"/>
    <cellStyle name="Normal 3 2 2 2 6 3 4" xfId="13237"/>
    <cellStyle name="Normal 3 2 2 2 6 3 5" xfId="13238"/>
    <cellStyle name="Normal 3 2 2 2 6 3 6" xfId="13239"/>
    <cellStyle name="Normal 3 2 2 2 6 4" xfId="13240"/>
    <cellStyle name="Normal 3 2 2 2 6 4 2" xfId="13241"/>
    <cellStyle name="Normal 3 2 2 2 6 4 2 2" xfId="13242"/>
    <cellStyle name="Normal 3 2 2 2 6 4 2 3" xfId="13243"/>
    <cellStyle name="Normal 3 2 2 2 6 4 2 4" xfId="13244"/>
    <cellStyle name="Normal 3 2 2 2 6 4 3" xfId="13245"/>
    <cellStyle name="Normal 3 2 2 2 6 4 4" xfId="13246"/>
    <cellStyle name="Normal 3 2 2 2 6 4 5" xfId="13247"/>
    <cellStyle name="Normal 3 2 2 2 6 5" xfId="13248"/>
    <cellStyle name="Normal 3 2 2 2 6 5 2" xfId="13249"/>
    <cellStyle name="Normal 3 2 2 2 6 5 3" xfId="13250"/>
    <cellStyle name="Normal 3 2 2 2 6 5 4" xfId="13251"/>
    <cellStyle name="Normal 3 2 2 2 6 6" xfId="13252"/>
    <cellStyle name="Normal 3 2 2 2 6 7" xfId="13253"/>
    <cellStyle name="Normal 3 2 2 2 6 8" xfId="13254"/>
    <cellStyle name="Normal 3 2 2 2 7" xfId="13255"/>
    <cellStyle name="Normal 3 2 2 2 7 2" xfId="13256"/>
    <cellStyle name="Normal 3 2 2 2 7 2 2" xfId="13257"/>
    <cellStyle name="Normal 3 2 2 2 7 2 2 2" xfId="13258"/>
    <cellStyle name="Normal 3 2 2 2 7 2 2 3" xfId="13259"/>
    <cellStyle name="Normal 3 2 2 2 7 2 2 4" xfId="13260"/>
    <cellStyle name="Normal 3 2 2 2 7 2 3" xfId="13261"/>
    <cellStyle name="Normal 3 2 2 2 7 2 4" xfId="13262"/>
    <cellStyle name="Normal 3 2 2 2 7 2 5" xfId="13263"/>
    <cellStyle name="Normal 3 2 2 2 7 3" xfId="13264"/>
    <cellStyle name="Normal 3 2 2 2 7 3 2" xfId="13265"/>
    <cellStyle name="Normal 3 2 2 2 7 3 3" xfId="13266"/>
    <cellStyle name="Normal 3 2 2 2 7 3 4" xfId="13267"/>
    <cellStyle name="Normal 3 2 2 2 7 4" xfId="13268"/>
    <cellStyle name="Normal 3 2 2 2 7 5" xfId="13269"/>
    <cellStyle name="Normal 3 2 2 2 7 6" xfId="13270"/>
    <cellStyle name="Normal 3 2 2 2 8" xfId="13271"/>
    <cellStyle name="Normal 3 2 2 2 8 2" xfId="13272"/>
    <cellStyle name="Normal 3 2 2 2 8 2 2" xfId="13273"/>
    <cellStyle name="Normal 3 2 2 2 8 2 2 2" xfId="13274"/>
    <cellStyle name="Normal 3 2 2 2 8 2 2 3" xfId="13275"/>
    <cellStyle name="Normal 3 2 2 2 8 2 2 4" xfId="13276"/>
    <cellStyle name="Normal 3 2 2 2 8 2 3" xfId="13277"/>
    <cellStyle name="Normal 3 2 2 2 8 2 4" xfId="13278"/>
    <cellStyle name="Normal 3 2 2 2 8 2 5" xfId="13279"/>
    <cellStyle name="Normal 3 2 2 2 8 3" xfId="13280"/>
    <cellStyle name="Normal 3 2 2 2 8 3 2" xfId="13281"/>
    <cellStyle name="Normal 3 2 2 2 8 3 3" xfId="13282"/>
    <cellStyle name="Normal 3 2 2 2 8 3 4" xfId="13283"/>
    <cellStyle name="Normal 3 2 2 2 8 4" xfId="13284"/>
    <cellStyle name="Normal 3 2 2 2 8 5" xfId="13285"/>
    <cellStyle name="Normal 3 2 2 2 8 6" xfId="13286"/>
    <cellStyle name="Normal 3 2 2 2 9" xfId="13287"/>
    <cellStyle name="Normal 3 2 2 3" xfId="13288"/>
    <cellStyle name="Normal 3 2 2 3 10" xfId="13289"/>
    <cellStyle name="Normal 3 2 2 3 11" xfId="13290"/>
    <cellStyle name="Normal 3 2 2 3 2" xfId="13291"/>
    <cellStyle name="Normal 3 2 2 3 2 2" xfId="13292"/>
    <cellStyle name="Normal 3 2 2 3 2 2 2" xfId="13293"/>
    <cellStyle name="Normal 3 2 2 3 2 2 2 2" xfId="13294"/>
    <cellStyle name="Normal 3 2 2 3 2 2 2 2 2" xfId="13295"/>
    <cellStyle name="Normal 3 2 2 3 2 2 2 2 3" xfId="13296"/>
    <cellStyle name="Normal 3 2 2 3 2 2 2 2 4" xfId="13297"/>
    <cellStyle name="Normal 3 2 2 3 2 2 2 3" xfId="13298"/>
    <cellStyle name="Normal 3 2 2 3 2 2 2 4" xfId="13299"/>
    <cellStyle name="Normal 3 2 2 3 2 2 2 5" xfId="13300"/>
    <cellStyle name="Normal 3 2 2 3 2 2 3" xfId="13301"/>
    <cellStyle name="Normal 3 2 2 3 2 2 3 2" xfId="13302"/>
    <cellStyle name="Normal 3 2 2 3 2 2 3 3" xfId="13303"/>
    <cellStyle name="Normal 3 2 2 3 2 2 3 4" xfId="13304"/>
    <cellStyle name="Normal 3 2 2 3 2 2 4" xfId="13305"/>
    <cellStyle name="Normal 3 2 2 3 2 2 5" xfId="13306"/>
    <cellStyle name="Normal 3 2 2 3 2 2 6" xfId="13307"/>
    <cellStyle name="Normal 3 2 2 3 2 3" xfId="13308"/>
    <cellStyle name="Normal 3 2 2 3 2 3 2" xfId="13309"/>
    <cellStyle name="Normal 3 2 2 3 2 3 2 2" xfId="13310"/>
    <cellStyle name="Normal 3 2 2 3 2 3 2 2 2" xfId="13311"/>
    <cellStyle name="Normal 3 2 2 3 2 3 2 2 3" xfId="13312"/>
    <cellStyle name="Normal 3 2 2 3 2 3 2 2 4" xfId="13313"/>
    <cellStyle name="Normal 3 2 2 3 2 3 2 3" xfId="13314"/>
    <cellStyle name="Normal 3 2 2 3 2 3 2 4" xfId="13315"/>
    <cellStyle name="Normal 3 2 2 3 2 3 2 5" xfId="13316"/>
    <cellStyle name="Normal 3 2 2 3 2 3 3" xfId="13317"/>
    <cellStyle name="Normal 3 2 2 3 2 3 3 2" xfId="13318"/>
    <cellStyle name="Normal 3 2 2 3 2 3 3 3" xfId="13319"/>
    <cellStyle name="Normal 3 2 2 3 2 3 3 4" xfId="13320"/>
    <cellStyle name="Normal 3 2 2 3 2 3 4" xfId="13321"/>
    <cellStyle name="Normal 3 2 2 3 2 3 5" xfId="13322"/>
    <cellStyle name="Normal 3 2 2 3 2 3 6" xfId="13323"/>
    <cellStyle name="Normal 3 2 2 3 2 4" xfId="13324"/>
    <cellStyle name="Normal 3 2 2 3 2 4 2" xfId="13325"/>
    <cellStyle name="Normal 3 2 2 3 2 4 2 2" xfId="13326"/>
    <cellStyle name="Normal 3 2 2 3 2 4 2 3" xfId="13327"/>
    <cellStyle name="Normal 3 2 2 3 2 4 2 4" xfId="13328"/>
    <cellStyle name="Normal 3 2 2 3 2 4 3" xfId="13329"/>
    <cellStyle name="Normal 3 2 2 3 2 4 4" xfId="13330"/>
    <cellStyle name="Normal 3 2 2 3 2 4 5" xfId="13331"/>
    <cellStyle name="Normal 3 2 2 3 2 5" xfId="13332"/>
    <cellStyle name="Normal 3 2 2 3 2 5 2" xfId="13333"/>
    <cellStyle name="Normal 3 2 2 3 2 5 3" xfId="13334"/>
    <cellStyle name="Normal 3 2 2 3 2 5 4" xfId="13335"/>
    <cellStyle name="Normal 3 2 2 3 2 6" xfId="13336"/>
    <cellStyle name="Normal 3 2 2 3 2 7" xfId="13337"/>
    <cellStyle name="Normal 3 2 2 3 2 8" xfId="13338"/>
    <cellStyle name="Normal 3 2 2 3 3" xfId="13339"/>
    <cellStyle name="Normal 3 2 2 3 3 2" xfId="13340"/>
    <cellStyle name="Normal 3 2 2 3 3 2 2" xfId="13341"/>
    <cellStyle name="Normal 3 2 2 3 3 2 2 2" xfId="13342"/>
    <cellStyle name="Normal 3 2 2 3 3 2 2 3" xfId="13343"/>
    <cellStyle name="Normal 3 2 2 3 3 2 2 4" xfId="13344"/>
    <cellStyle name="Normal 3 2 2 3 3 2 3" xfId="13345"/>
    <cellStyle name="Normal 3 2 2 3 3 2 4" xfId="13346"/>
    <cellStyle name="Normal 3 2 2 3 3 2 5" xfId="13347"/>
    <cellStyle name="Normal 3 2 2 3 3 3" xfId="13348"/>
    <cellStyle name="Normal 3 2 2 3 3 3 2" xfId="13349"/>
    <cellStyle name="Normal 3 2 2 3 3 3 3" xfId="13350"/>
    <cellStyle name="Normal 3 2 2 3 3 3 4" xfId="13351"/>
    <cellStyle name="Normal 3 2 2 3 3 4" xfId="13352"/>
    <cellStyle name="Normal 3 2 2 3 3 5" xfId="13353"/>
    <cellStyle name="Normal 3 2 2 3 3 6" xfId="13354"/>
    <cellStyle name="Normal 3 2 2 3 4" xfId="13355"/>
    <cellStyle name="Normal 3 2 2 3 4 2" xfId="13356"/>
    <cellStyle name="Normal 3 2 2 3 4 2 2" xfId="13357"/>
    <cellStyle name="Normal 3 2 2 3 4 2 2 2" xfId="13358"/>
    <cellStyle name="Normal 3 2 2 3 4 2 2 3" xfId="13359"/>
    <cellStyle name="Normal 3 2 2 3 4 2 2 4" xfId="13360"/>
    <cellStyle name="Normal 3 2 2 3 4 2 3" xfId="13361"/>
    <cellStyle name="Normal 3 2 2 3 4 2 4" xfId="13362"/>
    <cellStyle name="Normal 3 2 2 3 4 2 5" xfId="13363"/>
    <cellStyle name="Normal 3 2 2 3 4 3" xfId="13364"/>
    <cellStyle name="Normal 3 2 2 3 4 3 2" xfId="13365"/>
    <cellStyle name="Normal 3 2 2 3 4 3 3" xfId="13366"/>
    <cellStyle name="Normal 3 2 2 3 4 3 4" xfId="13367"/>
    <cellStyle name="Normal 3 2 2 3 4 4" xfId="13368"/>
    <cellStyle name="Normal 3 2 2 3 4 5" xfId="13369"/>
    <cellStyle name="Normal 3 2 2 3 4 6" xfId="13370"/>
    <cellStyle name="Normal 3 2 2 3 5" xfId="13371"/>
    <cellStyle name="Normal 3 2 2 3 6" xfId="13372"/>
    <cellStyle name="Normal 3 2 2 3 6 2" xfId="13373"/>
    <cellStyle name="Normal 3 2 2 3 6 2 2" xfId="13374"/>
    <cellStyle name="Normal 3 2 2 3 6 2 3" xfId="13375"/>
    <cellStyle name="Normal 3 2 2 3 6 2 4" xfId="13376"/>
    <cellStyle name="Normal 3 2 2 3 6 3" xfId="13377"/>
    <cellStyle name="Normal 3 2 2 3 6 4" xfId="13378"/>
    <cellStyle name="Normal 3 2 2 3 6 5" xfId="13379"/>
    <cellStyle name="Normal 3 2 2 3 7" xfId="13380"/>
    <cellStyle name="Normal 3 2 2 3 8" xfId="13381"/>
    <cellStyle name="Normal 3 2 2 3 8 2" xfId="13382"/>
    <cellStyle name="Normal 3 2 2 3 8 3" xfId="13383"/>
    <cellStyle name="Normal 3 2 2 3 8 4" xfId="13384"/>
    <cellStyle name="Normal 3 2 2 3 9" xfId="13385"/>
    <cellStyle name="Normal 3 2 2 4" xfId="13386"/>
    <cellStyle name="Normal 3 2 2 4 10" xfId="13387"/>
    <cellStyle name="Normal 3 2 2 4 2" xfId="13388"/>
    <cellStyle name="Normal 3 2 2 4 2 2" xfId="13389"/>
    <cellStyle name="Normal 3 2 2 4 2 2 2" xfId="13390"/>
    <cellStyle name="Normal 3 2 2 4 2 2 2 2" xfId="13391"/>
    <cellStyle name="Normal 3 2 2 4 2 2 2 2 2" xfId="13392"/>
    <cellStyle name="Normal 3 2 2 4 2 2 2 2 3" xfId="13393"/>
    <cellStyle name="Normal 3 2 2 4 2 2 2 2 4" xfId="13394"/>
    <cellStyle name="Normal 3 2 2 4 2 2 2 3" xfId="13395"/>
    <cellStyle name="Normal 3 2 2 4 2 2 2 4" xfId="13396"/>
    <cellStyle name="Normal 3 2 2 4 2 2 2 5" xfId="13397"/>
    <cellStyle name="Normal 3 2 2 4 2 2 3" xfId="13398"/>
    <cellStyle name="Normal 3 2 2 4 2 2 3 2" xfId="13399"/>
    <cellStyle name="Normal 3 2 2 4 2 2 3 3" xfId="13400"/>
    <cellStyle name="Normal 3 2 2 4 2 2 3 4" xfId="13401"/>
    <cellStyle name="Normal 3 2 2 4 2 2 4" xfId="13402"/>
    <cellStyle name="Normal 3 2 2 4 2 2 5" xfId="13403"/>
    <cellStyle name="Normal 3 2 2 4 2 2 6" xfId="13404"/>
    <cellStyle name="Normal 3 2 2 4 2 3" xfId="13405"/>
    <cellStyle name="Normal 3 2 2 4 2 3 2" xfId="13406"/>
    <cellStyle name="Normal 3 2 2 4 2 3 2 2" xfId="13407"/>
    <cellStyle name="Normal 3 2 2 4 2 3 2 2 2" xfId="13408"/>
    <cellStyle name="Normal 3 2 2 4 2 3 2 2 3" xfId="13409"/>
    <cellStyle name="Normal 3 2 2 4 2 3 2 2 4" xfId="13410"/>
    <cellStyle name="Normal 3 2 2 4 2 3 2 3" xfId="13411"/>
    <cellStyle name="Normal 3 2 2 4 2 3 2 4" xfId="13412"/>
    <cellStyle name="Normal 3 2 2 4 2 3 2 5" xfId="13413"/>
    <cellStyle name="Normal 3 2 2 4 2 3 3" xfId="13414"/>
    <cellStyle name="Normal 3 2 2 4 2 3 3 2" xfId="13415"/>
    <cellStyle name="Normal 3 2 2 4 2 3 3 3" xfId="13416"/>
    <cellStyle name="Normal 3 2 2 4 2 3 3 4" xfId="13417"/>
    <cellStyle name="Normal 3 2 2 4 2 3 4" xfId="13418"/>
    <cellStyle name="Normal 3 2 2 4 2 3 5" xfId="13419"/>
    <cellStyle name="Normal 3 2 2 4 2 3 6" xfId="13420"/>
    <cellStyle name="Normal 3 2 2 4 2 4" xfId="13421"/>
    <cellStyle name="Normal 3 2 2 4 2 4 2" xfId="13422"/>
    <cellStyle name="Normal 3 2 2 4 2 4 2 2" xfId="13423"/>
    <cellStyle name="Normal 3 2 2 4 2 4 2 3" xfId="13424"/>
    <cellStyle name="Normal 3 2 2 4 2 4 2 4" xfId="13425"/>
    <cellStyle name="Normal 3 2 2 4 2 4 3" xfId="13426"/>
    <cellStyle name="Normal 3 2 2 4 2 4 4" xfId="13427"/>
    <cellStyle name="Normal 3 2 2 4 2 4 5" xfId="13428"/>
    <cellStyle name="Normal 3 2 2 4 2 5" xfId="13429"/>
    <cellStyle name="Normal 3 2 2 4 2 5 2" xfId="13430"/>
    <cellStyle name="Normal 3 2 2 4 2 5 3" xfId="13431"/>
    <cellStyle name="Normal 3 2 2 4 2 5 4" xfId="13432"/>
    <cellStyle name="Normal 3 2 2 4 2 6" xfId="13433"/>
    <cellStyle name="Normal 3 2 2 4 2 7" xfId="13434"/>
    <cellStyle name="Normal 3 2 2 4 2 8" xfId="13435"/>
    <cellStyle name="Normal 3 2 2 4 3" xfId="13436"/>
    <cellStyle name="Normal 3 2 2 4 3 2" xfId="13437"/>
    <cellStyle name="Normal 3 2 2 4 3 2 2" xfId="13438"/>
    <cellStyle name="Normal 3 2 2 4 3 2 2 2" xfId="13439"/>
    <cellStyle name="Normal 3 2 2 4 3 2 2 3" xfId="13440"/>
    <cellStyle name="Normal 3 2 2 4 3 2 2 4" xfId="13441"/>
    <cellStyle name="Normal 3 2 2 4 3 2 3" xfId="13442"/>
    <cellStyle name="Normal 3 2 2 4 3 2 4" xfId="13443"/>
    <cellStyle name="Normal 3 2 2 4 3 2 5" xfId="13444"/>
    <cellStyle name="Normal 3 2 2 4 3 3" xfId="13445"/>
    <cellStyle name="Normal 3 2 2 4 3 3 2" xfId="13446"/>
    <cellStyle name="Normal 3 2 2 4 3 3 3" xfId="13447"/>
    <cellStyle name="Normal 3 2 2 4 3 3 4" xfId="13448"/>
    <cellStyle name="Normal 3 2 2 4 3 4" xfId="13449"/>
    <cellStyle name="Normal 3 2 2 4 3 5" xfId="13450"/>
    <cellStyle name="Normal 3 2 2 4 3 6" xfId="13451"/>
    <cellStyle name="Normal 3 2 2 4 4" xfId="13452"/>
    <cellStyle name="Normal 3 2 2 4 4 2" xfId="13453"/>
    <cellStyle name="Normal 3 2 2 4 4 2 2" xfId="13454"/>
    <cellStyle name="Normal 3 2 2 4 4 2 2 2" xfId="13455"/>
    <cellStyle name="Normal 3 2 2 4 4 2 2 3" xfId="13456"/>
    <cellStyle name="Normal 3 2 2 4 4 2 2 4" xfId="13457"/>
    <cellStyle name="Normal 3 2 2 4 4 2 3" xfId="13458"/>
    <cellStyle name="Normal 3 2 2 4 4 2 4" xfId="13459"/>
    <cellStyle name="Normal 3 2 2 4 4 2 5" xfId="13460"/>
    <cellStyle name="Normal 3 2 2 4 4 3" xfId="13461"/>
    <cellStyle name="Normal 3 2 2 4 4 3 2" xfId="13462"/>
    <cellStyle name="Normal 3 2 2 4 4 3 3" xfId="13463"/>
    <cellStyle name="Normal 3 2 2 4 4 3 4" xfId="13464"/>
    <cellStyle name="Normal 3 2 2 4 4 4" xfId="13465"/>
    <cellStyle name="Normal 3 2 2 4 4 5" xfId="13466"/>
    <cellStyle name="Normal 3 2 2 4 4 6" xfId="13467"/>
    <cellStyle name="Normal 3 2 2 4 5" xfId="13468"/>
    <cellStyle name="Normal 3 2 2 4 6" xfId="13469"/>
    <cellStyle name="Normal 3 2 2 4 6 2" xfId="13470"/>
    <cellStyle name="Normal 3 2 2 4 6 2 2" xfId="13471"/>
    <cellStyle name="Normal 3 2 2 4 6 2 3" xfId="13472"/>
    <cellStyle name="Normal 3 2 2 4 6 2 4" xfId="13473"/>
    <cellStyle name="Normal 3 2 2 4 6 3" xfId="13474"/>
    <cellStyle name="Normal 3 2 2 4 6 4" xfId="13475"/>
    <cellStyle name="Normal 3 2 2 4 6 5" xfId="13476"/>
    <cellStyle name="Normal 3 2 2 4 7" xfId="13477"/>
    <cellStyle name="Normal 3 2 2 4 7 2" xfId="13478"/>
    <cellStyle name="Normal 3 2 2 4 7 3" xfId="13479"/>
    <cellStyle name="Normal 3 2 2 4 7 4" xfId="13480"/>
    <cellStyle name="Normal 3 2 2 4 8" xfId="13481"/>
    <cellStyle name="Normal 3 2 2 4 9" xfId="13482"/>
    <cellStyle name="Normal 3 2 2 5" xfId="13483"/>
    <cellStyle name="Normal 3 2 2 5 10" xfId="13484"/>
    <cellStyle name="Normal 3 2 2 5 11" xfId="13485"/>
    <cellStyle name="Normal 3 2 2 5 2" xfId="13486"/>
    <cellStyle name="Normal 3 2 2 5 2 2" xfId="13487"/>
    <cellStyle name="Normal 3 2 2 5 2 2 2" xfId="13488"/>
    <cellStyle name="Normal 3 2 2 5 2 2 2 2" xfId="13489"/>
    <cellStyle name="Normal 3 2 2 5 2 2 2 2 2" xfId="13490"/>
    <cellStyle name="Normal 3 2 2 5 2 2 2 2 3" xfId="13491"/>
    <cellStyle name="Normal 3 2 2 5 2 2 2 2 4" xfId="13492"/>
    <cellStyle name="Normal 3 2 2 5 2 2 2 3" xfId="13493"/>
    <cellStyle name="Normal 3 2 2 5 2 2 2 4" xfId="13494"/>
    <cellStyle name="Normal 3 2 2 5 2 2 2 5" xfId="13495"/>
    <cellStyle name="Normal 3 2 2 5 2 2 3" xfId="13496"/>
    <cellStyle name="Normal 3 2 2 5 2 2 3 2" xfId="13497"/>
    <cellStyle name="Normal 3 2 2 5 2 2 3 3" xfId="13498"/>
    <cellStyle name="Normal 3 2 2 5 2 2 3 4" xfId="13499"/>
    <cellStyle name="Normal 3 2 2 5 2 2 4" xfId="13500"/>
    <cellStyle name="Normal 3 2 2 5 2 2 5" xfId="13501"/>
    <cellStyle name="Normal 3 2 2 5 2 2 6" xfId="13502"/>
    <cellStyle name="Normal 3 2 2 5 2 3" xfId="13503"/>
    <cellStyle name="Normal 3 2 2 5 2 3 2" xfId="13504"/>
    <cellStyle name="Normal 3 2 2 5 2 3 2 2" xfId="13505"/>
    <cellStyle name="Normal 3 2 2 5 2 3 2 2 2" xfId="13506"/>
    <cellStyle name="Normal 3 2 2 5 2 3 2 2 3" xfId="13507"/>
    <cellStyle name="Normal 3 2 2 5 2 3 2 2 4" xfId="13508"/>
    <cellStyle name="Normal 3 2 2 5 2 3 2 3" xfId="13509"/>
    <cellStyle name="Normal 3 2 2 5 2 3 2 4" xfId="13510"/>
    <cellStyle name="Normal 3 2 2 5 2 3 2 5" xfId="13511"/>
    <cellStyle name="Normal 3 2 2 5 2 3 3" xfId="13512"/>
    <cellStyle name="Normal 3 2 2 5 2 3 3 2" xfId="13513"/>
    <cellStyle name="Normal 3 2 2 5 2 3 3 3" xfId="13514"/>
    <cellStyle name="Normal 3 2 2 5 2 3 3 4" xfId="13515"/>
    <cellStyle name="Normal 3 2 2 5 2 3 4" xfId="13516"/>
    <cellStyle name="Normal 3 2 2 5 2 3 5" xfId="13517"/>
    <cellStyle name="Normal 3 2 2 5 2 3 6" xfId="13518"/>
    <cellStyle name="Normal 3 2 2 5 2 4" xfId="13519"/>
    <cellStyle name="Normal 3 2 2 5 2 4 2" xfId="13520"/>
    <cellStyle name="Normal 3 2 2 5 2 4 2 2" xfId="13521"/>
    <cellStyle name="Normal 3 2 2 5 2 4 2 3" xfId="13522"/>
    <cellStyle name="Normal 3 2 2 5 2 4 2 4" xfId="13523"/>
    <cellStyle name="Normal 3 2 2 5 2 4 3" xfId="13524"/>
    <cellStyle name="Normal 3 2 2 5 2 4 4" xfId="13525"/>
    <cellStyle name="Normal 3 2 2 5 2 4 5" xfId="13526"/>
    <cellStyle name="Normal 3 2 2 5 2 5" xfId="13527"/>
    <cellStyle name="Normal 3 2 2 5 2 5 2" xfId="13528"/>
    <cellStyle name="Normal 3 2 2 5 2 5 3" xfId="13529"/>
    <cellStyle name="Normal 3 2 2 5 2 5 4" xfId="13530"/>
    <cellStyle name="Normal 3 2 2 5 2 6" xfId="13531"/>
    <cellStyle name="Normal 3 2 2 5 2 7" xfId="13532"/>
    <cellStyle name="Normal 3 2 2 5 2 8" xfId="13533"/>
    <cellStyle name="Normal 3 2 2 5 3" xfId="13534"/>
    <cellStyle name="Normal 3 2 2 5 3 2" xfId="13535"/>
    <cellStyle name="Normal 3 2 2 5 3 2 2" xfId="13536"/>
    <cellStyle name="Normal 3 2 2 5 3 2 2 2" xfId="13537"/>
    <cellStyle name="Normal 3 2 2 5 3 2 2 3" xfId="13538"/>
    <cellStyle name="Normal 3 2 2 5 3 2 2 4" xfId="13539"/>
    <cellStyle name="Normal 3 2 2 5 3 2 3" xfId="13540"/>
    <cellStyle name="Normal 3 2 2 5 3 2 4" xfId="13541"/>
    <cellStyle name="Normal 3 2 2 5 3 2 5" xfId="13542"/>
    <cellStyle name="Normal 3 2 2 5 3 3" xfId="13543"/>
    <cellStyle name="Normal 3 2 2 5 3 3 2" xfId="13544"/>
    <cellStyle name="Normal 3 2 2 5 3 3 3" xfId="13545"/>
    <cellStyle name="Normal 3 2 2 5 3 3 4" xfId="13546"/>
    <cellStyle name="Normal 3 2 2 5 3 4" xfId="13547"/>
    <cellStyle name="Normal 3 2 2 5 3 5" xfId="13548"/>
    <cellStyle name="Normal 3 2 2 5 3 6" xfId="13549"/>
    <cellStyle name="Normal 3 2 2 5 4" xfId="13550"/>
    <cellStyle name="Normal 3 2 2 5 4 2" xfId="13551"/>
    <cellStyle name="Normal 3 2 2 5 4 2 2" xfId="13552"/>
    <cellStyle name="Normal 3 2 2 5 4 2 2 2" xfId="13553"/>
    <cellStyle name="Normal 3 2 2 5 4 2 2 3" xfId="13554"/>
    <cellStyle name="Normal 3 2 2 5 4 2 2 4" xfId="13555"/>
    <cellStyle name="Normal 3 2 2 5 4 2 3" xfId="13556"/>
    <cellStyle name="Normal 3 2 2 5 4 2 4" xfId="13557"/>
    <cellStyle name="Normal 3 2 2 5 4 2 5" xfId="13558"/>
    <cellStyle name="Normal 3 2 2 5 4 3" xfId="13559"/>
    <cellStyle name="Normal 3 2 2 5 4 3 2" xfId="13560"/>
    <cellStyle name="Normal 3 2 2 5 4 3 3" xfId="13561"/>
    <cellStyle name="Normal 3 2 2 5 4 3 4" xfId="13562"/>
    <cellStyle name="Normal 3 2 2 5 4 4" xfId="13563"/>
    <cellStyle name="Normal 3 2 2 5 4 5" xfId="13564"/>
    <cellStyle name="Normal 3 2 2 5 4 6" xfId="13565"/>
    <cellStyle name="Normal 3 2 2 5 5" xfId="13566"/>
    <cellStyle name="Normal 3 2 2 5 6" xfId="13567"/>
    <cellStyle name="Normal 3 2 2 5 6 2" xfId="13568"/>
    <cellStyle name="Normal 3 2 2 5 6 2 2" xfId="13569"/>
    <cellStyle name="Normal 3 2 2 5 6 2 3" xfId="13570"/>
    <cellStyle name="Normal 3 2 2 5 6 2 4" xfId="13571"/>
    <cellStyle name="Normal 3 2 2 5 6 3" xfId="13572"/>
    <cellStyle name="Normal 3 2 2 5 6 4" xfId="13573"/>
    <cellStyle name="Normal 3 2 2 5 6 5" xfId="13574"/>
    <cellStyle name="Normal 3 2 2 5 7" xfId="13575"/>
    <cellStyle name="Normal 3 2 2 5 8" xfId="13576"/>
    <cellStyle name="Normal 3 2 2 5 8 2" xfId="13577"/>
    <cellStyle name="Normal 3 2 2 5 8 3" xfId="13578"/>
    <cellStyle name="Normal 3 2 2 5 8 4" xfId="13579"/>
    <cellStyle name="Normal 3 2 2 5 9" xfId="13580"/>
    <cellStyle name="Normal 3 2 2 6" xfId="13581"/>
    <cellStyle name="Normal 3 2 2 6 2" xfId="13582"/>
    <cellStyle name="Normal 3 2 2 6 2 2" xfId="13583"/>
    <cellStyle name="Normal 3 2 2 6 2 2 2" xfId="13584"/>
    <cellStyle name="Normal 3 2 2 6 2 2 2 2" xfId="13585"/>
    <cellStyle name="Normal 3 2 2 6 2 2 2 3" xfId="13586"/>
    <cellStyle name="Normal 3 2 2 6 2 2 2 4" xfId="13587"/>
    <cellStyle name="Normal 3 2 2 6 2 2 3" xfId="13588"/>
    <cellStyle name="Normal 3 2 2 6 2 2 4" xfId="13589"/>
    <cellStyle name="Normal 3 2 2 6 2 2 5" xfId="13590"/>
    <cellStyle name="Normal 3 2 2 6 2 3" xfId="13591"/>
    <cellStyle name="Normal 3 2 2 6 2 3 2" xfId="13592"/>
    <cellStyle name="Normal 3 2 2 6 2 3 3" xfId="13593"/>
    <cellStyle name="Normal 3 2 2 6 2 3 4" xfId="13594"/>
    <cellStyle name="Normal 3 2 2 6 2 4" xfId="13595"/>
    <cellStyle name="Normal 3 2 2 6 2 5" xfId="13596"/>
    <cellStyle name="Normal 3 2 2 6 2 6" xfId="13597"/>
    <cellStyle name="Normal 3 2 2 6 3" xfId="13598"/>
    <cellStyle name="Normal 3 2 2 6 3 2" xfId="13599"/>
    <cellStyle name="Normal 3 2 2 6 3 2 2" xfId="13600"/>
    <cellStyle name="Normal 3 2 2 6 3 2 2 2" xfId="13601"/>
    <cellStyle name="Normal 3 2 2 6 3 2 2 3" xfId="13602"/>
    <cellStyle name="Normal 3 2 2 6 3 2 2 4" xfId="13603"/>
    <cellStyle name="Normal 3 2 2 6 3 2 3" xfId="13604"/>
    <cellStyle name="Normal 3 2 2 6 3 2 4" xfId="13605"/>
    <cellStyle name="Normal 3 2 2 6 3 2 5" xfId="13606"/>
    <cellStyle name="Normal 3 2 2 6 3 3" xfId="13607"/>
    <cellStyle name="Normal 3 2 2 6 3 3 2" xfId="13608"/>
    <cellStyle name="Normal 3 2 2 6 3 3 3" xfId="13609"/>
    <cellStyle name="Normal 3 2 2 6 3 3 4" xfId="13610"/>
    <cellStyle name="Normal 3 2 2 6 3 4" xfId="13611"/>
    <cellStyle name="Normal 3 2 2 6 3 5" xfId="13612"/>
    <cellStyle name="Normal 3 2 2 6 3 6" xfId="13613"/>
    <cellStyle name="Normal 3 2 2 6 4" xfId="13614"/>
    <cellStyle name="Normal 3 2 2 6 5" xfId="13615"/>
    <cellStyle name="Normal 3 2 2 6 5 2" xfId="13616"/>
    <cellStyle name="Normal 3 2 2 6 5 2 2" xfId="13617"/>
    <cellStyle name="Normal 3 2 2 6 5 2 3" xfId="13618"/>
    <cellStyle name="Normal 3 2 2 6 5 2 4" xfId="13619"/>
    <cellStyle name="Normal 3 2 2 6 5 3" xfId="13620"/>
    <cellStyle name="Normal 3 2 2 6 5 4" xfId="13621"/>
    <cellStyle name="Normal 3 2 2 6 5 5" xfId="13622"/>
    <cellStyle name="Normal 3 2 2 6 6" xfId="13623"/>
    <cellStyle name="Normal 3 2 2 6 6 2" xfId="13624"/>
    <cellStyle name="Normal 3 2 2 6 6 3" xfId="13625"/>
    <cellStyle name="Normal 3 2 2 6 6 4" xfId="13626"/>
    <cellStyle name="Normal 3 2 2 6 7" xfId="13627"/>
    <cellStyle name="Normal 3 2 2 6 8" xfId="13628"/>
    <cellStyle name="Normal 3 2 2 6 9" xfId="13629"/>
    <cellStyle name="Normal 3 2 2 7" xfId="13630"/>
    <cellStyle name="Normal 3 2 2 7 2" xfId="13631"/>
    <cellStyle name="Normal 3 2 2 7 2 2" xfId="13632"/>
    <cellStyle name="Normal 3 2 2 7 2 2 2" xfId="13633"/>
    <cellStyle name="Normal 3 2 2 7 2 2 2 2" xfId="13634"/>
    <cellStyle name="Normal 3 2 2 7 2 2 2 3" xfId="13635"/>
    <cellStyle name="Normal 3 2 2 7 2 2 2 4" xfId="13636"/>
    <cellStyle name="Normal 3 2 2 7 2 2 3" xfId="13637"/>
    <cellStyle name="Normal 3 2 2 7 2 2 4" xfId="13638"/>
    <cellStyle name="Normal 3 2 2 7 2 2 5" xfId="13639"/>
    <cellStyle name="Normal 3 2 2 7 2 3" xfId="13640"/>
    <cellStyle name="Normal 3 2 2 7 2 3 2" xfId="13641"/>
    <cellStyle name="Normal 3 2 2 7 2 3 3" xfId="13642"/>
    <cellStyle name="Normal 3 2 2 7 2 3 4" xfId="13643"/>
    <cellStyle name="Normal 3 2 2 7 2 4" xfId="13644"/>
    <cellStyle name="Normal 3 2 2 7 2 5" xfId="13645"/>
    <cellStyle name="Normal 3 2 2 7 2 6" xfId="13646"/>
    <cellStyle name="Normal 3 2 2 7 3" xfId="13647"/>
    <cellStyle name="Normal 3 2 2 7 3 2" xfId="13648"/>
    <cellStyle name="Normal 3 2 2 7 3 2 2" xfId="13649"/>
    <cellStyle name="Normal 3 2 2 7 3 2 2 2" xfId="13650"/>
    <cellStyle name="Normal 3 2 2 7 3 2 2 3" xfId="13651"/>
    <cellStyle name="Normal 3 2 2 7 3 2 2 4" xfId="13652"/>
    <cellStyle name="Normal 3 2 2 7 3 2 3" xfId="13653"/>
    <cellStyle name="Normal 3 2 2 7 3 2 4" xfId="13654"/>
    <cellStyle name="Normal 3 2 2 7 3 2 5" xfId="13655"/>
    <cellStyle name="Normal 3 2 2 7 3 3" xfId="13656"/>
    <cellStyle name="Normal 3 2 2 7 3 3 2" xfId="13657"/>
    <cellStyle name="Normal 3 2 2 7 3 3 3" xfId="13658"/>
    <cellStyle name="Normal 3 2 2 7 3 3 4" xfId="13659"/>
    <cellStyle name="Normal 3 2 2 7 3 4" xfId="13660"/>
    <cellStyle name="Normal 3 2 2 7 3 5" xfId="13661"/>
    <cellStyle name="Normal 3 2 2 7 3 6" xfId="13662"/>
    <cellStyle name="Normal 3 2 2 7 4" xfId="13663"/>
    <cellStyle name="Normal 3 2 2 7 5" xfId="13664"/>
    <cellStyle name="Normal 3 2 2 7 5 2" xfId="13665"/>
    <cellStyle name="Normal 3 2 2 7 5 2 2" xfId="13666"/>
    <cellStyle name="Normal 3 2 2 7 5 2 3" xfId="13667"/>
    <cellStyle name="Normal 3 2 2 7 5 2 4" xfId="13668"/>
    <cellStyle name="Normal 3 2 2 7 5 3" xfId="13669"/>
    <cellStyle name="Normal 3 2 2 7 5 4" xfId="13670"/>
    <cellStyle name="Normal 3 2 2 7 5 5" xfId="13671"/>
    <cellStyle name="Normal 3 2 2 7 6" xfId="13672"/>
    <cellStyle name="Normal 3 2 2 7 6 2" xfId="13673"/>
    <cellStyle name="Normal 3 2 2 7 6 3" xfId="13674"/>
    <cellStyle name="Normal 3 2 2 7 6 4" xfId="13675"/>
    <cellStyle name="Normal 3 2 2 7 7" xfId="13676"/>
    <cellStyle name="Normal 3 2 2 7 8" xfId="13677"/>
    <cellStyle name="Normal 3 2 2 7 9" xfId="13678"/>
    <cellStyle name="Normal 3 2 2 8" xfId="13679"/>
    <cellStyle name="Normal 3 2 2 8 2" xfId="13680"/>
    <cellStyle name="Normal 3 2 2 8 2 2" xfId="13681"/>
    <cellStyle name="Normal 3 2 2 8 2 2 2" xfId="13682"/>
    <cellStyle name="Normal 3 2 2 8 2 2 3" xfId="13683"/>
    <cellStyle name="Normal 3 2 2 8 2 2 4" xfId="13684"/>
    <cellStyle name="Normal 3 2 2 8 2 3" xfId="13685"/>
    <cellStyle name="Normal 3 2 2 8 2 4" xfId="13686"/>
    <cellStyle name="Normal 3 2 2 8 2 5" xfId="13687"/>
    <cellStyle name="Normal 3 2 2 8 3" xfId="13688"/>
    <cellStyle name="Normal 3 2 2 8 3 2" xfId="13689"/>
    <cellStyle name="Normal 3 2 2 8 3 3" xfId="13690"/>
    <cellStyle name="Normal 3 2 2 8 3 4" xfId="13691"/>
    <cellStyle name="Normal 3 2 2 8 4" xfId="13692"/>
    <cellStyle name="Normal 3 2 2 8 5" xfId="13693"/>
    <cellStyle name="Normal 3 2 2 8 6" xfId="13694"/>
    <cellStyle name="Normal 3 2 2 9" xfId="13695"/>
    <cellStyle name="Normal 3 2 2 9 2" xfId="13696"/>
    <cellStyle name="Normal 3 2 2 9 2 2" xfId="13697"/>
    <cellStyle name="Normal 3 2 2 9 2 2 2" xfId="13698"/>
    <cellStyle name="Normal 3 2 2 9 2 2 3" xfId="13699"/>
    <cellStyle name="Normal 3 2 2 9 2 2 4" xfId="13700"/>
    <cellStyle name="Normal 3 2 2 9 2 3" xfId="13701"/>
    <cellStyle name="Normal 3 2 2 9 2 4" xfId="13702"/>
    <cellStyle name="Normal 3 2 2 9 2 5" xfId="13703"/>
    <cellStyle name="Normal 3 2 2 9 3" xfId="13704"/>
    <cellStyle name="Normal 3 2 2 9 3 2" xfId="13705"/>
    <cellStyle name="Normal 3 2 2 9 3 3" xfId="13706"/>
    <cellStyle name="Normal 3 2 2 9 3 4" xfId="13707"/>
    <cellStyle name="Normal 3 2 2 9 4" xfId="13708"/>
    <cellStyle name="Normal 3 2 2 9 5" xfId="13709"/>
    <cellStyle name="Normal 3 2 2 9 6" xfId="13710"/>
    <cellStyle name="Normal 3 2 20" xfId="13711"/>
    <cellStyle name="Normal 3 2 20 2" xfId="13712"/>
    <cellStyle name="Normal 3 2 20 2 2" xfId="13713"/>
    <cellStyle name="Normal 3 2 20 2 2 2" xfId="13714"/>
    <cellStyle name="Normal 3 2 20 2 2 3" xfId="13715"/>
    <cellStyle name="Normal 3 2 20 2 2 4" xfId="13716"/>
    <cellStyle name="Normal 3 2 20 2 3" xfId="13717"/>
    <cellStyle name="Normal 3 2 20 2 4" xfId="13718"/>
    <cellStyle name="Normal 3 2 20 2 5" xfId="13719"/>
    <cellStyle name="Normal 3 2 20 3" xfId="13720"/>
    <cellStyle name="Normal 3 2 20 4" xfId="13721"/>
    <cellStyle name="Normal 3 2 20 4 2" xfId="13722"/>
    <cellStyle name="Normal 3 2 20 4 3" xfId="13723"/>
    <cellStyle name="Normal 3 2 20 4 4" xfId="13724"/>
    <cellStyle name="Normal 3 2 20 5" xfId="13725"/>
    <cellStyle name="Normal 3 2 20 6" xfId="13726"/>
    <cellStyle name="Normal 3 2 20 7" xfId="13727"/>
    <cellStyle name="Normal 3 2 21" xfId="13728"/>
    <cellStyle name="Normal 3 2 21 2" xfId="13729"/>
    <cellStyle name="Normal 3 2 21 3" xfId="13730"/>
    <cellStyle name="Normal 3 2 21 3 2" xfId="13731"/>
    <cellStyle name="Normal 3 2 21 3 3" xfId="13732"/>
    <cellStyle name="Normal 3 2 21 3 4" xfId="13733"/>
    <cellStyle name="Normal 3 2 21 4" xfId="13734"/>
    <cellStyle name="Normal 3 2 21 5" xfId="13735"/>
    <cellStyle name="Normal 3 2 21 6" xfId="13736"/>
    <cellStyle name="Normal 3 2 22" xfId="13737"/>
    <cellStyle name="Normal 3 2 22 2" xfId="13738"/>
    <cellStyle name="Normal 3 2 22 3" xfId="13739"/>
    <cellStyle name="Normal 3 2 22 4" xfId="13740"/>
    <cellStyle name="Normal 3 2 23" xfId="13741"/>
    <cellStyle name="Normal 3 2 24" xfId="13742"/>
    <cellStyle name="Normal 3 2 25" xfId="13743"/>
    <cellStyle name="Normal 3 2 3" xfId="13744"/>
    <cellStyle name="Normal 3 2 3 10" xfId="13745"/>
    <cellStyle name="Normal 3 2 3 10 2" xfId="13746"/>
    <cellStyle name="Normal 3 2 3 10 2 2" xfId="13747"/>
    <cellStyle name="Normal 3 2 3 10 2 3" xfId="13748"/>
    <cellStyle name="Normal 3 2 3 10 2 4" xfId="13749"/>
    <cellStyle name="Normal 3 2 3 10 3" xfId="13750"/>
    <cellStyle name="Normal 3 2 3 10 4" xfId="13751"/>
    <cellStyle name="Normal 3 2 3 10 5" xfId="13752"/>
    <cellStyle name="Normal 3 2 3 11" xfId="13753"/>
    <cellStyle name="Normal 3 2 3 11 2" xfId="13754"/>
    <cellStyle name="Normal 3 2 3 11 3" xfId="13755"/>
    <cellStyle name="Normal 3 2 3 11 4" xfId="13756"/>
    <cellStyle name="Normal 3 2 3 12" xfId="13757"/>
    <cellStyle name="Normal 3 2 3 13" xfId="13758"/>
    <cellStyle name="Normal 3 2 3 14" xfId="13759"/>
    <cellStyle name="Normal 3 2 3 2" xfId="13760"/>
    <cellStyle name="Normal 3 2 3 2 10" xfId="13761"/>
    <cellStyle name="Normal 3 2 3 2 2" xfId="13762"/>
    <cellStyle name="Normal 3 2 3 2 2 2" xfId="13763"/>
    <cellStyle name="Normal 3 2 3 2 2 2 2" xfId="13764"/>
    <cellStyle name="Normal 3 2 3 2 2 2 2 2" xfId="13765"/>
    <cellStyle name="Normal 3 2 3 2 2 2 2 2 2" xfId="13766"/>
    <cellStyle name="Normal 3 2 3 2 2 2 2 2 3" xfId="13767"/>
    <cellStyle name="Normal 3 2 3 2 2 2 2 2 4" xfId="13768"/>
    <cellStyle name="Normal 3 2 3 2 2 2 2 3" xfId="13769"/>
    <cellStyle name="Normal 3 2 3 2 2 2 2 4" xfId="13770"/>
    <cellStyle name="Normal 3 2 3 2 2 2 2 5" xfId="13771"/>
    <cellStyle name="Normal 3 2 3 2 2 2 3" xfId="13772"/>
    <cellStyle name="Normal 3 2 3 2 2 2 3 2" xfId="13773"/>
    <cellStyle name="Normal 3 2 3 2 2 2 3 3" xfId="13774"/>
    <cellStyle name="Normal 3 2 3 2 2 2 3 4" xfId="13775"/>
    <cellStyle name="Normal 3 2 3 2 2 2 4" xfId="13776"/>
    <cellStyle name="Normal 3 2 3 2 2 2 5" xfId="13777"/>
    <cellStyle name="Normal 3 2 3 2 2 2 6" xfId="13778"/>
    <cellStyle name="Normal 3 2 3 2 2 3" xfId="13779"/>
    <cellStyle name="Normal 3 2 3 2 2 3 2" xfId="13780"/>
    <cellStyle name="Normal 3 2 3 2 2 3 2 2" xfId="13781"/>
    <cellStyle name="Normal 3 2 3 2 2 3 2 2 2" xfId="13782"/>
    <cellStyle name="Normal 3 2 3 2 2 3 2 2 3" xfId="13783"/>
    <cellStyle name="Normal 3 2 3 2 2 3 2 2 4" xfId="13784"/>
    <cellStyle name="Normal 3 2 3 2 2 3 2 3" xfId="13785"/>
    <cellStyle name="Normal 3 2 3 2 2 3 2 4" xfId="13786"/>
    <cellStyle name="Normal 3 2 3 2 2 3 2 5" xfId="13787"/>
    <cellStyle name="Normal 3 2 3 2 2 3 3" xfId="13788"/>
    <cellStyle name="Normal 3 2 3 2 2 3 3 2" xfId="13789"/>
    <cellStyle name="Normal 3 2 3 2 2 3 3 3" xfId="13790"/>
    <cellStyle name="Normal 3 2 3 2 2 3 3 4" xfId="13791"/>
    <cellStyle name="Normal 3 2 3 2 2 3 4" xfId="13792"/>
    <cellStyle name="Normal 3 2 3 2 2 3 5" xfId="13793"/>
    <cellStyle name="Normal 3 2 3 2 2 3 6" xfId="13794"/>
    <cellStyle name="Normal 3 2 3 2 2 4" xfId="13795"/>
    <cellStyle name="Normal 3 2 3 2 2 5" xfId="13796"/>
    <cellStyle name="Normal 3 2 3 2 2 5 2" xfId="13797"/>
    <cellStyle name="Normal 3 2 3 2 2 5 2 2" xfId="13798"/>
    <cellStyle name="Normal 3 2 3 2 2 5 2 3" xfId="13799"/>
    <cellStyle name="Normal 3 2 3 2 2 5 2 4" xfId="13800"/>
    <cellStyle name="Normal 3 2 3 2 2 5 3" xfId="13801"/>
    <cellStyle name="Normal 3 2 3 2 2 5 4" xfId="13802"/>
    <cellStyle name="Normal 3 2 3 2 2 5 5" xfId="13803"/>
    <cellStyle name="Normal 3 2 3 2 2 6" xfId="13804"/>
    <cellStyle name="Normal 3 2 3 2 2 6 2" xfId="13805"/>
    <cellStyle name="Normal 3 2 3 2 2 6 3" xfId="13806"/>
    <cellStyle name="Normal 3 2 3 2 2 6 4" xfId="13807"/>
    <cellStyle name="Normal 3 2 3 2 2 7" xfId="13808"/>
    <cellStyle name="Normal 3 2 3 2 2 8" xfId="13809"/>
    <cellStyle name="Normal 3 2 3 2 2 9" xfId="13810"/>
    <cellStyle name="Normal 3 2 3 2 3" xfId="13811"/>
    <cellStyle name="Normal 3 2 3 2 3 2" xfId="13812"/>
    <cellStyle name="Normal 3 2 3 2 3 2 2" xfId="13813"/>
    <cellStyle name="Normal 3 2 3 2 3 2 2 2" xfId="13814"/>
    <cellStyle name="Normal 3 2 3 2 3 2 2 3" xfId="13815"/>
    <cellStyle name="Normal 3 2 3 2 3 2 2 4" xfId="13816"/>
    <cellStyle name="Normal 3 2 3 2 3 2 3" xfId="13817"/>
    <cellStyle name="Normal 3 2 3 2 3 2 4" xfId="13818"/>
    <cellStyle name="Normal 3 2 3 2 3 2 5" xfId="13819"/>
    <cellStyle name="Normal 3 2 3 2 3 3" xfId="13820"/>
    <cellStyle name="Normal 3 2 3 2 3 3 2" xfId="13821"/>
    <cellStyle name="Normal 3 2 3 2 3 3 3" xfId="13822"/>
    <cellStyle name="Normal 3 2 3 2 3 3 4" xfId="13823"/>
    <cellStyle name="Normal 3 2 3 2 3 4" xfId="13824"/>
    <cellStyle name="Normal 3 2 3 2 3 5" xfId="13825"/>
    <cellStyle name="Normal 3 2 3 2 3 6" xfId="13826"/>
    <cellStyle name="Normal 3 2 3 2 4" xfId="13827"/>
    <cellStyle name="Normal 3 2 3 2 4 2" xfId="13828"/>
    <cellStyle name="Normal 3 2 3 2 4 2 2" xfId="13829"/>
    <cellStyle name="Normal 3 2 3 2 4 2 2 2" xfId="13830"/>
    <cellStyle name="Normal 3 2 3 2 4 2 2 3" xfId="13831"/>
    <cellStyle name="Normal 3 2 3 2 4 2 2 4" xfId="13832"/>
    <cellStyle name="Normal 3 2 3 2 4 2 3" xfId="13833"/>
    <cellStyle name="Normal 3 2 3 2 4 2 4" xfId="13834"/>
    <cellStyle name="Normal 3 2 3 2 4 2 5" xfId="13835"/>
    <cellStyle name="Normal 3 2 3 2 4 3" xfId="13836"/>
    <cellStyle name="Normal 3 2 3 2 4 3 2" xfId="13837"/>
    <cellStyle name="Normal 3 2 3 2 4 3 3" xfId="13838"/>
    <cellStyle name="Normal 3 2 3 2 4 3 4" xfId="13839"/>
    <cellStyle name="Normal 3 2 3 2 4 4" xfId="13840"/>
    <cellStyle name="Normal 3 2 3 2 4 5" xfId="13841"/>
    <cellStyle name="Normal 3 2 3 2 4 6" xfId="13842"/>
    <cellStyle name="Normal 3 2 3 2 5" xfId="13843"/>
    <cellStyle name="Normal 3 2 3 2 6" xfId="13844"/>
    <cellStyle name="Normal 3 2 3 2 6 2" xfId="13845"/>
    <cellStyle name="Normal 3 2 3 2 6 2 2" xfId="13846"/>
    <cellStyle name="Normal 3 2 3 2 6 2 3" xfId="13847"/>
    <cellStyle name="Normal 3 2 3 2 6 2 4" xfId="13848"/>
    <cellStyle name="Normal 3 2 3 2 6 3" xfId="13849"/>
    <cellStyle name="Normal 3 2 3 2 6 4" xfId="13850"/>
    <cellStyle name="Normal 3 2 3 2 6 5" xfId="13851"/>
    <cellStyle name="Normal 3 2 3 2 7" xfId="13852"/>
    <cellStyle name="Normal 3 2 3 2 7 2" xfId="13853"/>
    <cellStyle name="Normal 3 2 3 2 7 3" xfId="13854"/>
    <cellStyle name="Normal 3 2 3 2 7 4" xfId="13855"/>
    <cellStyle name="Normal 3 2 3 2 8" xfId="13856"/>
    <cellStyle name="Normal 3 2 3 2 9" xfId="13857"/>
    <cellStyle name="Normal 3 2 3 3" xfId="13858"/>
    <cellStyle name="Normal 3 2 3 3 10" xfId="13859"/>
    <cellStyle name="Normal 3 2 3 3 2" xfId="13860"/>
    <cellStyle name="Normal 3 2 3 3 2 2" xfId="13861"/>
    <cellStyle name="Normal 3 2 3 3 2 2 2" xfId="13862"/>
    <cellStyle name="Normal 3 2 3 3 2 2 2 2" xfId="13863"/>
    <cellStyle name="Normal 3 2 3 3 2 2 2 2 2" xfId="13864"/>
    <cellStyle name="Normal 3 2 3 3 2 2 2 2 3" xfId="13865"/>
    <cellStyle name="Normal 3 2 3 3 2 2 2 2 4" xfId="13866"/>
    <cellStyle name="Normal 3 2 3 3 2 2 2 3" xfId="13867"/>
    <cellStyle name="Normal 3 2 3 3 2 2 2 4" xfId="13868"/>
    <cellStyle name="Normal 3 2 3 3 2 2 2 5" xfId="13869"/>
    <cellStyle name="Normal 3 2 3 3 2 2 3" xfId="13870"/>
    <cellStyle name="Normal 3 2 3 3 2 2 3 2" xfId="13871"/>
    <cellStyle name="Normal 3 2 3 3 2 2 3 3" xfId="13872"/>
    <cellStyle name="Normal 3 2 3 3 2 2 3 4" xfId="13873"/>
    <cellStyle name="Normal 3 2 3 3 2 2 4" xfId="13874"/>
    <cellStyle name="Normal 3 2 3 3 2 2 5" xfId="13875"/>
    <cellStyle name="Normal 3 2 3 3 2 2 6" xfId="13876"/>
    <cellStyle name="Normal 3 2 3 3 2 3" xfId="13877"/>
    <cellStyle name="Normal 3 2 3 3 2 3 2" xfId="13878"/>
    <cellStyle name="Normal 3 2 3 3 2 3 2 2" xfId="13879"/>
    <cellStyle name="Normal 3 2 3 3 2 3 2 2 2" xfId="13880"/>
    <cellStyle name="Normal 3 2 3 3 2 3 2 2 3" xfId="13881"/>
    <cellStyle name="Normal 3 2 3 3 2 3 2 2 4" xfId="13882"/>
    <cellStyle name="Normal 3 2 3 3 2 3 2 3" xfId="13883"/>
    <cellStyle name="Normal 3 2 3 3 2 3 2 4" xfId="13884"/>
    <cellStyle name="Normal 3 2 3 3 2 3 2 5" xfId="13885"/>
    <cellStyle name="Normal 3 2 3 3 2 3 3" xfId="13886"/>
    <cellStyle name="Normal 3 2 3 3 2 3 3 2" xfId="13887"/>
    <cellStyle name="Normal 3 2 3 3 2 3 3 3" xfId="13888"/>
    <cellStyle name="Normal 3 2 3 3 2 3 3 4" xfId="13889"/>
    <cellStyle name="Normal 3 2 3 3 2 3 4" xfId="13890"/>
    <cellStyle name="Normal 3 2 3 3 2 3 5" xfId="13891"/>
    <cellStyle name="Normal 3 2 3 3 2 3 6" xfId="13892"/>
    <cellStyle name="Normal 3 2 3 3 2 4" xfId="13893"/>
    <cellStyle name="Normal 3 2 3 3 2 4 2" xfId="13894"/>
    <cellStyle name="Normal 3 2 3 3 2 4 2 2" xfId="13895"/>
    <cellStyle name="Normal 3 2 3 3 2 4 2 3" xfId="13896"/>
    <cellStyle name="Normal 3 2 3 3 2 4 2 4" xfId="13897"/>
    <cellStyle name="Normal 3 2 3 3 2 4 3" xfId="13898"/>
    <cellStyle name="Normal 3 2 3 3 2 4 4" xfId="13899"/>
    <cellStyle name="Normal 3 2 3 3 2 4 5" xfId="13900"/>
    <cellStyle name="Normal 3 2 3 3 2 5" xfId="13901"/>
    <cellStyle name="Normal 3 2 3 3 2 5 2" xfId="13902"/>
    <cellStyle name="Normal 3 2 3 3 2 5 3" xfId="13903"/>
    <cellStyle name="Normal 3 2 3 3 2 5 4" xfId="13904"/>
    <cellStyle name="Normal 3 2 3 3 2 6" xfId="13905"/>
    <cellStyle name="Normal 3 2 3 3 2 7" xfId="13906"/>
    <cellStyle name="Normal 3 2 3 3 2 8" xfId="13907"/>
    <cellStyle name="Normal 3 2 3 3 3" xfId="13908"/>
    <cellStyle name="Normal 3 2 3 3 3 2" xfId="13909"/>
    <cellStyle name="Normal 3 2 3 3 3 2 2" xfId="13910"/>
    <cellStyle name="Normal 3 2 3 3 3 2 2 2" xfId="13911"/>
    <cellStyle name="Normal 3 2 3 3 3 2 2 3" xfId="13912"/>
    <cellStyle name="Normal 3 2 3 3 3 2 2 4" xfId="13913"/>
    <cellStyle name="Normal 3 2 3 3 3 2 3" xfId="13914"/>
    <cellStyle name="Normal 3 2 3 3 3 2 4" xfId="13915"/>
    <cellStyle name="Normal 3 2 3 3 3 2 5" xfId="13916"/>
    <cellStyle name="Normal 3 2 3 3 3 3" xfId="13917"/>
    <cellStyle name="Normal 3 2 3 3 3 3 2" xfId="13918"/>
    <cellStyle name="Normal 3 2 3 3 3 3 3" xfId="13919"/>
    <cellStyle name="Normal 3 2 3 3 3 3 4" xfId="13920"/>
    <cellStyle name="Normal 3 2 3 3 3 4" xfId="13921"/>
    <cellStyle name="Normal 3 2 3 3 3 5" xfId="13922"/>
    <cellStyle name="Normal 3 2 3 3 3 6" xfId="13923"/>
    <cellStyle name="Normal 3 2 3 3 4" xfId="13924"/>
    <cellStyle name="Normal 3 2 3 3 4 2" xfId="13925"/>
    <cellStyle name="Normal 3 2 3 3 4 2 2" xfId="13926"/>
    <cellStyle name="Normal 3 2 3 3 4 2 2 2" xfId="13927"/>
    <cellStyle name="Normal 3 2 3 3 4 2 2 3" xfId="13928"/>
    <cellStyle name="Normal 3 2 3 3 4 2 2 4" xfId="13929"/>
    <cellStyle name="Normal 3 2 3 3 4 2 3" xfId="13930"/>
    <cellStyle name="Normal 3 2 3 3 4 2 4" xfId="13931"/>
    <cellStyle name="Normal 3 2 3 3 4 2 5" xfId="13932"/>
    <cellStyle name="Normal 3 2 3 3 4 3" xfId="13933"/>
    <cellStyle name="Normal 3 2 3 3 4 3 2" xfId="13934"/>
    <cellStyle name="Normal 3 2 3 3 4 3 3" xfId="13935"/>
    <cellStyle name="Normal 3 2 3 3 4 3 4" xfId="13936"/>
    <cellStyle name="Normal 3 2 3 3 4 4" xfId="13937"/>
    <cellStyle name="Normal 3 2 3 3 4 5" xfId="13938"/>
    <cellStyle name="Normal 3 2 3 3 4 6" xfId="13939"/>
    <cellStyle name="Normal 3 2 3 3 5" xfId="13940"/>
    <cellStyle name="Normal 3 2 3 3 6" xfId="13941"/>
    <cellStyle name="Normal 3 2 3 3 6 2" xfId="13942"/>
    <cellStyle name="Normal 3 2 3 3 6 2 2" xfId="13943"/>
    <cellStyle name="Normal 3 2 3 3 6 2 3" xfId="13944"/>
    <cellStyle name="Normal 3 2 3 3 6 2 4" xfId="13945"/>
    <cellStyle name="Normal 3 2 3 3 6 3" xfId="13946"/>
    <cellStyle name="Normal 3 2 3 3 6 4" xfId="13947"/>
    <cellStyle name="Normal 3 2 3 3 6 5" xfId="13948"/>
    <cellStyle name="Normal 3 2 3 3 7" xfId="13949"/>
    <cellStyle name="Normal 3 2 3 3 7 2" xfId="13950"/>
    <cellStyle name="Normal 3 2 3 3 7 3" xfId="13951"/>
    <cellStyle name="Normal 3 2 3 3 7 4" xfId="13952"/>
    <cellStyle name="Normal 3 2 3 3 8" xfId="13953"/>
    <cellStyle name="Normal 3 2 3 3 9" xfId="13954"/>
    <cellStyle name="Normal 3 2 3 4" xfId="13955"/>
    <cellStyle name="Normal 3 2 3 4 10" xfId="13956"/>
    <cellStyle name="Normal 3 2 3 4 2" xfId="13957"/>
    <cellStyle name="Normal 3 2 3 4 2 2" xfId="13958"/>
    <cellStyle name="Normal 3 2 3 4 2 2 2" xfId="13959"/>
    <cellStyle name="Normal 3 2 3 4 2 2 2 2" xfId="13960"/>
    <cellStyle name="Normal 3 2 3 4 2 2 2 2 2" xfId="13961"/>
    <cellStyle name="Normal 3 2 3 4 2 2 2 2 3" xfId="13962"/>
    <cellStyle name="Normal 3 2 3 4 2 2 2 2 4" xfId="13963"/>
    <cellStyle name="Normal 3 2 3 4 2 2 2 3" xfId="13964"/>
    <cellStyle name="Normal 3 2 3 4 2 2 2 4" xfId="13965"/>
    <cellStyle name="Normal 3 2 3 4 2 2 2 5" xfId="13966"/>
    <cellStyle name="Normal 3 2 3 4 2 2 3" xfId="13967"/>
    <cellStyle name="Normal 3 2 3 4 2 2 3 2" xfId="13968"/>
    <cellStyle name="Normal 3 2 3 4 2 2 3 3" xfId="13969"/>
    <cellStyle name="Normal 3 2 3 4 2 2 3 4" xfId="13970"/>
    <cellStyle name="Normal 3 2 3 4 2 2 4" xfId="13971"/>
    <cellStyle name="Normal 3 2 3 4 2 2 5" xfId="13972"/>
    <cellStyle name="Normal 3 2 3 4 2 2 6" xfId="13973"/>
    <cellStyle name="Normal 3 2 3 4 2 3" xfId="13974"/>
    <cellStyle name="Normal 3 2 3 4 2 3 2" xfId="13975"/>
    <cellStyle name="Normal 3 2 3 4 2 3 2 2" xfId="13976"/>
    <cellStyle name="Normal 3 2 3 4 2 3 2 2 2" xfId="13977"/>
    <cellStyle name="Normal 3 2 3 4 2 3 2 2 3" xfId="13978"/>
    <cellStyle name="Normal 3 2 3 4 2 3 2 2 4" xfId="13979"/>
    <cellStyle name="Normal 3 2 3 4 2 3 2 3" xfId="13980"/>
    <cellStyle name="Normal 3 2 3 4 2 3 2 4" xfId="13981"/>
    <cellStyle name="Normal 3 2 3 4 2 3 2 5" xfId="13982"/>
    <cellStyle name="Normal 3 2 3 4 2 3 3" xfId="13983"/>
    <cellStyle name="Normal 3 2 3 4 2 3 3 2" xfId="13984"/>
    <cellStyle name="Normal 3 2 3 4 2 3 3 3" xfId="13985"/>
    <cellStyle name="Normal 3 2 3 4 2 3 3 4" xfId="13986"/>
    <cellStyle name="Normal 3 2 3 4 2 3 4" xfId="13987"/>
    <cellStyle name="Normal 3 2 3 4 2 3 5" xfId="13988"/>
    <cellStyle name="Normal 3 2 3 4 2 3 6" xfId="13989"/>
    <cellStyle name="Normal 3 2 3 4 2 4" xfId="13990"/>
    <cellStyle name="Normal 3 2 3 4 2 4 2" xfId="13991"/>
    <cellStyle name="Normal 3 2 3 4 2 4 2 2" xfId="13992"/>
    <cellStyle name="Normal 3 2 3 4 2 4 2 3" xfId="13993"/>
    <cellStyle name="Normal 3 2 3 4 2 4 2 4" xfId="13994"/>
    <cellStyle name="Normal 3 2 3 4 2 4 3" xfId="13995"/>
    <cellStyle name="Normal 3 2 3 4 2 4 4" xfId="13996"/>
    <cellStyle name="Normal 3 2 3 4 2 4 5" xfId="13997"/>
    <cellStyle name="Normal 3 2 3 4 2 5" xfId="13998"/>
    <cellStyle name="Normal 3 2 3 4 2 5 2" xfId="13999"/>
    <cellStyle name="Normal 3 2 3 4 2 5 3" xfId="14000"/>
    <cellStyle name="Normal 3 2 3 4 2 5 4" xfId="14001"/>
    <cellStyle name="Normal 3 2 3 4 2 6" xfId="14002"/>
    <cellStyle name="Normal 3 2 3 4 2 7" xfId="14003"/>
    <cellStyle name="Normal 3 2 3 4 2 8" xfId="14004"/>
    <cellStyle name="Normal 3 2 3 4 3" xfId="14005"/>
    <cellStyle name="Normal 3 2 3 4 3 2" xfId="14006"/>
    <cellStyle name="Normal 3 2 3 4 3 2 2" xfId="14007"/>
    <cellStyle name="Normal 3 2 3 4 3 2 2 2" xfId="14008"/>
    <cellStyle name="Normal 3 2 3 4 3 2 2 3" xfId="14009"/>
    <cellStyle name="Normal 3 2 3 4 3 2 2 4" xfId="14010"/>
    <cellStyle name="Normal 3 2 3 4 3 2 3" xfId="14011"/>
    <cellStyle name="Normal 3 2 3 4 3 2 4" xfId="14012"/>
    <cellStyle name="Normal 3 2 3 4 3 2 5" xfId="14013"/>
    <cellStyle name="Normal 3 2 3 4 3 3" xfId="14014"/>
    <cellStyle name="Normal 3 2 3 4 3 3 2" xfId="14015"/>
    <cellStyle name="Normal 3 2 3 4 3 3 3" xfId="14016"/>
    <cellStyle name="Normal 3 2 3 4 3 3 4" xfId="14017"/>
    <cellStyle name="Normal 3 2 3 4 3 4" xfId="14018"/>
    <cellStyle name="Normal 3 2 3 4 3 5" xfId="14019"/>
    <cellStyle name="Normal 3 2 3 4 3 6" xfId="14020"/>
    <cellStyle name="Normal 3 2 3 4 4" xfId="14021"/>
    <cellStyle name="Normal 3 2 3 4 4 2" xfId="14022"/>
    <cellStyle name="Normal 3 2 3 4 4 2 2" xfId="14023"/>
    <cellStyle name="Normal 3 2 3 4 4 2 2 2" xfId="14024"/>
    <cellStyle name="Normal 3 2 3 4 4 2 2 3" xfId="14025"/>
    <cellStyle name="Normal 3 2 3 4 4 2 2 4" xfId="14026"/>
    <cellStyle name="Normal 3 2 3 4 4 2 3" xfId="14027"/>
    <cellStyle name="Normal 3 2 3 4 4 2 4" xfId="14028"/>
    <cellStyle name="Normal 3 2 3 4 4 2 5" xfId="14029"/>
    <cellStyle name="Normal 3 2 3 4 4 3" xfId="14030"/>
    <cellStyle name="Normal 3 2 3 4 4 3 2" xfId="14031"/>
    <cellStyle name="Normal 3 2 3 4 4 3 3" xfId="14032"/>
    <cellStyle name="Normal 3 2 3 4 4 3 4" xfId="14033"/>
    <cellStyle name="Normal 3 2 3 4 4 4" xfId="14034"/>
    <cellStyle name="Normal 3 2 3 4 4 5" xfId="14035"/>
    <cellStyle name="Normal 3 2 3 4 4 6" xfId="14036"/>
    <cellStyle name="Normal 3 2 3 4 5" xfId="14037"/>
    <cellStyle name="Normal 3 2 3 4 6" xfId="14038"/>
    <cellStyle name="Normal 3 2 3 4 6 2" xfId="14039"/>
    <cellStyle name="Normal 3 2 3 4 6 2 2" xfId="14040"/>
    <cellStyle name="Normal 3 2 3 4 6 2 3" xfId="14041"/>
    <cellStyle name="Normal 3 2 3 4 6 2 4" xfId="14042"/>
    <cellStyle name="Normal 3 2 3 4 6 3" xfId="14043"/>
    <cellStyle name="Normal 3 2 3 4 6 4" xfId="14044"/>
    <cellStyle name="Normal 3 2 3 4 6 5" xfId="14045"/>
    <cellStyle name="Normal 3 2 3 4 7" xfId="14046"/>
    <cellStyle name="Normal 3 2 3 4 7 2" xfId="14047"/>
    <cellStyle name="Normal 3 2 3 4 7 3" xfId="14048"/>
    <cellStyle name="Normal 3 2 3 4 7 4" xfId="14049"/>
    <cellStyle name="Normal 3 2 3 4 8" xfId="14050"/>
    <cellStyle name="Normal 3 2 3 4 9" xfId="14051"/>
    <cellStyle name="Normal 3 2 3 5" xfId="14052"/>
    <cellStyle name="Normal 3 2 3 5 2" xfId="14053"/>
    <cellStyle name="Normal 3 2 3 5 2 2" xfId="14054"/>
    <cellStyle name="Normal 3 2 3 5 2 2 2" xfId="14055"/>
    <cellStyle name="Normal 3 2 3 5 2 2 2 2" xfId="14056"/>
    <cellStyle name="Normal 3 2 3 5 2 2 2 3" xfId="14057"/>
    <cellStyle name="Normal 3 2 3 5 2 2 2 4" xfId="14058"/>
    <cellStyle name="Normal 3 2 3 5 2 2 3" xfId="14059"/>
    <cellStyle name="Normal 3 2 3 5 2 2 4" xfId="14060"/>
    <cellStyle name="Normal 3 2 3 5 2 2 5" xfId="14061"/>
    <cellStyle name="Normal 3 2 3 5 2 3" xfId="14062"/>
    <cellStyle name="Normal 3 2 3 5 2 3 2" xfId="14063"/>
    <cellStyle name="Normal 3 2 3 5 2 3 3" xfId="14064"/>
    <cellStyle name="Normal 3 2 3 5 2 3 4" xfId="14065"/>
    <cellStyle name="Normal 3 2 3 5 2 4" xfId="14066"/>
    <cellStyle name="Normal 3 2 3 5 2 5" xfId="14067"/>
    <cellStyle name="Normal 3 2 3 5 2 6" xfId="14068"/>
    <cellStyle name="Normal 3 2 3 5 3" xfId="14069"/>
    <cellStyle name="Normal 3 2 3 5 3 2" xfId="14070"/>
    <cellStyle name="Normal 3 2 3 5 3 2 2" xfId="14071"/>
    <cellStyle name="Normal 3 2 3 5 3 2 2 2" xfId="14072"/>
    <cellStyle name="Normal 3 2 3 5 3 2 2 3" xfId="14073"/>
    <cellStyle name="Normal 3 2 3 5 3 2 2 4" xfId="14074"/>
    <cellStyle name="Normal 3 2 3 5 3 2 3" xfId="14075"/>
    <cellStyle name="Normal 3 2 3 5 3 2 4" xfId="14076"/>
    <cellStyle name="Normal 3 2 3 5 3 2 5" xfId="14077"/>
    <cellStyle name="Normal 3 2 3 5 3 3" xfId="14078"/>
    <cellStyle name="Normal 3 2 3 5 3 3 2" xfId="14079"/>
    <cellStyle name="Normal 3 2 3 5 3 3 3" xfId="14080"/>
    <cellStyle name="Normal 3 2 3 5 3 3 4" xfId="14081"/>
    <cellStyle name="Normal 3 2 3 5 3 4" xfId="14082"/>
    <cellStyle name="Normal 3 2 3 5 3 5" xfId="14083"/>
    <cellStyle name="Normal 3 2 3 5 3 6" xfId="14084"/>
    <cellStyle name="Normal 3 2 3 5 4" xfId="14085"/>
    <cellStyle name="Normal 3 2 3 5 5" xfId="14086"/>
    <cellStyle name="Normal 3 2 3 5 5 2" xfId="14087"/>
    <cellStyle name="Normal 3 2 3 5 5 2 2" xfId="14088"/>
    <cellStyle name="Normal 3 2 3 5 5 2 3" xfId="14089"/>
    <cellStyle name="Normal 3 2 3 5 5 2 4" xfId="14090"/>
    <cellStyle name="Normal 3 2 3 5 5 3" xfId="14091"/>
    <cellStyle name="Normal 3 2 3 5 5 4" xfId="14092"/>
    <cellStyle name="Normal 3 2 3 5 5 5" xfId="14093"/>
    <cellStyle name="Normal 3 2 3 5 6" xfId="14094"/>
    <cellStyle name="Normal 3 2 3 5 6 2" xfId="14095"/>
    <cellStyle name="Normal 3 2 3 5 6 3" xfId="14096"/>
    <cellStyle name="Normal 3 2 3 5 6 4" xfId="14097"/>
    <cellStyle name="Normal 3 2 3 5 7" xfId="14098"/>
    <cellStyle name="Normal 3 2 3 5 8" xfId="14099"/>
    <cellStyle name="Normal 3 2 3 5 9" xfId="14100"/>
    <cellStyle name="Normal 3 2 3 6" xfId="14101"/>
    <cellStyle name="Normal 3 2 3 6 2" xfId="14102"/>
    <cellStyle name="Normal 3 2 3 6 2 2" xfId="14103"/>
    <cellStyle name="Normal 3 2 3 6 2 2 2" xfId="14104"/>
    <cellStyle name="Normal 3 2 3 6 2 2 2 2" xfId="14105"/>
    <cellStyle name="Normal 3 2 3 6 2 2 2 3" xfId="14106"/>
    <cellStyle name="Normal 3 2 3 6 2 2 2 4" xfId="14107"/>
    <cellStyle name="Normal 3 2 3 6 2 2 3" xfId="14108"/>
    <cellStyle name="Normal 3 2 3 6 2 2 4" xfId="14109"/>
    <cellStyle name="Normal 3 2 3 6 2 2 5" xfId="14110"/>
    <cellStyle name="Normal 3 2 3 6 2 3" xfId="14111"/>
    <cellStyle name="Normal 3 2 3 6 2 3 2" xfId="14112"/>
    <cellStyle name="Normal 3 2 3 6 2 3 3" xfId="14113"/>
    <cellStyle name="Normal 3 2 3 6 2 3 4" xfId="14114"/>
    <cellStyle name="Normal 3 2 3 6 2 4" xfId="14115"/>
    <cellStyle name="Normal 3 2 3 6 2 5" xfId="14116"/>
    <cellStyle name="Normal 3 2 3 6 2 6" xfId="14117"/>
    <cellStyle name="Normal 3 2 3 6 3" xfId="14118"/>
    <cellStyle name="Normal 3 2 3 6 3 2" xfId="14119"/>
    <cellStyle name="Normal 3 2 3 6 3 2 2" xfId="14120"/>
    <cellStyle name="Normal 3 2 3 6 3 2 2 2" xfId="14121"/>
    <cellStyle name="Normal 3 2 3 6 3 2 2 3" xfId="14122"/>
    <cellStyle name="Normal 3 2 3 6 3 2 2 4" xfId="14123"/>
    <cellStyle name="Normal 3 2 3 6 3 2 3" xfId="14124"/>
    <cellStyle name="Normal 3 2 3 6 3 2 4" xfId="14125"/>
    <cellStyle name="Normal 3 2 3 6 3 2 5" xfId="14126"/>
    <cellStyle name="Normal 3 2 3 6 3 3" xfId="14127"/>
    <cellStyle name="Normal 3 2 3 6 3 3 2" xfId="14128"/>
    <cellStyle name="Normal 3 2 3 6 3 3 3" xfId="14129"/>
    <cellStyle name="Normal 3 2 3 6 3 3 4" xfId="14130"/>
    <cellStyle name="Normal 3 2 3 6 3 4" xfId="14131"/>
    <cellStyle name="Normal 3 2 3 6 3 5" xfId="14132"/>
    <cellStyle name="Normal 3 2 3 6 3 6" xfId="14133"/>
    <cellStyle name="Normal 3 2 3 6 4" xfId="14134"/>
    <cellStyle name="Normal 3 2 3 6 4 2" xfId="14135"/>
    <cellStyle name="Normal 3 2 3 6 4 2 2" xfId="14136"/>
    <cellStyle name="Normal 3 2 3 6 4 2 3" xfId="14137"/>
    <cellStyle name="Normal 3 2 3 6 4 2 4" xfId="14138"/>
    <cellStyle name="Normal 3 2 3 6 4 3" xfId="14139"/>
    <cellStyle name="Normal 3 2 3 6 4 4" xfId="14140"/>
    <cellStyle name="Normal 3 2 3 6 4 5" xfId="14141"/>
    <cellStyle name="Normal 3 2 3 6 5" xfId="14142"/>
    <cellStyle name="Normal 3 2 3 6 5 2" xfId="14143"/>
    <cellStyle name="Normal 3 2 3 6 5 3" xfId="14144"/>
    <cellStyle name="Normal 3 2 3 6 5 4" xfId="14145"/>
    <cellStyle name="Normal 3 2 3 6 6" xfId="14146"/>
    <cellStyle name="Normal 3 2 3 6 7" xfId="14147"/>
    <cellStyle name="Normal 3 2 3 6 8" xfId="14148"/>
    <cellStyle name="Normal 3 2 3 7" xfId="14149"/>
    <cellStyle name="Normal 3 2 3 7 2" xfId="14150"/>
    <cellStyle name="Normal 3 2 3 7 2 2" xfId="14151"/>
    <cellStyle name="Normal 3 2 3 7 2 2 2" xfId="14152"/>
    <cellStyle name="Normal 3 2 3 7 2 2 3" xfId="14153"/>
    <cellStyle name="Normal 3 2 3 7 2 2 4" xfId="14154"/>
    <cellStyle name="Normal 3 2 3 7 2 3" xfId="14155"/>
    <cellStyle name="Normal 3 2 3 7 2 4" xfId="14156"/>
    <cellStyle name="Normal 3 2 3 7 2 5" xfId="14157"/>
    <cellStyle name="Normal 3 2 3 7 3" xfId="14158"/>
    <cellStyle name="Normal 3 2 3 7 3 2" xfId="14159"/>
    <cellStyle name="Normal 3 2 3 7 3 3" xfId="14160"/>
    <cellStyle name="Normal 3 2 3 7 3 4" xfId="14161"/>
    <cellStyle name="Normal 3 2 3 7 4" xfId="14162"/>
    <cellStyle name="Normal 3 2 3 7 5" xfId="14163"/>
    <cellStyle name="Normal 3 2 3 7 6" xfId="14164"/>
    <cellStyle name="Normal 3 2 3 8" xfId="14165"/>
    <cellStyle name="Normal 3 2 3 8 2" xfId="14166"/>
    <cellStyle name="Normal 3 2 3 8 2 2" xfId="14167"/>
    <cellStyle name="Normal 3 2 3 8 2 2 2" xfId="14168"/>
    <cellStyle name="Normal 3 2 3 8 2 2 3" xfId="14169"/>
    <cellStyle name="Normal 3 2 3 8 2 2 4" xfId="14170"/>
    <cellStyle name="Normal 3 2 3 8 2 3" xfId="14171"/>
    <cellStyle name="Normal 3 2 3 8 2 4" xfId="14172"/>
    <cellStyle name="Normal 3 2 3 8 2 5" xfId="14173"/>
    <cellStyle name="Normal 3 2 3 8 3" xfId="14174"/>
    <cellStyle name="Normal 3 2 3 8 3 2" xfId="14175"/>
    <cellStyle name="Normal 3 2 3 8 3 3" xfId="14176"/>
    <cellStyle name="Normal 3 2 3 8 3 4" xfId="14177"/>
    <cellStyle name="Normal 3 2 3 8 4" xfId="14178"/>
    <cellStyle name="Normal 3 2 3 8 5" xfId="14179"/>
    <cellStyle name="Normal 3 2 3 8 6" xfId="14180"/>
    <cellStyle name="Normal 3 2 3 9" xfId="14181"/>
    <cellStyle name="Normal 3 2 4" xfId="14182"/>
    <cellStyle name="Normal 3 2 4 10" xfId="14183"/>
    <cellStyle name="Normal 3 2 4 2" xfId="14184"/>
    <cellStyle name="Normal 3 2 4 2 2" xfId="14185"/>
    <cellStyle name="Normal 3 2 4 2 2 2" xfId="14186"/>
    <cellStyle name="Normal 3 2 4 2 2 2 2" xfId="14187"/>
    <cellStyle name="Normal 3 2 4 2 2 2 2 2" xfId="14188"/>
    <cellStyle name="Normal 3 2 4 2 2 2 2 3" xfId="14189"/>
    <cellStyle name="Normal 3 2 4 2 2 2 2 4" xfId="14190"/>
    <cellStyle name="Normal 3 2 4 2 2 2 3" xfId="14191"/>
    <cellStyle name="Normal 3 2 4 2 2 2 4" xfId="14192"/>
    <cellStyle name="Normal 3 2 4 2 2 2 5" xfId="14193"/>
    <cellStyle name="Normal 3 2 4 2 2 3" xfId="14194"/>
    <cellStyle name="Normal 3 2 4 2 2 3 2" xfId="14195"/>
    <cellStyle name="Normal 3 2 4 2 2 3 3" xfId="14196"/>
    <cellStyle name="Normal 3 2 4 2 2 3 4" xfId="14197"/>
    <cellStyle name="Normal 3 2 4 2 2 4" xfId="14198"/>
    <cellStyle name="Normal 3 2 4 2 2 5" xfId="14199"/>
    <cellStyle name="Normal 3 2 4 2 2 6" xfId="14200"/>
    <cellStyle name="Normal 3 2 4 2 3" xfId="14201"/>
    <cellStyle name="Normal 3 2 4 2 3 2" xfId="14202"/>
    <cellStyle name="Normal 3 2 4 2 3 2 2" xfId="14203"/>
    <cellStyle name="Normal 3 2 4 2 3 2 2 2" xfId="14204"/>
    <cellStyle name="Normal 3 2 4 2 3 2 2 3" xfId="14205"/>
    <cellStyle name="Normal 3 2 4 2 3 2 2 4" xfId="14206"/>
    <cellStyle name="Normal 3 2 4 2 3 2 3" xfId="14207"/>
    <cellStyle name="Normal 3 2 4 2 3 2 4" xfId="14208"/>
    <cellStyle name="Normal 3 2 4 2 3 2 5" xfId="14209"/>
    <cellStyle name="Normal 3 2 4 2 3 3" xfId="14210"/>
    <cellStyle name="Normal 3 2 4 2 3 3 2" xfId="14211"/>
    <cellStyle name="Normal 3 2 4 2 3 3 3" xfId="14212"/>
    <cellStyle name="Normal 3 2 4 2 3 3 4" xfId="14213"/>
    <cellStyle name="Normal 3 2 4 2 3 4" xfId="14214"/>
    <cellStyle name="Normal 3 2 4 2 3 5" xfId="14215"/>
    <cellStyle name="Normal 3 2 4 2 3 6" xfId="14216"/>
    <cellStyle name="Normal 3 2 4 2 4" xfId="14217"/>
    <cellStyle name="Normal 3 2 4 2 5" xfId="14218"/>
    <cellStyle name="Normal 3 2 4 2 5 2" xfId="14219"/>
    <cellStyle name="Normal 3 2 4 2 5 2 2" xfId="14220"/>
    <cellStyle name="Normal 3 2 4 2 5 2 3" xfId="14221"/>
    <cellStyle name="Normal 3 2 4 2 5 2 4" xfId="14222"/>
    <cellStyle name="Normal 3 2 4 2 5 3" xfId="14223"/>
    <cellStyle name="Normal 3 2 4 2 5 4" xfId="14224"/>
    <cellStyle name="Normal 3 2 4 2 5 5" xfId="14225"/>
    <cellStyle name="Normal 3 2 4 2 6" xfId="14226"/>
    <cellStyle name="Normal 3 2 4 2 6 2" xfId="14227"/>
    <cellStyle name="Normal 3 2 4 2 6 3" xfId="14228"/>
    <cellStyle name="Normal 3 2 4 2 6 4" xfId="14229"/>
    <cellStyle name="Normal 3 2 4 2 7" xfId="14230"/>
    <cellStyle name="Normal 3 2 4 2 8" xfId="14231"/>
    <cellStyle name="Normal 3 2 4 2 9" xfId="14232"/>
    <cellStyle name="Normal 3 2 4 3" xfId="14233"/>
    <cellStyle name="Normal 3 2 4 3 2" xfId="14234"/>
    <cellStyle name="Normal 3 2 4 3 2 2" xfId="14235"/>
    <cellStyle name="Normal 3 2 4 3 2 2 2" xfId="14236"/>
    <cellStyle name="Normal 3 2 4 3 2 2 3" xfId="14237"/>
    <cellStyle name="Normal 3 2 4 3 2 2 4" xfId="14238"/>
    <cellStyle name="Normal 3 2 4 3 2 3" xfId="14239"/>
    <cellStyle name="Normal 3 2 4 3 2 4" xfId="14240"/>
    <cellStyle name="Normal 3 2 4 3 2 5" xfId="14241"/>
    <cellStyle name="Normal 3 2 4 3 3" xfId="14242"/>
    <cellStyle name="Normal 3 2 4 3 3 2" xfId="14243"/>
    <cellStyle name="Normal 3 2 4 3 3 3" xfId="14244"/>
    <cellStyle name="Normal 3 2 4 3 3 4" xfId="14245"/>
    <cellStyle name="Normal 3 2 4 3 4" xfId="14246"/>
    <cellStyle name="Normal 3 2 4 3 5" xfId="14247"/>
    <cellStyle name="Normal 3 2 4 3 6" xfId="14248"/>
    <cellStyle name="Normal 3 2 4 4" xfId="14249"/>
    <cellStyle name="Normal 3 2 4 4 2" xfId="14250"/>
    <cellStyle name="Normal 3 2 4 4 2 2" xfId="14251"/>
    <cellStyle name="Normal 3 2 4 4 2 2 2" xfId="14252"/>
    <cellStyle name="Normal 3 2 4 4 2 2 3" xfId="14253"/>
    <cellStyle name="Normal 3 2 4 4 2 2 4" xfId="14254"/>
    <cellStyle name="Normal 3 2 4 4 2 3" xfId="14255"/>
    <cellStyle name="Normal 3 2 4 4 2 4" xfId="14256"/>
    <cellStyle name="Normal 3 2 4 4 2 5" xfId="14257"/>
    <cellStyle name="Normal 3 2 4 4 3" xfId="14258"/>
    <cellStyle name="Normal 3 2 4 4 3 2" xfId="14259"/>
    <cellStyle name="Normal 3 2 4 4 3 3" xfId="14260"/>
    <cellStyle name="Normal 3 2 4 4 3 4" xfId="14261"/>
    <cellStyle name="Normal 3 2 4 4 4" xfId="14262"/>
    <cellStyle name="Normal 3 2 4 4 5" xfId="14263"/>
    <cellStyle name="Normal 3 2 4 4 6" xfId="14264"/>
    <cellStyle name="Normal 3 2 4 5" xfId="14265"/>
    <cellStyle name="Normal 3 2 4 6" xfId="14266"/>
    <cellStyle name="Normal 3 2 4 6 2" xfId="14267"/>
    <cellStyle name="Normal 3 2 4 6 2 2" xfId="14268"/>
    <cellStyle name="Normal 3 2 4 6 2 3" xfId="14269"/>
    <cellStyle name="Normal 3 2 4 6 2 4" xfId="14270"/>
    <cellStyle name="Normal 3 2 4 6 3" xfId="14271"/>
    <cellStyle name="Normal 3 2 4 6 4" xfId="14272"/>
    <cellStyle name="Normal 3 2 4 6 5" xfId="14273"/>
    <cellStyle name="Normal 3 2 4 7" xfId="14274"/>
    <cellStyle name="Normal 3 2 4 7 2" xfId="14275"/>
    <cellStyle name="Normal 3 2 4 7 3" xfId="14276"/>
    <cellStyle name="Normal 3 2 4 7 4" xfId="14277"/>
    <cellStyle name="Normal 3 2 4 8" xfId="14278"/>
    <cellStyle name="Normal 3 2 4 9" xfId="14279"/>
    <cellStyle name="Normal 3 2 5" xfId="14280"/>
    <cellStyle name="Normal 3 2 5 10" xfId="14281"/>
    <cellStyle name="Normal 3 2 5 2" xfId="14282"/>
    <cellStyle name="Normal 3 2 5 2 2" xfId="14283"/>
    <cellStyle name="Normal 3 2 5 2 2 2" xfId="14284"/>
    <cellStyle name="Normal 3 2 5 2 2 2 2" xfId="14285"/>
    <cellStyle name="Normal 3 2 5 2 2 2 2 2" xfId="14286"/>
    <cellStyle name="Normal 3 2 5 2 2 2 2 3" xfId="14287"/>
    <cellStyle name="Normal 3 2 5 2 2 2 2 4" xfId="14288"/>
    <cellStyle name="Normal 3 2 5 2 2 2 3" xfId="14289"/>
    <cellStyle name="Normal 3 2 5 2 2 2 4" xfId="14290"/>
    <cellStyle name="Normal 3 2 5 2 2 2 5" xfId="14291"/>
    <cellStyle name="Normal 3 2 5 2 2 3" xfId="14292"/>
    <cellStyle name="Normal 3 2 5 2 2 3 2" xfId="14293"/>
    <cellStyle name="Normal 3 2 5 2 2 3 3" xfId="14294"/>
    <cellStyle name="Normal 3 2 5 2 2 3 4" xfId="14295"/>
    <cellStyle name="Normal 3 2 5 2 2 4" xfId="14296"/>
    <cellStyle name="Normal 3 2 5 2 2 5" xfId="14297"/>
    <cellStyle name="Normal 3 2 5 2 2 6" xfId="14298"/>
    <cellStyle name="Normal 3 2 5 2 3" xfId="14299"/>
    <cellStyle name="Normal 3 2 5 2 3 2" xfId="14300"/>
    <cellStyle name="Normal 3 2 5 2 3 2 2" xfId="14301"/>
    <cellStyle name="Normal 3 2 5 2 3 2 2 2" xfId="14302"/>
    <cellStyle name="Normal 3 2 5 2 3 2 2 3" xfId="14303"/>
    <cellStyle name="Normal 3 2 5 2 3 2 2 4" xfId="14304"/>
    <cellStyle name="Normal 3 2 5 2 3 2 3" xfId="14305"/>
    <cellStyle name="Normal 3 2 5 2 3 2 4" xfId="14306"/>
    <cellStyle name="Normal 3 2 5 2 3 2 5" xfId="14307"/>
    <cellStyle name="Normal 3 2 5 2 3 3" xfId="14308"/>
    <cellStyle name="Normal 3 2 5 2 3 3 2" xfId="14309"/>
    <cellStyle name="Normal 3 2 5 2 3 3 3" xfId="14310"/>
    <cellStyle name="Normal 3 2 5 2 3 3 4" xfId="14311"/>
    <cellStyle name="Normal 3 2 5 2 3 4" xfId="14312"/>
    <cellStyle name="Normal 3 2 5 2 3 5" xfId="14313"/>
    <cellStyle name="Normal 3 2 5 2 3 6" xfId="14314"/>
    <cellStyle name="Normal 3 2 5 2 4" xfId="14315"/>
    <cellStyle name="Normal 3 2 5 2 5" xfId="14316"/>
    <cellStyle name="Normal 3 2 5 2 5 2" xfId="14317"/>
    <cellStyle name="Normal 3 2 5 2 5 2 2" xfId="14318"/>
    <cellStyle name="Normal 3 2 5 2 5 2 3" xfId="14319"/>
    <cellStyle name="Normal 3 2 5 2 5 2 4" xfId="14320"/>
    <cellStyle name="Normal 3 2 5 2 5 3" xfId="14321"/>
    <cellStyle name="Normal 3 2 5 2 5 4" xfId="14322"/>
    <cellStyle name="Normal 3 2 5 2 5 5" xfId="14323"/>
    <cellStyle name="Normal 3 2 5 2 6" xfId="14324"/>
    <cellStyle name="Normal 3 2 5 2 6 2" xfId="14325"/>
    <cellStyle name="Normal 3 2 5 2 6 3" xfId="14326"/>
    <cellStyle name="Normal 3 2 5 2 6 4" xfId="14327"/>
    <cellStyle name="Normal 3 2 5 2 7" xfId="14328"/>
    <cellStyle name="Normal 3 2 5 2 8" xfId="14329"/>
    <cellStyle name="Normal 3 2 5 2 9" xfId="14330"/>
    <cellStyle name="Normal 3 2 5 3" xfId="14331"/>
    <cellStyle name="Normal 3 2 5 3 2" xfId="14332"/>
    <cellStyle name="Normal 3 2 5 3 2 2" xfId="14333"/>
    <cellStyle name="Normal 3 2 5 3 2 2 2" xfId="14334"/>
    <cellStyle name="Normal 3 2 5 3 2 2 3" xfId="14335"/>
    <cellStyle name="Normal 3 2 5 3 2 2 4" xfId="14336"/>
    <cellStyle name="Normal 3 2 5 3 2 3" xfId="14337"/>
    <cellStyle name="Normal 3 2 5 3 2 4" xfId="14338"/>
    <cellStyle name="Normal 3 2 5 3 2 5" xfId="14339"/>
    <cellStyle name="Normal 3 2 5 3 3" xfId="14340"/>
    <cellStyle name="Normal 3 2 5 3 3 2" xfId="14341"/>
    <cellStyle name="Normal 3 2 5 3 3 3" xfId="14342"/>
    <cellStyle name="Normal 3 2 5 3 3 4" xfId="14343"/>
    <cellStyle name="Normal 3 2 5 3 4" xfId="14344"/>
    <cellStyle name="Normal 3 2 5 3 5" xfId="14345"/>
    <cellStyle name="Normal 3 2 5 3 6" xfId="14346"/>
    <cellStyle name="Normal 3 2 5 4" xfId="14347"/>
    <cellStyle name="Normal 3 2 5 4 2" xfId="14348"/>
    <cellStyle name="Normal 3 2 5 4 2 2" xfId="14349"/>
    <cellStyle name="Normal 3 2 5 4 2 2 2" xfId="14350"/>
    <cellStyle name="Normal 3 2 5 4 2 2 3" xfId="14351"/>
    <cellStyle name="Normal 3 2 5 4 2 2 4" xfId="14352"/>
    <cellStyle name="Normal 3 2 5 4 2 3" xfId="14353"/>
    <cellStyle name="Normal 3 2 5 4 2 4" xfId="14354"/>
    <cellStyle name="Normal 3 2 5 4 2 5" xfId="14355"/>
    <cellStyle name="Normal 3 2 5 4 3" xfId="14356"/>
    <cellStyle name="Normal 3 2 5 4 3 2" xfId="14357"/>
    <cellStyle name="Normal 3 2 5 4 3 3" xfId="14358"/>
    <cellStyle name="Normal 3 2 5 4 3 4" xfId="14359"/>
    <cellStyle name="Normal 3 2 5 4 4" xfId="14360"/>
    <cellStyle name="Normal 3 2 5 4 5" xfId="14361"/>
    <cellStyle name="Normal 3 2 5 4 6" xfId="14362"/>
    <cellStyle name="Normal 3 2 5 5" xfId="14363"/>
    <cellStyle name="Normal 3 2 5 6" xfId="14364"/>
    <cellStyle name="Normal 3 2 5 6 2" xfId="14365"/>
    <cellStyle name="Normal 3 2 5 6 2 2" xfId="14366"/>
    <cellStyle name="Normal 3 2 5 6 2 3" xfId="14367"/>
    <cellStyle name="Normal 3 2 5 6 2 4" xfId="14368"/>
    <cellStyle name="Normal 3 2 5 6 3" xfId="14369"/>
    <cellStyle name="Normal 3 2 5 6 4" xfId="14370"/>
    <cellStyle name="Normal 3 2 5 6 5" xfId="14371"/>
    <cellStyle name="Normal 3 2 5 7" xfId="14372"/>
    <cellStyle name="Normal 3 2 5 7 2" xfId="14373"/>
    <cellStyle name="Normal 3 2 5 7 3" xfId="14374"/>
    <cellStyle name="Normal 3 2 5 7 4" xfId="14375"/>
    <cellStyle name="Normal 3 2 5 8" xfId="14376"/>
    <cellStyle name="Normal 3 2 5 9" xfId="14377"/>
    <cellStyle name="Normal 3 2 6" xfId="14378"/>
    <cellStyle name="Normal 3 2 6 2" xfId="14379"/>
    <cellStyle name="Normal 3 2 6 2 2" xfId="14380"/>
    <cellStyle name="Normal 3 2 6 2 2 2" xfId="14381"/>
    <cellStyle name="Normal 3 2 6 2 3" xfId="14382"/>
    <cellStyle name="Normal 3 2 6 2 4" xfId="14383"/>
    <cellStyle name="Normal 3 2 6 2 5" xfId="14384"/>
    <cellStyle name="Normal 3 2 6 2 6" xfId="14385"/>
    <cellStyle name="Normal 3 2 6 2 7" xfId="14386"/>
    <cellStyle name="Normal 3 2 6 2 8" xfId="14387"/>
    <cellStyle name="Normal 3 2 6 3" xfId="14388"/>
    <cellStyle name="Normal 3 2 6 3 2" xfId="14389"/>
    <cellStyle name="Normal 3 2 6 4" xfId="14390"/>
    <cellStyle name="Normal 3 2 6 5" xfId="14391"/>
    <cellStyle name="Normal 3 2 6 6" xfId="14392"/>
    <cellStyle name="Normal 3 2 6 7" xfId="14393"/>
    <cellStyle name="Normal 3 2 6 8" xfId="14394"/>
    <cellStyle name="Normal 3 2 6 9" xfId="14395"/>
    <cellStyle name="Normal 3 2 7" xfId="14396"/>
    <cellStyle name="Normal 3 2 7 10" xfId="14397"/>
    <cellStyle name="Normal 3 2 7 2" xfId="14398"/>
    <cellStyle name="Normal 3 2 7 2 2" xfId="14399"/>
    <cellStyle name="Normal 3 2 7 2 2 2" xfId="14400"/>
    <cellStyle name="Normal 3 2 7 2 2 2 2" xfId="14401"/>
    <cellStyle name="Normal 3 2 7 2 2 2 2 2" xfId="14402"/>
    <cellStyle name="Normal 3 2 7 2 2 2 2 3" xfId="14403"/>
    <cellStyle name="Normal 3 2 7 2 2 2 2 4" xfId="14404"/>
    <cellStyle name="Normal 3 2 7 2 2 2 3" xfId="14405"/>
    <cellStyle name="Normal 3 2 7 2 2 2 4" xfId="14406"/>
    <cellStyle name="Normal 3 2 7 2 2 2 5" xfId="14407"/>
    <cellStyle name="Normal 3 2 7 2 2 3" xfId="14408"/>
    <cellStyle name="Normal 3 2 7 2 2 3 2" xfId="14409"/>
    <cellStyle name="Normal 3 2 7 2 2 3 3" xfId="14410"/>
    <cellStyle name="Normal 3 2 7 2 2 3 4" xfId="14411"/>
    <cellStyle name="Normal 3 2 7 2 2 4" xfId="14412"/>
    <cellStyle name="Normal 3 2 7 2 2 5" xfId="14413"/>
    <cellStyle name="Normal 3 2 7 2 2 6" xfId="14414"/>
    <cellStyle name="Normal 3 2 7 2 3" xfId="14415"/>
    <cellStyle name="Normal 3 2 7 2 3 2" xfId="14416"/>
    <cellStyle name="Normal 3 2 7 2 3 2 2" xfId="14417"/>
    <cellStyle name="Normal 3 2 7 2 3 2 2 2" xfId="14418"/>
    <cellStyle name="Normal 3 2 7 2 3 2 2 3" xfId="14419"/>
    <cellStyle name="Normal 3 2 7 2 3 2 2 4" xfId="14420"/>
    <cellStyle name="Normal 3 2 7 2 3 2 3" xfId="14421"/>
    <cellStyle name="Normal 3 2 7 2 3 2 4" xfId="14422"/>
    <cellStyle name="Normal 3 2 7 2 3 2 5" xfId="14423"/>
    <cellStyle name="Normal 3 2 7 2 3 3" xfId="14424"/>
    <cellStyle name="Normal 3 2 7 2 3 3 2" xfId="14425"/>
    <cellStyle name="Normal 3 2 7 2 3 3 3" xfId="14426"/>
    <cellStyle name="Normal 3 2 7 2 3 3 4" xfId="14427"/>
    <cellStyle name="Normal 3 2 7 2 3 4" xfId="14428"/>
    <cellStyle name="Normal 3 2 7 2 3 5" xfId="14429"/>
    <cellStyle name="Normal 3 2 7 2 3 6" xfId="14430"/>
    <cellStyle name="Normal 3 2 7 2 4" xfId="14431"/>
    <cellStyle name="Normal 3 2 7 2 4 2" xfId="14432"/>
    <cellStyle name="Normal 3 2 7 2 4 2 2" xfId="14433"/>
    <cellStyle name="Normal 3 2 7 2 4 2 3" xfId="14434"/>
    <cellStyle name="Normal 3 2 7 2 4 2 4" xfId="14435"/>
    <cellStyle name="Normal 3 2 7 2 4 3" xfId="14436"/>
    <cellStyle name="Normal 3 2 7 2 4 4" xfId="14437"/>
    <cellStyle name="Normal 3 2 7 2 4 5" xfId="14438"/>
    <cellStyle name="Normal 3 2 7 2 5" xfId="14439"/>
    <cellStyle name="Normal 3 2 7 2 5 2" xfId="14440"/>
    <cellStyle name="Normal 3 2 7 2 5 3" xfId="14441"/>
    <cellStyle name="Normal 3 2 7 2 5 4" xfId="14442"/>
    <cellStyle name="Normal 3 2 7 2 6" xfId="14443"/>
    <cellStyle name="Normal 3 2 7 2 7" xfId="14444"/>
    <cellStyle name="Normal 3 2 7 2 8" xfId="14445"/>
    <cellStyle name="Normal 3 2 7 3" xfId="14446"/>
    <cellStyle name="Normal 3 2 7 3 2" xfId="14447"/>
    <cellStyle name="Normal 3 2 7 3 2 2" xfId="14448"/>
    <cellStyle name="Normal 3 2 7 3 2 2 2" xfId="14449"/>
    <cellStyle name="Normal 3 2 7 3 2 2 3" xfId="14450"/>
    <cellStyle name="Normal 3 2 7 3 2 2 4" xfId="14451"/>
    <cellStyle name="Normal 3 2 7 3 2 3" xfId="14452"/>
    <cellStyle name="Normal 3 2 7 3 2 4" xfId="14453"/>
    <cellStyle name="Normal 3 2 7 3 2 5" xfId="14454"/>
    <cellStyle name="Normal 3 2 7 3 3" xfId="14455"/>
    <cellStyle name="Normal 3 2 7 3 3 2" xfId="14456"/>
    <cellStyle name="Normal 3 2 7 3 3 3" xfId="14457"/>
    <cellStyle name="Normal 3 2 7 3 3 4" xfId="14458"/>
    <cellStyle name="Normal 3 2 7 3 4" xfId="14459"/>
    <cellStyle name="Normal 3 2 7 3 5" xfId="14460"/>
    <cellStyle name="Normal 3 2 7 3 6" xfId="14461"/>
    <cellStyle name="Normal 3 2 7 4" xfId="14462"/>
    <cellStyle name="Normal 3 2 7 4 2" xfId="14463"/>
    <cellStyle name="Normal 3 2 7 4 2 2" xfId="14464"/>
    <cellStyle name="Normal 3 2 7 4 2 2 2" xfId="14465"/>
    <cellStyle name="Normal 3 2 7 4 2 2 3" xfId="14466"/>
    <cellStyle name="Normal 3 2 7 4 2 2 4" xfId="14467"/>
    <cellStyle name="Normal 3 2 7 4 2 3" xfId="14468"/>
    <cellStyle name="Normal 3 2 7 4 2 4" xfId="14469"/>
    <cellStyle name="Normal 3 2 7 4 2 5" xfId="14470"/>
    <cellStyle name="Normal 3 2 7 4 3" xfId="14471"/>
    <cellStyle name="Normal 3 2 7 4 3 2" xfId="14472"/>
    <cellStyle name="Normal 3 2 7 4 3 3" xfId="14473"/>
    <cellStyle name="Normal 3 2 7 4 3 4" xfId="14474"/>
    <cellStyle name="Normal 3 2 7 4 4" xfId="14475"/>
    <cellStyle name="Normal 3 2 7 4 5" xfId="14476"/>
    <cellStyle name="Normal 3 2 7 4 6" xfId="14477"/>
    <cellStyle name="Normal 3 2 7 5" xfId="14478"/>
    <cellStyle name="Normal 3 2 7 6" xfId="14479"/>
    <cellStyle name="Normal 3 2 7 6 2" xfId="14480"/>
    <cellStyle name="Normal 3 2 7 6 2 2" xfId="14481"/>
    <cellStyle name="Normal 3 2 7 6 2 3" xfId="14482"/>
    <cellStyle name="Normal 3 2 7 6 2 4" xfId="14483"/>
    <cellStyle name="Normal 3 2 7 6 3" xfId="14484"/>
    <cellStyle name="Normal 3 2 7 6 4" xfId="14485"/>
    <cellStyle name="Normal 3 2 7 6 5" xfId="14486"/>
    <cellStyle name="Normal 3 2 7 7" xfId="14487"/>
    <cellStyle name="Normal 3 2 7 7 2" xfId="14488"/>
    <cellStyle name="Normal 3 2 7 7 3" xfId="14489"/>
    <cellStyle name="Normal 3 2 7 7 4" xfId="14490"/>
    <cellStyle name="Normal 3 2 7 8" xfId="14491"/>
    <cellStyle name="Normal 3 2 7 9" xfId="14492"/>
    <cellStyle name="Normal 3 2 8" xfId="14493"/>
    <cellStyle name="Normal 3 2 8 2" xfId="14494"/>
    <cellStyle name="Normal 3 2 8 2 2" xfId="14495"/>
    <cellStyle name="Normal 3 2 8 2 2 2" xfId="14496"/>
    <cellStyle name="Normal 3 2 8 2 2 2 2" xfId="14497"/>
    <cellStyle name="Normal 3 2 8 2 2 2 3" xfId="14498"/>
    <cellStyle name="Normal 3 2 8 2 2 2 4" xfId="14499"/>
    <cellStyle name="Normal 3 2 8 2 2 3" xfId="14500"/>
    <cellStyle name="Normal 3 2 8 2 2 4" xfId="14501"/>
    <cellStyle name="Normal 3 2 8 2 2 5" xfId="14502"/>
    <cellStyle name="Normal 3 2 8 2 3" xfId="14503"/>
    <cellStyle name="Normal 3 2 8 2 3 2" xfId="14504"/>
    <cellStyle name="Normal 3 2 8 2 3 3" xfId="14505"/>
    <cellStyle name="Normal 3 2 8 2 3 4" xfId="14506"/>
    <cellStyle name="Normal 3 2 8 2 4" xfId="14507"/>
    <cellStyle name="Normal 3 2 8 2 5" xfId="14508"/>
    <cellStyle name="Normal 3 2 8 2 6" xfId="14509"/>
    <cellStyle name="Normal 3 2 8 3" xfId="14510"/>
    <cellStyle name="Normal 3 2 8 3 2" xfId="14511"/>
    <cellStyle name="Normal 3 2 8 3 2 2" xfId="14512"/>
    <cellStyle name="Normal 3 2 8 3 2 2 2" xfId="14513"/>
    <cellStyle name="Normal 3 2 8 3 2 2 3" xfId="14514"/>
    <cellStyle name="Normal 3 2 8 3 2 2 4" xfId="14515"/>
    <cellStyle name="Normal 3 2 8 3 2 3" xfId="14516"/>
    <cellStyle name="Normal 3 2 8 3 2 4" xfId="14517"/>
    <cellStyle name="Normal 3 2 8 3 2 5" xfId="14518"/>
    <cellStyle name="Normal 3 2 8 3 3" xfId="14519"/>
    <cellStyle name="Normal 3 2 8 3 3 2" xfId="14520"/>
    <cellStyle name="Normal 3 2 8 3 3 3" xfId="14521"/>
    <cellStyle name="Normal 3 2 8 3 3 4" xfId="14522"/>
    <cellStyle name="Normal 3 2 8 3 4" xfId="14523"/>
    <cellStyle name="Normal 3 2 8 3 5" xfId="14524"/>
    <cellStyle name="Normal 3 2 8 3 6" xfId="14525"/>
    <cellStyle name="Normal 3 2 8 4" xfId="14526"/>
    <cellStyle name="Normal 3 2 8 5" xfId="14527"/>
    <cellStyle name="Normal 3 2 8 5 2" xfId="14528"/>
    <cellStyle name="Normal 3 2 8 5 2 2" xfId="14529"/>
    <cellStyle name="Normal 3 2 8 5 2 3" xfId="14530"/>
    <cellStyle name="Normal 3 2 8 5 2 4" xfId="14531"/>
    <cellStyle name="Normal 3 2 8 5 3" xfId="14532"/>
    <cellStyle name="Normal 3 2 8 5 4" xfId="14533"/>
    <cellStyle name="Normal 3 2 8 5 5" xfId="14534"/>
    <cellStyle name="Normal 3 2 8 6" xfId="14535"/>
    <cellStyle name="Normal 3 2 8 6 2" xfId="14536"/>
    <cellStyle name="Normal 3 2 8 6 3" xfId="14537"/>
    <cellStyle name="Normal 3 2 8 6 4" xfId="14538"/>
    <cellStyle name="Normal 3 2 8 7" xfId="14539"/>
    <cellStyle name="Normal 3 2 8 8" xfId="14540"/>
    <cellStyle name="Normal 3 2 8 9" xfId="14541"/>
    <cellStyle name="Normal 3 2 9" xfId="14542"/>
    <cellStyle name="Normal 3 2 9 2" xfId="14543"/>
    <cellStyle name="Normal 3 2 9 2 2" xfId="14544"/>
    <cellStyle name="Normal 3 2 9 2 2 2" xfId="14545"/>
    <cellStyle name="Normal 3 2 9 2 2 2 2" xfId="14546"/>
    <cellStyle name="Normal 3 2 9 2 2 2 3" xfId="14547"/>
    <cellStyle name="Normal 3 2 9 2 2 2 4" xfId="14548"/>
    <cellStyle name="Normal 3 2 9 2 2 3" xfId="14549"/>
    <cellStyle name="Normal 3 2 9 2 2 4" xfId="14550"/>
    <cellStyle name="Normal 3 2 9 2 2 5" xfId="14551"/>
    <cellStyle name="Normal 3 2 9 2 3" xfId="14552"/>
    <cellStyle name="Normal 3 2 9 2 3 2" xfId="14553"/>
    <cellStyle name="Normal 3 2 9 2 3 3" xfId="14554"/>
    <cellStyle name="Normal 3 2 9 2 3 4" xfId="14555"/>
    <cellStyle name="Normal 3 2 9 2 4" xfId="14556"/>
    <cellStyle name="Normal 3 2 9 2 5" xfId="14557"/>
    <cellStyle name="Normal 3 2 9 2 6" xfId="14558"/>
    <cellStyle name="Normal 3 2 9 3" xfId="14559"/>
    <cellStyle name="Normal 3 2 9 3 2" xfId="14560"/>
    <cellStyle name="Normal 3 2 9 3 2 2" xfId="14561"/>
    <cellStyle name="Normal 3 2 9 3 2 2 2" xfId="14562"/>
    <cellStyle name="Normal 3 2 9 3 2 2 3" xfId="14563"/>
    <cellStyle name="Normal 3 2 9 3 2 2 4" xfId="14564"/>
    <cellStyle name="Normal 3 2 9 3 2 3" xfId="14565"/>
    <cellStyle name="Normal 3 2 9 3 2 4" xfId="14566"/>
    <cellStyle name="Normal 3 2 9 3 2 5" xfId="14567"/>
    <cellStyle name="Normal 3 2 9 3 3" xfId="14568"/>
    <cellStyle name="Normal 3 2 9 3 3 2" xfId="14569"/>
    <cellStyle name="Normal 3 2 9 3 3 3" xfId="14570"/>
    <cellStyle name="Normal 3 2 9 3 3 4" xfId="14571"/>
    <cellStyle name="Normal 3 2 9 3 4" xfId="14572"/>
    <cellStyle name="Normal 3 2 9 3 5" xfId="14573"/>
    <cellStyle name="Normal 3 2 9 3 6" xfId="14574"/>
    <cellStyle name="Normal 3 2 9 4" xfId="14575"/>
    <cellStyle name="Normal 3 2 9 5" xfId="14576"/>
    <cellStyle name="Normal 3 2 9 5 2" xfId="14577"/>
    <cellStyle name="Normal 3 2 9 5 2 2" xfId="14578"/>
    <cellStyle name="Normal 3 2 9 5 2 3" xfId="14579"/>
    <cellStyle name="Normal 3 2 9 5 2 4" xfId="14580"/>
    <cellStyle name="Normal 3 2 9 5 3" xfId="14581"/>
    <cellStyle name="Normal 3 2 9 5 4" xfId="14582"/>
    <cellStyle name="Normal 3 2 9 5 5" xfId="14583"/>
    <cellStyle name="Normal 3 2 9 6" xfId="14584"/>
    <cellStyle name="Normal 3 2 9 6 2" xfId="14585"/>
    <cellStyle name="Normal 3 2 9 6 3" xfId="14586"/>
    <cellStyle name="Normal 3 2 9 6 4" xfId="14587"/>
    <cellStyle name="Normal 3 2 9 7" xfId="14588"/>
    <cellStyle name="Normal 3 2 9 8" xfId="14589"/>
    <cellStyle name="Normal 3 2 9 9" xfId="14590"/>
    <cellStyle name="Normal 3 2_Guarantees" xfId="14591"/>
    <cellStyle name="Normal 3 20" xfId="14592"/>
    <cellStyle name="Normal 3 20 2" xfId="14593"/>
    <cellStyle name="Normal 3 20 2 2" xfId="14594"/>
    <cellStyle name="Normal 3 20 2 2 2" xfId="14595"/>
    <cellStyle name="Normal 3 20 2 2 3" xfId="14596"/>
    <cellStyle name="Normal 3 20 2 2 4" xfId="14597"/>
    <cellStyle name="Normal 3 20 2 3" xfId="14598"/>
    <cellStyle name="Normal 3 20 2 4" xfId="14599"/>
    <cellStyle name="Normal 3 20 2 5" xfId="14600"/>
    <cellStyle name="Normal 3 20 3" xfId="14601"/>
    <cellStyle name="Normal 3 20 4" xfId="14602"/>
    <cellStyle name="Normal 3 20 4 2" xfId="14603"/>
    <cellStyle name="Normal 3 20 4 3" xfId="14604"/>
    <cellStyle name="Normal 3 20 4 4" xfId="14605"/>
    <cellStyle name="Normal 3 20 5" xfId="14606"/>
    <cellStyle name="Normal 3 20 6" xfId="14607"/>
    <cellStyle name="Normal 3 20 7" xfId="14608"/>
    <cellStyle name="Normal 3 21" xfId="14609"/>
    <cellStyle name="Normal 3 21 2" xfId="14610"/>
    <cellStyle name="Normal 3 21 2 2" xfId="14611"/>
    <cellStyle name="Normal 3 21 2 2 2" xfId="14612"/>
    <cellStyle name="Normal 3 21 2 2 3" xfId="14613"/>
    <cellStyle name="Normal 3 21 2 2 4" xfId="14614"/>
    <cellStyle name="Normal 3 21 2 3" xfId="14615"/>
    <cellStyle name="Normal 3 21 2 4" xfId="14616"/>
    <cellStyle name="Normal 3 21 2 5" xfId="14617"/>
    <cellStyle name="Normal 3 21 3" xfId="14618"/>
    <cellStyle name="Normal 3 21 4" xfId="14619"/>
    <cellStyle name="Normal 3 21 4 2" xfId="14620"/>
    <cellStyle name="Normal 3 21 4 3" xfId="14621"/>
    <cellStyle name="Normal 3 21 4 4" xfId="14622"/>
    <cellStyle name="Normal 3 21 5" xfId="14623"/>
    <cellStyle name="Normal 3 21 6" xfId="14624"/>
    <cellStyle name="Normal 3 21 7" xfId="14625"/>
    <cellStyle name="Normal 3 22" xfId="14626"/>
    <cellStyle name="Normal 3 22 2" xfId="14627"/>
    <cellStyle name="Normal 3 22 2 2" xfId="14628"/>
    <cellStyle name="Normal 3 22 2 2 2" xfId="14629"/>
    <cellStyle name="Normal 3 22 2 2 3" xfId="14630"/>
    <cellStyle name="Normal 3 22 2 2 4" xfId="14631"/>
    <cellStyle name="Normal 3 22 2 3" xfId="14632"/>
    <cellStyle name="Normal 3 22 2 4" xfId="14633"/>
    <cellStyle name="Normal 3 22 2 5" xfId="14634"/>
    <cellStyle name="Normal 3 22 3" xfId="14635"/>
    <cellStyle name="Normal 3 22 4" xfId="14636"/>
    <cellStyle name="Normal 3 22 4 2" xfId="14637"/>
    <cellStyle name="Normal 3 22 4 3" xfId="14638"/>
    <cellStyle name="Normal 3 22 4 4" xfId="14639"/>
    <cellStyle name="Normal 3 22 5" xfId="14640"/>
    <cellStyle name="Normal 3 22 6" xfId="14641"/>
    <cellStyle name="Normal 3 22 7" xfId="14642"/>
    <cellStyle name="Normal 3 23" xfId="14643"/>
    <cellStyle name="Normal 3 23 2" xfId="14644"/>
    <cellStyle name="Normal 3 23 2 2" xfId="14645"/>
    <cellStyle name="Normal 3 23 2 2 2" xfId="14646"/>
    <cellStyle name="Normal 3 23 2 2 3" xfId="14647"/>
    <cellStyle name="Normal 3 23 2 2 4" xfId="14648"/>
    <cellStyle name="Normal 3 23 2 3" xfId="14649"/>
    <cellStyle name="Normal 3 23 2 4" xfId="14650"/>
    <cellStyle name="Normal 3 23 2 5" xfId="14651"/>
    <cellStyle name="Normal 3 23 3" xfId="14652"/>
    <cellStyle name="Normal 3 23 3 2" xfId="14653"/>
    <cellStyle name="Normal 3 23 3 3" xfId="14654"/>
    <cellStyle name="Normal 3 23 3 4" xfId="14655"/>
    <cellStyle name="Normal 3 23 4" xfId="14656"/>
    <cellStyle name="Normal 3 23 5" xfId="14657"/>
    <cellStyle name="Normal 3 23 6" xfId="14658"/>
    <cellStyle name="Normal 3 24" xfId="14659"/>
    <cellStyle name="Normal 3 24 2" xfId="14660"/>
    <cellStyle name="Normal 3 24 2 2" xfId="14661"/>
    <cellStyle name="Normal 3 24 2 2 2" xfId="14662"/>
    <cellStyle name="Normal 3 24 2 2 3" xfId="14663"/>
    <cellStyle name="Normal 3 24 2 2 4" xfId="14664"/>
    <cellStyle name="Normal 3 24 2 3" xfId="14665"/>
    <cellStyle name="Normal 3 24 2 4" xfId="14666"/>
    <cellStyle name="Normal 3 24 2 5" xfId="14667"/>
    <cellStyle name="Normal 3 24 3" xfId="14668"/>
    <cellStyle name="Normal 3 24 3 2" xfId="14669"/>
    <cellStyle name="Normal 3 24 3 3" xfId="14670"/>
    <cellStyle name="Normal 3 24 3 4" xfId="14671"/>
    <cellStyle name="Normal 3 24 4" xfId="14672"/>
    <cellStyle name="Normal 3 24 5" xfId="14673"/>
    <cellStyle name="Normal 3 24 6" xfId="14674"/>
    <cellStyle name="Normal 3 25" xfId="14675"/>
    <cellStyle name="Normal 3 25 2" xfId="14676"/>
    <cellStyle name="Normal 3 25 2 2" xfId="14677"/>
    <cellStyle name="Normal 3 25 2 2 2" xfId="14678"/>
    <cellStyle name="Normal 3 25 2 2 3" xfId="14679"/>
    <cellStyle name="Normal 3 25 2 2 4" xfId="14680"/>
    <cellStyle name="Normal 3 25 2 3" xfId="14681"/>
    <cellStyle name="Normal 3 25 2 4" xfId="14682"/>
    <cellStyle name="Normal 3 25 2 5" xfId="14683"/>
    <cellStyle name="Normal 3 25 3" xfId="14684"/>
    <cellStyle name="Normal 3 25 3 2" xfId="14685"/>
    <cellStyle name="Normal 3 25 3 3" xfId="14686"/>
    <cellStyle name="Normal 3 25 3 4" xfId="14687"/>
    <cellStyle name="Normal 3 25 4" xfId="14688"/>
    <cellStyle name="Normal 3 25 5" xfId="14689"/>
    <cellStyle name="Normal 3 25 6" xfId="14690"/>
    <cellStyle name="Normal 3 26" xfId="14691"/>
    <cellStyle name="Normal 3 26 2" xfId="14692"/>
    <cellStyle name="Normal 3 26 2 2" xfId="14693"/>
    <cellStyle name="Normal 3 26 2 2 2" xfId="14694"/>
    <cellStyle name="Normal 3 26 2 2 3" xfId="14695"/>
    <cellStyle name="Normal 3 26 2 2 4" xfId="14696"/>
    <cellStyle name="Normal 3 26 2 3" xfId="14697"/>
    <cellStyle name="Normal 3 26 2 4" xfId="14698"/>
    <cellStyle name="Normal 3 26 2 5" xfId="14699"/>
    <cellStyle name="Normal 3 26 3" xfId="14700"/>
    <cellStyle name="Normal 3 26 3 2" xfId="14701"/>
    <cellStyle name="Normal 3 26 3 3" xfId="14702"/>
    <cellStyle name="Normal 3 26 3 4" xfId="14703"/>
    <cellStyle name="Normal 3 26 4" xfId="14704"/>
    <cellStyle name="Normal 3 26 5" xfId="14705"/>
    <cellStyle name="Normal 3 26 6" xfId="14706"/>
    <cellStyle name="Normal 3 27" xfId="14707"/>
    <cellStyle name="Normal 3 27 2" xfId="14708"/>
    <cellStyle name="Normal 3 27 2 2" xfId="14709"/>
    <cellStyle name="Normal 3 27 2 2 2" xfId="14710"/>
    <cellStyle name="Normal 3 27 2 2 3" xfId="14711"/>
    <cellStyle name="Normal 3 27 2 2 4" xfId="14712"/>
    <cellStyle name="Normal 3 27 2 3" xfId="14713"/>
    <cellStyle name="Normal 3 27 2 4" xfId="14714"/>
    <cellStyle name="Normal 3 27 2 5" xfId="14715"/>
    <cellStyle name="Normal 3 27 3" xfId="14716"/>
    <cellStyle name="Normal 3 27 3 2" xfId="14717"/>
    <cellStyle name="Normal 3 27 3 3" xfId="14718"/>
    <cellStyle name="Normal 3 27 3 4" xfId="14719"/>
    <cellStyle name="Normal 3 27 4" xfId="14720"/>
    <cellStyle name="Normal 3 27 5" xfId="14721"/>
    <cellStyle name="Normal 3 27 6" xfId="14722"/>
    <cellStyle name="Normal 3 28" xfId="14723"/>
    <cellStyle name="Normal 3 28 2" xfId="14724"/>
    <cellStyle name="Normal 3 28 2 2" xfId="14725"/>
    <cellStyle name="Normal 3 28 2 2 2" xfId="14726"/>
    <cellStyle name="Normal 3 28 2 2 3" xfId="14727"/>
    <cellStyle name="Normal 3 28 2 2 4" xfId="14728"/>
    <cellStyle name="Normal 3 28 2 3" xfId="14729"/>
    <cellStyle name="Normal 3 28 2 4" xfId="14730"/>
    <cellStyle name="Normal 3 28 2 5" xfId="14731"/>
    <cellStyle name="Normal 3 28 3" xfId="14732"/>
    <cellStyle name="Normal 3 28 3 2" xfId="14733"/>
    <cellStyle name="Normal 3 28 3 3" xfId="14734"/>
    <cellStyle name="Normal 3 28 3 4" xfId="14735"/>
    <cellStyle name="Normal 3 28 4" xfId="14736"/>
    <cellStyle name="Normal 3 28 5" xfId="14737"/>
    <cellStyle name="Normal 3 28 6" xfId="14738"/>
    <cellStyle name="Normal 3 29" xfId="14739"/>
    <cellStyle name="Normal 3 29 2" xfId="14740"/>
    <cellStyle name="Normal 3 29 2 2" xfId="14741"/>
    <cellStyle name="Normal 3 29 2 2 2" xfId="14742"/>
    <cellStyle name="Normal 3 29 2 2 3" xfId="14743"/>
    <cellStyle name="Normal 3 29 2 2 4" xfId="14744"/>
    <cellStyle name="Normal 3 29 2 3" xfId="14745"/>
    <cellStyle name="Normal 3 29 2 4" xfId="14746"/>
    <cellStyle name="Normal 3 29 2 5" xfId="14747"/>
    <cellStyle name="Normal 3 29 3" xfId="14748"/>
    <cellStyle name="Normal 3 29 3 2" xfId="14749"/>
    <cellStyle name="Normal 3 29 3 3" xfId="14750"/>
    <cellStyle name="Normal 3 29 3 4" xfId="14751"/>
    <cellStyle name="Normal 3 29 4" xfId="14752"/>
    <cellStyle name="Normal 3 29 5" xfId="14753"/>
    <cellStyle name="Normal 3 29 6" xfId="14754"/>
    <cellStyle name="Normal 3 3" xfId="14755"/>
    <cellStyle name="Normal 3 3 10" xfId="14756"/>
    <cellStyle name="Normal 3 3 10 2" xfId="14757"/>
    <cellStyle name="Normal 3 3 10 3" xfId="14758"/>
    <cellStyle name="Normal 3 3 10 3 2" xfId="14759"/>
    <cellStyle name="Normal 3 3 10 3 2 2" xfId="14760"/>
    <cellStyle name="Normal 3 3 10 3 2 3" xfId="14761"/>
    <cellStyle name="Normal 3 3 10 3 2 4" xfId="14762"/>
    <cellStyle name="Normal 3 3 10 3 3" xfId="14763"/>
    <cellStyle name="Normal 3 3 10 3 4" xfId="14764"/>
    <cellStyle name="Normal 3 3 10 3 5" xfId="14765"/>
    <cellStyle name="Normal 3 3 10 4" xfId="14766"/>
    <cellStyle name="Normal 3 3 10 5" xfId="14767"/>
    <cellStyle name="Normal 3 3 10 5 2" xfId="14768"/>
    <cellStyle name="Normal 3 3 10 5 3" xfId="14769"/>
    <cellStyle name="Normal 3 3 10 5 4" xfId="14770"/>
    <cellStyle name="Normal 3 3 10 6" xfId="14771"/>
    <cellStyle name="Normal 3 3 10 7" xfId="14772"/>
    <cellStyle name="Normal 3 3 10 8" xfId="14773"/>
    <cellStyle name="Normal 3 3 11" xfId="14774"/>
    <cellStyle name="Normal 3 3 12" xfId="14775"/>
    <cellStyle name="Normal 3 3 12 2" xfId="14776"/>
    <cellStyle name="Normal 3 3 12 2 2" xfId="14777"/>
    <cellStyle name="Normal 3 3 12 2 2 2" xfId="14778"/>
    <cellStyle name="Normal 3 3 12 2 2 3" xfId="14779"/>
    <cellStyle name="Normal 3 3 12 2 2 4" xfId="14780"/>
    <cellStyle name="Normal 3 3 12 2 3" xfId="14781"/>
    <cellStyle name="Normal 3 3 12 2 4" xfId="14782"/>
    <cellStyle name="Normal 3 3 12 2 5" xfId="14783"/>
    <cellStyle name="Normal 3 3 12 3" xfId="14784"/>
    <cellStyle name="Normal 3 3 12 4" xfId="14785"/>
    <cellStyle name="Normal 3 3 12 4 2" xfId="14786"/>
    <cellStyle name="Normal 3 3 12 4 3" xfId="14787"/>
    <cellStyle name="Normal 3 3 12 4 4" xfId="14788"/>
    <cellStyle name="Normal 3 3 12 5" xfId="14789"/>
    <cellStyle name="Normal 3 3 12 6" xfId="14790"/>
    <cellStyle name="Normal 3 3 12 7" xfId="14791"/>
    <cellStyle name="Normal 3 3 13" xfId="14792"/>
    <cellStyle name="Normal 3 3 13 2" xfId="14793"/>
    <cellStyle name="Normal 3 3 13 2 2" xfId="14794"/>
    <cellStyle name="Normal 3 3 13 2 2 2" xfId="14795"/>
    <cellStyle name="Normal 3 3 13 2 2 3" xfId="14796"/>
    <cellStyle name="Normal 3 3 13 2 2 4" xfId="14797"/>
    <cellStyle name="Normal 3 3 13 2 3" xfId="14798"/>
    <cellStyle name="Normal 3 3 13 2 4" xfId="14799"/>
    <cellStyle name="Normal 3 3 13 2 5" xfId="14800"/>
    <cellStyle name="Normal 3 3 13 3" xfId="14801"/>
    <cellStyle name="Normal 3 3 13 4" xfId="14802"/>
    <cellStyle name="Normal 3 3 13 4 2" xfId="14803"/>
    <cellStyle name="Normal 3 3 13 4 3" xfId="14804"/>
    <cellStyle name="Normal 3 3 13 4 4" xfId="14805"/>
    <cellStyle name="Normal 3 3 13 5" xfId="14806"/>
    <cellStyle name="Normal 3 3 13 6" xfId="14807"/>
    <cellStyle name="Normal 3 3 13 7" xfId="14808"/>
    <cellStyle name="Normal 3 3 14" xfId="14809"/>
    <cellStyle name="Normal 3 3 14 2" xfId="14810"/>
    <cellStyle name="Normal 3 3 14 2 2" xfId="14811"/>
    <cellStyle name="Normal 3 3 14 2 3" xfId="14812"/>
    <cellStyle name="Normal 3 3 14 2 4" xfId="14813"/>
    <cellStyle name="Normal 3 3 14 3" xfId="14814"/>
    <cellStyle name="Normal 3 3 14 4" xfId="14815"/>
    <cellStyle name="Normal 3 3 14 5" xfId="14816"/>
    <cellStyle name="Normal 3 3 15" xfId="14817"/>
    <cellStyle name="Normal 3 3 15 2" xfId="14818"/>
    <cellStyle name="Normal 3 3 15 3" xfId="14819"/>
    <cellStyle name="Normal 3 3 15 4" xfId="14820"/>
    <cellStyle name="Normal 3 3 16" xfId="14821"/>
    <cellStyle name="Normal 3 3 17" xfId="14822"/>
    <cellStyle name="Normal 3 3 18" xfId="14823"/>
    <cellStyle name="Normal 3 3 2" xfId="14824"/>
    <cellStyle name="Normal 3 3 2 10" xfId="14825"/>
    <cellStyle name="Normal 3 3 2 10 2" xfId="14826"/>
    <cellStyle name="Normal 3 3 2 10 2 2" xfId="14827"/>
    <cellStyle name="Normal 3 3 2 10 2 3" xfId="14828"/>
    <cellStyle name="Normal 3 3 2 10 2 4" xfId="14829"/>
    <cellStyle name="Normal 3 3 2 10 3" xfId="14830"/>
    <cellStyle name="Normal 3 3 2 10 4" xfId="14831"/>
    <cellStyle name="Normal 3 3 2 10 5" xfId="14832"/>
    <cellStyle name="Normal 3 3 2 11" xfId="14833"/>
    <cellStyle name="Normal 3 3 2 11 2" xfId="14834"/>
    <cellStyle name="Normal 3 3 2 11 3" xfId="14835"/>
    <cellStyle name="Normal 3 3 2 11 4" xfId="14836"/>
    <cellStyle name="Normal 3 3 2 12" xfId="14837"/>
    <cellStyle name="Normal 3 3 2 13" xfId="14838"/>
    <cellStyle name="Normal 3 3 2 14" xfId="14839"/>
    <cellStyle name="Normal 3 3 2 2" xfId="14840"/>
    <cellStyle name="Normal 3 3 2 2 10" xfId="14841"/>
    <cellStyle name="Normal 3 3 2 2 2" xfId="14842"/>
    <cellStyle name="Normal 3 3 2 2 2 2" xfId="14843"/>
    <cellStyle name="Normal 3 3 2 2 2 2 2" xfId="14844"/>
    <cellStyle name="Normal 3 3 2 2 2 2 2 2" xfId="14845"/>
    <cellStyle name="Normal 3 3 2 2 2 2 2 2 2" xfId="14846"/>
    <cellStyle name="Normal 3 3 2 2 2 2 2 2 3" xfId="14847"/>
    <cellStyle name="Normal 3 3 2 2 2 2 2 2 4" xfId="14848"/>
    <cellStyle name="Normal 3 3 2 2 2 2 2 3" xfId="14849"/>
    <cellStyle name="Normal 3 3 2 2 2 2 2 4" xfId="14850"/>
    <cellStyle name="Normal 3 3 2 2 2 2 2 5" xfId="14851"/>
    <cellStyle name="Normal 3 3 2 2 2 2 3" xfId="14852"/>
    <cellStyle name="Normal 3 3 2 2 2 2 3 2" xfId="14853"/>
    <cellStyle name="Normal 3 3 2 2 2 2 3 3" xfId="14854"/>
    <cellStyle name="Normal 3 3 2 2 2 2 3 4" xfId="14855"/>
    <cellStyle name="Normal 3 3 2 2 2 2 4" xfId="14856"/>
    <cellStyle name="Normal 3 3 2 2 2 2 5" xfId="14857"/>
    <cellStyle name="Normal 3 3 2 2 2 2 6" xfId="14858"/>
    <cellStyle name="Normal 3 3 2 2 2 3" xfId="14859"/>
    <cellStyle name="Normal 3 3 2 2 2 3 2" xfId="14860"/>
    <cellStyle name="Normal 3 3 2 2 2 3 2 2" xfId="14861"/>
    <cellStyle name="Normal 3 3 2 2 2 3 2 2 2" xfId="14862"/>
    <cellStyle name="Normal 3 3 2 2 2 3 2 2 3" xfId="14863"/>
    <cellStyle name="Normal 3 3 2 2 2 3 2 2 4" xfId="14864"/>
    <cellStyle name="Normal 3 3 2 2 2 3 2 3" xfId="14865"/>
    <cellStyle name="Normal 3 3 2 2 2 3 2 4" xfId="14866"/>
    <cellStyle name="Normal 3 3 2 2 2 3 2 5" xfId="14867"/>
    <cellStyle name="Normal 3 3 2 2 2 3 3" xfId="14868"/>
    <cellStyle name="Normal 3 3 2 2 2 3 3 2" xfId="14869"/>
    <cellStyle name="Normal 3 3 2 2 2 3 3 3" xfId="14870"/>
    <cellStyle name="Normal 3 3 2 2 2 3 3 4" xfId="14871"/>
    <cellStyle name="Normal 3 3 2 2 2 3 4" xfId="14872"/>
    <cellStyle name="Normal 3 3 2 2 2 3 5" xfId="14873"/>
    <cellStyle name="Normal 3 3 2 2 2 3 6" xfId="14874"/>
    <cellStyle name="Normal 3 3 2 2 2 4" xfId="14875"/>
    <cellStyle name="Normal 3 3 2 2 2 4 2" xfId="14876"/>
    <cellStyle name="Normal 3 3 2 2 2 4 2 2" xfId="14877"/>
    <cellStyle name="Normal 3 3 2 2 2 4 2 3" xfId="14878"/>
    <cellStyle name="Normal 3 3 2 2 2 4 2 4" xfId="14879"/>
    <cellStyle name="Normal 3 3 2 2 2 4 3" xfId="14880"/>
    <cellStyle name="Normal 3 3 2 2 2 4 4" xfId="14881"/>
    <cellStyle name="Normal 3 3 2 2 2 4 5" xfId="14882"/>
    <cellStyle name="Normal 3 3 2 2 2 5" xfId="14883"/>
    <cellStyle name="Normal 3 3 2 2 2 5 2" xfId="14884"/>
    <cellStyle name="Normal 3 3 2 2 2 5 3" xfId="14885"/>
    <cellStyle name="Normal 3 3 2 2 2 5 4" xfId="14886"/>
    <cellStyle name="Normal 3 3 2 2 2 6" xfId="14887"/>
    <cellStyle name="Normal 3 3 2 2 2 7" xfId="14888"/>
    <cellStyle name="Normal 3 3 2 2 2 8" xfId="14889"/>
    <cellStyle name="Normal 3 3 2 2 3" xfId="14890"/>
    <cellStyle name="Normal 3 3 2 2 3 2" xfId="14891"/>
    <cellStyle name="Normal 3 3 2 2 3 2 2" xfId="14892"/>
    <cellStyle name="Normal 3 3 2 2 3 2 2 2" xfId="14893"/>
    <cellStyle name="Normal 3 3 2 2 3 2 2 3" xfId="14894"/>
    <cellStyle name="Normal 3 3 2 2 3 2 2 4" xfId="14895"/>
    <cellStyle name="Normal 3 3 2 2 3 2 3" xfId="14896"/>
    <cellStyle name="Normal 3 3 2 2 3 2 4" xfId="14897"/>
    <cellStyle name="Normal 3 3 2 2 3 2 5" xfId="14898"/>
    <cellStyle name="Normal 3 3 2 2 3 3" xfId="14899"/>
    <cellStyle name="Normal 3 3 2 2 3 3 2" xfId="14900"/>
    <cellStyle name="Normal 3 3 2 2 3 3 3" xfId="14901"/>
    <cellStyle name="Normal 3 3 2 2 3 3 4" xfId="14902"/>
    <cellStyle name="Normal 3 3 2 2 3 4" xfId="14903"/>
    <cellStyle name="Normal 3 3 2 2 3 5" xfId="14904"/>
    <cellStyle name="Normal 3 3 2 2 3 6" xfId="14905"/>
    <cellStyle name="Normal 3 3 2 2 4" xfId="14906"/>
    <cellStyle name="Normal 3 3 2 2 4 2" xfId="14907"/>
    <cellStyle name="Normal 3 3 2 2 4 2 2" xfId="14908"/>
    <cellStyle name="Normal 3 3 2 2 4 2 2 2" xfId="14909"/>
    <cellStyle name="Normal 3 3 2 2 4 2 2 3" xfId="14910"/>
    <cellStyle name="Normal 3 3 2 2 4 2 2 4" xfId="14911"/>
    <cellStyle name="Normal 3 3 2 2 4 2 3" xfId="14912"/>
    <cellStyle name="Normal 3 3 2 2 4 2 4" xfId="14913"/>
    <cellStyle name="Normal 3 3 2 2 4 2 5" xfId="14914"/>
    <cellStyle name="Normal 3 3 2 2 4 3" xfId="14915"/>
    <cellStyle name="Normal 3 3 2 2 4 3 2" xfId="14916"/>
    <cellStyle name="Normal 3 3 2 2 4 3 3" xfId="14917"/>
    <cellStyle name="Normal 3 3 2 2 4 3 4" xfId="14918"/>
    <cellStyle name="Normal 3 3 2 2 4 4" xfId="14919"/>
    <cellStyle name="Normal 3 3 2 2 4 5" xfId="14920"/>
    <cellStyle name="Normal 3 3 2 2 4 6" xfId="14921"/>
    <cellStyle name="Normal 3 3 2 2 5" xfId="14922"/>
    <cellStyle name="Normal 3 3 2 2 5 2" xfId="14923"/>
    <cellStyle name="Normal 3 3 2 2 5 2 2" xfId="14924"/>
    <cellStyle name="Normal 3 3 2 2 5 2 3" xfId="14925"/>
    <cellStyle name="Normal 3 3 2 2 5 2 4" xfId="14926"/>
    <cellStyle name="Normal 3 3 2 2 5 3" xfId="14927"/>
    <cellStyle name="Normal 3 3 2 2 5 4" xfId="14928"/>
    <cellStyle name="Normal 3 3 2 2 5 5" xfId="14929"/>
    <cellStyle name="Normal 3 3 2 2 6" xfId="14930"/>
    <cellStyle name="Normal 3 3 2 2 7" xfId="14931"/>
    <cellStyle name="Normal 3 3 2 2 7 2" xfId="14932"/>
    <cellStyle name="Normal 3 3 2 2 7 3" xfId="14933"/>
    <cellStyle name="Normal 3 3 2 2 7 4" xfId="14934"/>
    <cellStyle name="Normal 3 3 2 2 8" xfId="14935"/>
    <cellStyle name="Normal 3 3 2 2 9" xfId="14936"/>
    <cellStyle name="Normal 3 3 2 3" xfId="14937"/>
    <cellStyle name="Normal 3 3 2 3 2" xfId="14938"/>
    <cellStyle name="Normal 3 3 2 3 2 2" xfId="14939"/>
    <cellStyle name="Normal 3 3 2 3 2 2 2" xfId="14940"/>
    <cellStyle name="Normal 3 3 2 3 2 2 2 2" xfId="14941"/>
    <cellStyle name="Normal 3 3 2 3 2 2 2 2 2" xfId="14942"/>
    <cellStyle name="Normal 3 3 2 3 2 2 2 2 3" xfId="14943"/>
    <cellStyle name="Normal 3 3 2 3 2 2 2 2 4" xfId="14944"/>
    <cellStyle name="Normal 3 3 2 3 2 2 2 3" xfId="14945"/>
    <cellStyle name="Normal 3 3 2 3 2 2 2 4" xfId="14946"/>
    <cellStyle name="Normal 3 3 2 3 2 2 2 5" xfId="14947"/>
    <cellStyle name="Normal 3 3 2 3 2 2 3" xfId="14948"/>
    <cellStyle name="Normal 3 3 2 3 2 2 3 2" xfId="14949"/>
    <cellStyle name="Normal 3 3 2 3 2 2 3 3" xfId="14950"/>
    <cellStyle name="Normal 3 3 2 3 2 2 3 4" xfId="14951"/>
    <cellStyle name="Normal 3 3 2 3 2 2 4" xfId="14952"/>
    <cellStyle name="Normal 3 3 2 3 2 2 5" xfId="14953"/>
    <cellStyle name="Normal 3 3 2 3 2 2 6" xfId="14954"/>
    <cellStyle name="Normal 3 3 2 3 2 3" xfId="14955"/>
    <cellStyle name="Normal 3 3 2 3 2 3 2" xfId="14956"/>
    <cellStyle name="Normal 3 3 2 3 2 3 2 2" xfId="14957"/>
    <cellStyle name="Normal 3 3 2 3 2 3 2 2 2" xfId="14958"/>
    <cellStyle name="Normal 3 3 2 3 2 3 2 2 3" xfId="14959"/>
    <cellStyle name="Normal 3 3 2 3 2 3 2 2 4" xfId="14960"/>
    <cellStyle name="Normal 3 3 2 3 2 3 2 3" xfId="14961"/>
    <cellStyle name="Normal 3 3 2 3 2 3 2 4" xfId="14962"/>
    <cellStyle name="Normal 3 3 2 3 2 3 2 5" xfId="14963"/>
    <cellStyle name="Normal 3 3 2 3 2 3 3" xfId="14964"/>
    <cellStyle name="Normal 3 3 2 3 2 3 3 2" xfId="14965"/>
    <cellStyle name="Normal 3 3 2 3 2 3 3 3" xfId="14966"/>
    <cellStyle name="Normal 3 3 2 3 2 3 3 4" xfId="14967"/>
    <cellStyle name="Normal 3 3 2 3 2 3 4" xfId="14968"/>
    <cellStyle name="Normal 3 3 2 3 2 3 5" xfId="14969"/>
    <cellStyle name="Normal 3 3 2 3 2 3 6" xfId="14970"/>
    <cellStyle name="Normal 3 3 2 3 2 4" xfId="14971"/>
    <cellStyle name="Normal 3 3 2 3 2 4 2" xfId="14972"/>
    <cellStyle name="Normal 3 3 2 3 2 4 2 2" xfId="14973"/>
    <cellStyle name="Normal 3 3 2 3 2 4 2 3" xfId="14974"/>
    <cellStyle name="Normal 3 3 2 3 2 4 2 4" xfId="14975"/>
    <cellStyle name="Normal 3 3 2 3 2 4 3" xfId="14976"/>
    <cellStyle name="Normal 3 3 2 3 2 4 4" xfId="14977"/>
    <cellStyle name="Normal 3 3 2 3 2 4 5" xfId="14978"/>
    <cellStyle name="Normal 3 3 2 3 2 5" xfId="14979"/>
    <cellStyle name="Normal 3 3 2 3 2 5 2" xfId="14980"/>
    <cellStyle name="Normal 3 3 2 3 2 5 3" xfId="14981"/>
    <cellStyle name="Normal 3 3 2 3 2 5 4" xfId="14982"/>
    <cellStyle name="Normal 3 3 2 3 2 6" xfId="14983"/>
    <cellStyle name="Normal 3 3 2 3 2 7" xfId="14984"/>
    <cellStyle name="Normal 3 3 2 3 2 8" xfId="14985"/>
    <cellStyle name="Normal 3 3 2 3 3" xfId="14986"/>
    <cellStyle name="Normal 3 3 2 3 3 2" xfId="14987"/>
    <cellStyle name="Normal 3 3 2 3 3 2 2" xfId="14988"/>
    <cellStyle name="Normal 3 3 2 3 3 2 2 2" xfId="14989"/>
    <cellStyle name="Normal 3 3 2 3 3 2 2 3" xfId="14990"/>
    <cellStyle name="Normal 3 3 2 3 3 2 2 4" xfId="14991"/>
    <cellStyle name="Normal 3 3 2 3 3 2 3" xfId="14992"/>
    <cellStyle name="Normal 3 3 2 3 3 2 4" xfId="14993"/>
    <cellStyle name="Normal 3 3 2 3 3 2 5" xfId="14994"/>
    <cellStyle name="Normal 3 3 2 3 3 3" xfId="14995"/>
    <cellStyle name="Normal 3 3 2 3 3 3 2" xfId="14996"/>
    <cellStyle name="Normal 3 3 2 3 3 3 3" xfId="14997"/>
    <cellStyle name="Normal 3 3 2 3 3 3 4" xfId="14998"/>
    <cellStyle name="Normal 3 3 2 3 3 4" xfId="14999"/>
    <cellStyle name="Normal 3 3 2 3 3 5" xfId="15000"/>
    <cellStyle name="Normal 3 3 2 3 3 6" xfId="15001"/>
    <cellStyle name="Normal 3 3 2 3 4" xfId="15002"/>
    <cellStyle name="Normal 3 3 2 3 4 2" xfId="15003"/>
    <cellStyle name="Normal 3 3 2 3 4 2 2" xfId="15004"/>
    <cellStyle name="Normal 3 3 2 3 4 2 2 2" xfId="15005"/>
    <cellStyle name="Normal 3 3 2 3 4 2 2 3" xfId="15006"/>
    <cellStyle name="Normal 3 3 2 3 4 2 2 4" xfId="15007"/>
    <cellStyle name="Normal 3 3 2 3 4 2 3" xfId="15008"/>
    <cellStyle name="Normal 3 3 2 3 4 2 4" xfId="15009"/>
    <cellStyle name="Normal 3 3 2 3 4 2 5" xfId="15010"/>
    <cellStyle name="Normal 3 3 2 3 4 3" xfId="15011"/>
    <cellStyle name="Normal 3 3 2 3 4 3 2" xfId="15012"/>
    <cellStyle name="Normal 3 3 2 3 4 3 3" xfId="15013"/>
    <cellStyle name="Normal 3 3 2 3 4 3 4" xfId="15014"/>
    <cellStyle name="Normal 3 3 2 3 4 4" xfId="15015"/>
    <cellStyle name="Normal 3 3 2 3 4 5" xfId="15016"/>
    <cellStyle name="Normal 3 3 2 3 4 6" xfId="15017"/>
    <cellStyle name="Normal 3 3 2 3 5" xfId="15018"/>
    <cellStyle name="Normal 3 3 2 3 5 2" xfId="15019"/>
    <cellStyle name="Normal 3 3 2 3 5 2 2" xfId="15020"/>
    <cellStyle name="Normal 3 3 2 3 5 2 3" xfId="15021"/>
    <cellStyle name="Normal 3 3 2 3 5 2 4" xfId="15022"/>
    <cellStyle name="Normal 3 3 2 3 5 3" xfId="15023"/>
    <cellStyle name="Normal 3 3 2 3 5 4" xfId="15024"/>
    <cellStyle name="Normal 3 3 2 3 5 5" xfId="15025"/>
    <cellStyle name="Normal 3 3 2 3 6" xfId="15026"/>
    <cellStyle name="Normal 3 3 2 3 6 2" xfId="15027"/>
    <cellStyle name="Normal 3 3 2 3 6 3" xfId="15028"/>
    <cellStyle name="Normal 3 3 2 3 6 4" xfId="15029"/>
    <cellStyle name="Normal 3 3 2 3 7" xfId="15030"/>
    <cellStyle name="Normal 3 3 2 3 8" xfId="15031"/>
    <cellStyle name="Normal 3 3 2 3 9" xfId="15032"/>
    <cellStyle name="Normal 3 3 2 4" xfId="15033"/>
    <cellStyle name="Normal 3 3 2 4 2" xfId="15034"/>
    <cellStyle name="Normal 3 3 2 4 2 2" xfId="15035"/>
    <cellStyle name="Normal 3 3 2 4 2 2 2" xfId="15036"/>
    <cellStyle name="Normal 3 3 2 4 2 2 2 2" xfId="15037"/>
    <cellStyle name="Normal 3 3 2 4 2 2 2 2 2" xfId="15038"/>
    <cellStyle name="Normal 3 3 2 4 2 2 2 2 3" xfId="15039"/>
    <cellStyle name="Normal 3 3 2 4 2 2 2 2 4" xfId="15040"/>
    <cellStyle name="Normal 3 3 2 4 2 2 2 3" xfId="15041"/>
    <cellStyle name="Normal 3 3 2 4 2 2 2 4" xfId="15042"/>
    <cellStyle name="Normal 3 3 2 4 2 2 2 5" xfId="15043"/>
    <cellStyle name="Normal 3 3 2 4 2 2 3" xfId="15044"/>
    <cellStyle name="Normal 3 3 2 4 2 2 3 2" xfId="15045"/>
    <cellStyle name="Normal 3 3 2 4 2 2 3 3" xfId="15046"/>
    <cellStyle name="Normal 3 3 2 4 2 2 3 4" xfId="15047"/>
    <cellStyle name="Normal 3 3 2 4 2 2 4" xfId="15048"/>
    <cellStyle name="Normal 3 3 2 4 2 2 5" xfId="15049"/>
    <cellStyle name="Normal 3 3 2 4 2 2 6" xfId="15050"/>
    <cellStyle name="Normal 3 3 2 4 2 3" xfId="15051"/>
    <cellStyle name="Normal 3 3 2 4 2 3 2" xfId="15052"/>
    <cellStyle name="Normal 3 3 2 4 2 3 2 2" xfId="15053"/>
    <cellStyle name="Normal 3 3 2 4 2 3 2 2 2" xfId="15054"/>
    <cellStyle name="Normal 3 3 2 4 2 3 2 2 3" xfId="15055"/>
    <cellStyle name="Normal 3 3 2 4 2 3 2 2 4" xfId="15056"/>
    <cellStyle name="Normal 3 3 2 4 2 3 2 3" xfId="15057"/>
    <cellStyle name="Normal 3 3 2 4 2 3 2 4" xfId="15058"/>
    <cellStyle name="Normal 3 3 2 4 2 3 2 5" xfId="15059"/>
    <cellStyle name="Normal 3 3 2 4 2 3 3" xfId="15060"/>
    <cellStyle name="Normal 3 3 2 4 2 3 3 2" xfId="15061"/>
    <cellStyle name="Normal 3 3 2 4 2 3 3 3" xfId="15062"/>
    <cellStyle name="Normal 3 3 2 4 2 3 3 4" xfId="15063"/>
    <cellStyle name="Normal 3 3 2 4 2 3 4" xfId="15064"/>
    <cellStyle name="Normal 3 3 2 4 2 3 5" xfId="15065"/>
    <cellStyle name="Normal 3 3 2 4 2 3 6" xfId="15066"/>
    <cellStyle name="Normal 3 3 2 4 2 4" xfId="15067"/>
    <cellStyle name="Normal 3 3 2 4 2 4 2" xfId="15068"/>
    <cellStyle name="Normal 3 3 2 4 2 4 2 2" xfId="15069"/>
    <cellStyle name="Normal 3 3 2 4 2 4 2 3" xfId="15070"/>
    <cellStyle name="Normal 3 3 2 4 2 4 2 4" xfId="15071"/>
    <cellStyle name="Normal 3 3 2 4 2 4 3" xfId="15072"/>
    <cellStyle name="Normal 3 3 2 4 2 4 4" xfId="15073"/>
    <cellStyle name="Normal 3 3 2 4 2 4 5" xfId="15074"/>
    <cellStyle name="Normal 3 3 2 4 2 5" xfId="15075"/>
    <cellStyle name="Normal 3 3 2 4 2 5 2" xfId="15076"/>
    <cellStyle name="Normal 3 3 2 4 2 5 3" xfId="15077"/>
    <cellStyle name="Normal 3 3 2 4 2 5 4" xfId="15078"/>
    <cellStyle name="Normal 3 3 2 4 2 6" xfId="15079"/>
    <cellStyle name="Normal 3 3 2 4 2 7" xfId="15080"/>
    <cellStyle name="Normal 3 3 2 4 2 8" xfId="15081"/>
    <cellStyle name="Normal 3 3 2 4 3" xfId="15082"/>
    <cellStyle name="Normal 3 3 2 4 3 2" xfId="15083"/>
    <cellStyle name="Normal 3 3 2 4 3 2 2" xfId="15084"/>
    <cellStyle name="Normal 3 3 2 4 3 2 2 2" xfId="15085"/>
    <cellStyle name="Normal 3 3 2 4 3 2 2 3" xfId="15086"/>
    <cellStyle name="Normal 3 3 2 4 3 2 2 4" xfId="15087"/>
    <cellStyle name="Normal 3 3 2 4 3 2 3" xfId="15088"/>
    <cellStyle name="Normal 3 3 2 4 3 2 4" xfId="15089"/>
    <cellStyle name="Normal 3 3 2 4 3 2 5" xfId="15090"/>
    <cellStyle name="Normal 3 3 2 4 3 3" xfId="15091"/>
    <cellStyle name="Normal 3 3 2 4 3 3 2" xfId="15092"/>
    <cellStyle name="Normal 3 3 2 4 3 3 3" xfId="15093"/>
    <cellStyle name="Normal 3 3 2 4 3 3 4" xfId="15094"/>
    <cellStyle name="Normal 3 3 2 4 3 4" xfId="15095"/>
    <cellStyle name="Normal 3 3 2 4 3 5" xfId="15096"/>
    <cellStyle name="Normal 3 3 2 4 3 6" xfId="15097"/>
    <cellStyle name="Normal 3 3 2 4 4" xfId="15098"/>
    <cellStyle name="Normal 3 3 2 4 4 2" xfId="15099"/>
    <cellStyle name="Normal 3 3 2 4 4 2 2" xfId="15100"/>
    <cellStyle name="Normal 3 3 2 4 4 2 2 2" xfId="15101"/>
    <cellStyle name="Normal 3 3 2 4 4 2 2 3" xfId="15102"/>
    <cellStyle name="Normal 3 3 2 4 4 2 2 4" xfId="15103"/>
    <cellStyle name="Normal 3 3 2 4 4 2 3" xfId="15104"/>
    <cellStyle name="Normal 3 3 2 4 4 2 4" xfId="15105"/>
    <cellStyle name="Normal 3 3 2 4 4 2 5" xfId="15106"/>
    <cellStyle name="Normal 3 3 2 4 4 3" xfId="15107"/>
    <cellStyle name="Normal 3 3 2 4 4 3 2" xfId="15108"/>
    <cellStyle name="Normal 3 3 2 4 4 3 3" xfId="15109"/>
    <cellStyle name="Normal 3 3 2 4 4 3 4" xfId="15110"/>
    <cellStyle name="Normal 3 3 2 4 4 4" xfId="15111"/>
    <cellStyle name="Normal 3 3 2 4 4 5" xfId="15112"/>
    <cellStyle name="Normal 3 3 2 4 4 6" xfId="15113"/>
    <cellStyle name="Normal 3 3 2 4 5" xfId="15114"/>
    <cellStyle name="Normal 3 3 2 4 5 2" xfId="15115"/>
    <cellStyle name="Normal 3 3 2 4 5 2 2" xfId="15116"/>
    <cellStyle name="Normal 3 3 2 4 5 2 3" xfId="15117"/>
    <cellStyle name="Normal 3 3 2 4 5 2 4" xfId="15118"/>
    <cellStyle name="Normal 3 3 2 4 5 3" xfId="15119"/>
    <cellStyle name="Normal 3 3 2 4 5 4" xfId="15120"/>
    <cellStyle name="Normal 3 3 2 4 5 5" xfId="15121"/>
    <cellStyle name="Normal 3 3 2 4 6" xfId="15122"/>
    <cellStyle name="Normal 3 3 2 4 6 2" xfId="15123"/>
    <cellStyle name="Normal 3 3 2 4 6 3" xfId="15124"/>
    <cellStyle name="Normal 3 3 2 4 6 4" xfId="15125"/>
    <cellStyle name="Normal 3 3 2 4 7" xfId="15126"/>
    <cellStyle name="Normal 3 3 2 4 8" xfId="15127"/>
    <cellStyle name="Normal 3 3 2 4 9" xfId="15128"/>
    <cellStyle name="Normal 3 3 2 5" xfId="15129"/>
    <cellStyle name="Normal 3 3 2 5 2" xfId="15130"/>
    <cellStyle name="Normal 3 3 2 5 2 2" xfId="15131"/>
    <cellStyle name="Normal 3 3 2 5 2 2 2" xfId="15132"/>
    <cellStyle name="Normal 3 3 2 5 2 2 2 2" xfId="15133"/>
    <cellStyle name="Normal 3 3 2 5 2 2 2 3" xfId="15134"/>
    <cellStyle name="Normal 3 3 2 5 2 2 2 4" xfId="15135"/>
    <cellStyle name="Normal 3 3 2 5 2 2 3" xfId="15136"/>
    <cellStyle name="Normal 3 3 2 5 2 2 4" xfId="15137"/>
    <cellStyle name="Normal 3 3 2 5 2 2 5" xfId="15138"/>
    <cellStyle name="Normal 3 3 2 5 2 3" xfId="15139"/>
    <cellStyle name="Normal 3 3 2 5 2 3 2" xfId="15140"/>
    <cellStyle name="Normal 3 3 2 5 2 3 3" xfId="15141"/>
    <cellStyle name="Normal 3 3 2 5 2 3 4" xfId="15142"/>
    <cellStyle name="Normal 3 3 2 5 2 4" xfId="15143"/>
    <cellStyle name="Normal 3 3 2 5 2 5" xfId="15144"/>
    <cellStyle name="Normal 3 3 2 5 2 6" xfId="15145"/>
    <cellStyle name="Normal 3 3 2 5 3" xfId="15146"/>
    <cellStyle name="Normal 3 3 2 5 3 2" xfId="15147"/>
    <cellStyle name="Normal 3 3 2 5 3 2 2" xfId="15148"/>
    <cellStyle name="Normal 3 3 2 5 3 2 2 2" xfId="15149"/>
    <cellStyle name="Normal 3 3 2 5 3 2 2 3" xfId="15150"/>
    <cellStyle name="Normal 3 3 2 5 3 2 2 4" xfId="15151"/>
    <cellStyle name="Normal 3 3 2 5 3 2 3" xfId="15152"/>
    <cellStyle name="Normal 3 3 2 5 3 2 4" xfId="15153"/>
    <cellStyle name="Normal 3 3 2 5 3 2 5" xfId="15154"/>
    <cellStyle name="Normal 3 3 2 5 3 3" xfId="15155"/>
    <cellStyle name="Normal 3 3 2 5 3 3 2" xfId="15156"/>
    <cellStyle name="Normal 3 3 2 5 3 3 3" xfId="15157"/>
    <cellStyle name="Normal 3 3 2 5 3 3 4" xfId="15158"/>
    <cellStyle name="Normal 3 3 2 5 3 4" xfId="15159"/>
    <cellStyle name="Normal 3 3 2 5 3 5" xfId="15160"/>
    <cellStyle name="Normal 3 3 2 5 3 6" xfId="15161"/>
    <cellStyle name="Normal 3 3 2 5 4" xfId="15162"/>
    <cellStyle name="Normal 3 3 2 5 4 2" xfId="15163"/>
    <cellStyle name="Normal 3 3 2 5 4 2 2" xfId="15164"/>
    <cellStyle name="Normal 3 3 2 5 4 2 3" xfId="15165"/>
    <cellStyle name="Normal 3 3 2 5 4 2 4" xfId="15166"/>
    <cellStyle name="Normal 3 3 2 5 4 3" xfId="15167"/>
    <cellStyle name="Normal 3 3 2 5 4 4" xfId="15168"/>
    <cellStyle name="Normal 3 3 2 5 4 5" xfId="15169"/>
    <cellStyle name="Normal 3 3 2 5 5" xfId="15170"/>
    <cellStyle name="Normal 3 3 2 5 5 2" xfId="15171"/>
    <cellStyle name="Normal 3 3 2 5 5 3" xfId="15172"/>
    <cellStyle name="Normal 3 3 2 5 5 4" xfId="15173"/>
    <cellStyle name="Normal 3 3 2 5 6" xfId="15174"/>
    <cellStyle name="Normal 3 3 2 5 7" xfId="15175"/>
    <cellStyle name="Normal 3 3 2 5 8" xfId="15176"/>
    <cellStyle name="Normal 3 3 2 6" xfId="15177"/>
    <cellStyle name="Normal 3 3 2 6 2" xfId="15178"/>
    <cellStyle name="Normal 3 3 2 6 2 2" xfId="15179"/>
    <cellStyle name="Normal 3 3 2 6 2 2 2" xfId="15180"/>
    <cellStyle name="Normal 3 3 2 6 2 2 2 2" xfId="15181"/>
    <cellStyle name="Normal 3 3 2 6 2 2 2 3" xfId="15182"/>
    <cellStyle name="Normal 3 3 2 6 2 2 2 4" xfId="15183"/>
    <cellStyle name="Normal 3 3 2 6 2 2 3" xfId="15184"/>
    <cellStyle name="Normal 3 3 2 6 2 2 4" xfId="15185"/>
    <cellStyle name="Normal 3 3 2 6 2 2 5" xfId="15186"/>
    <cellStyle name="Normal 3 3 2 6 2 3" xfId="15187"/>
    <cellStyle name="Normal 3 3 2 6 2 3 2" xfId="15188"/>
    <cellStyle name="Normal 3 3 2 6 2 3 3" xfId="15189"/>
    <cellStyle name="Normal 3 3 2 6 2 3 4" xfId="15190"/>
    <cellStyle name="Normal 3 3 2 6 2 4" xfId="15191"/>
    <cellStyle name="Normal 3 3 2 6 2 5" xfId="15192"/>
    <cellStyle name="Normal 3 3 2 6 2 6" xfId="15193"/>
    <cellStyle name="Normal 3 3 2 6 3" xfId="15194"/>
    <cellStyle name="Normal 3 3 2 6 3 2" xfId="15195"/>
    <cellStyle name="Normal 3 3 2 6 3 2 2" xfId="15196"/>
    <cellStyle name="Normal 3 3 2 6 3 2 2 2" xfId="15197"/>
    <cellStyle name="Normal 3 3 2 6 3 2 2 3" xfId="15198"/>
    <cellStyle name="Normal 3 3 2 6 3 2 2 4" xfId="15199"/>
    <cellStyle name="Normal 3 3 2 6 3 2 3" xfId="15200"/>
    <cellStyle name="Normal 3 3 2 6 3 2 4" xfId="15201"/>
    <cellStyle name="Normal 3 3 2 6 3 2 5" xfId="15202"/>
    <cellStyle name="Normal 3 3 2 6 3 3" xfId="15203"/>
    <cellStyle name="Normal 3 3 2 6 3 3 2" xfId="15204"/>
    <cellStyle name="Normal 3 3 2 6 3 3 3" xfId="15205"/>
    <cellStyle name="Normal 3 3 2 6 3 3 4" xfId="15206"/>
    <cellStyle name="Normal 3 3 2 6 3 4" xfId="15207"/>
    <cellStyle name="Normal 3 3 2 6 3 5" xfId="15208"/>
    <cellStyle name="Normal 3 3 2 6 3 6" xfId="15209"/>
    <cellStyle name="Normal 3 3 2 6 4" xfId="15210"/>
    <cellStyle name="Normal 3 3 2 6 4 2" xfId="15211"/>
    <cellStyle name="Normal 3 3 2 6 4 2 2" xfId="15212"/>
    <cellStyle name="Normal 3 3 2 6 4 2 3" xfId="15213"/>
    <cellStyle name="Normal 3 3 2 6 4 2 4" xfId="15214"/>
    <cellStyle name="Normal 3 3 2 6 4 3" xfId="15215"/>
    <cellStyle name="Normal 3 3 2 6 4 4" xfId="15216"/>
    <cellStyle name="Normal 3 3 2 6 4 5" xfId="15217"/>
    <cellStyle name="Normal 3 3 2 6 5" xfId="15218"/>
    <cellStyle name="Normal 3 3 2 6 5 2" xfId="15219"/>
    <cellStyle name="Normal 3 3 2 6 5 3" xfId="15220"/>
    <cellStyle name="Normal 3 3 2 6 5 4" xfId="15221"/>
    <cellStyle name="Normal 3 3 2 6 6" xfId="15222"/>
    <cellStyle name="Normal 3 3 2 6 7" xfId="15223"/>
    <cellStyle name="Normal 3 3 2 6 8" xfId="15224"/>
    <cellStyle name="Normal 3 3 2 7" xfId="15225"/>
    <cellStyle name="Normal 3 3 2 7 2" xfId="15226"/>
    <cellStyle name="Normal 3 3 2 7 2 2" xfId="15227"/>
    <cellStyle name="Normal 3 3 2 7 2 2 2" xfId="15228"/>
    <cellStyle name="Normal 3 3 2 7 2 2 3" xfId="15229"/>
    <cellStyle name="Normal 3 3 2 7 2 2 4" xfId="15230"/>
    <cellStyle name="Normal 3 3 2 7 2 3" xfId="15231"/>
    <cellStyle name="Normal 3 3 2 7 2 4" xfId="15232"/>
    <cellStyle name="Normal 3 3 2 7 2 5" xfId="15233"/>
    <cellStyle name="Normal 3 3 2 7 3" xfId="15234"/>
    <cellStyle name="Normal 3 3 2 7 3 2" xfId="15235"/>
    <cellStyle name="Normal 3 3 2 7 3 3" xfId="15236"/>
    <cellStyle name="Normal 3 3 2 7 3 4" xfId="15237"/>
    <cellStyle name="Normal 3 3 2 7 4" xfId="15238"/>
    <cellStyle name="Normal 3 3 2 7 5" xfId="15239"/>
    <cellStyle name="Normal 3 3 2 7 6" xfId="15240"/>
    <cellStyle name="Normal 3 3 2 8" xfId="15241"/>
    <cellStyle name="Normal 3 3 2 8 2" xfId="15242"/>
    <cellStyle name="Normal 3 3 2 8 2 2" xfId="15243"/>
    <cellStyle name="Normal 3 3 2 8 2 2 2" xfId="15244"/>
    <cellStyle name="Normal 3 3 2 8 2 2 3" xfId="15245"/>
    <cellStyle name="Normal 3 3 2 8 2 2 4" xfId="15246"/>
    <cellStyle name="Normal 3 3 2 8 2 3" xfId="15247"/>
    <cellStyle name="Normal 3 3 2 8 2 4" xfId="15248"/>
    <cellStyle name="Normal 3 3 2 8 2 5" xfId="15249"/>
    <cellStyle name="Normal 3 3 2 8 3" xfId="15250"/>
    <cellStyle name="Normal 3 3 2 8 3 2" xfId="15251"/>
    <cellStyle name="Normal 3 3 2 8 3 3" xfId="15252"/>
    <cellStyle name="Normal 3 3 2 8 3 4" xfId="15253"/>
    <cellStyle name="Normal 3 3 2 8 4" xfId="15254"/>
    <cellStyle name="Normal 3 3 2 8 5" xfId="15255"/>
    <cellStyle name="Normal 3 3 2 8 6" xfId="15256"/>
    <cellStyle name="Normal 3 3 2 9" xfId="15257"/>
    <cellStyle name="Normal 3 3 3" xfId="15258"/>
    <cellStyle name="Normal 3 3 3 10" xfId="15259"/>
    <cellStyle name="Normal 3 3 3 2" xfId="15260"/>
    <cellStyle name="Normal 3 3 3 2 2" xfId="15261"/>
    <cellStyle name="Normal 3 3 3 2 2 2" xfId="15262"/>
    <cellStyle name="Normal 3 3 3 2 2 2 2" xfId="15263"/>
    <cellStyle name="Normal 3 3 3 2 2 2 2 2" xfId="15264"/>
    <cellStyle name="Normal 3 3 3 2 2 2 2 3" xfId="15265"/>
    <cellStyle name="Normal 3 3 3 2 2 2 2 4" xfId="15266"/>
    <cellStyle name="Normal 3 3 3 2 2 2 3" xfId="15267"/>
    <cellStyle name="Normal 3 3 3 2 2 2 4" xfId="15268"/>
    <cellStyle name="Normal 3 3 3 2 2 2 5" xfId="15269"/>
    <cellStyle name="Normal 3 3 3 2 2 3" xfId="15270"/>
    <cellStyle name="Normal 3 3 3 2 2 3 2" xfId="15271"/>
    <cellStyle name="Normal 3 3 3 2 2 3 3" xfId="15272"/>
    <cellStyle name="Normal 3 3 3 2 2 3 4" xfId="15273"/>
    <cellStyle name="Normal 3 3 3 2 2 4" xfId="15274"/>
    <cellStyle name="Normal 3 3 3 2 2 5" xfId="15275"/>
    <cellStyle name="Normal 3 3 3 2 2 6" xfId="15276"/>
    <cellStyle name="Normal 3 3 3 2 3" xfId="15277"/>
    <cellStyle name="Normal 3 3 3 2 3 2" xfId="15278"/>
    <cellStyle name="Normal 3 3 3 2 3 2 2" xfId="15279"/>
    <cellStyle name="Normal 3 3 3 2 3 2 2 2" xfId="15280"/>
    <cellStyle name="Normal 3 3 3 2 3 2 2 3" xfId="15281"/>
    <cellStyle name="Normal 3 3 3 2 3 2 2 4" xfId="15282"/>
    <cellStyle name="Normal 3 3 3 2 3 2 3" xfId="15283"/>
    <cellStyle name="Normal 3 3 3 2 3 2 4" xfId="15284"/>
    <cellStyle name="Normal 3 3 3 2 3 2 5" xfId="15285"/>
    <cellStyle name="Normal 3 3 3 2 3 3" xfId="15286"/>
    <cellStyle name="Normal 3 3 3 2 3 3 2" xfId="15287"/>
    <cellStyle name="Normal 3 3 3 2 3 3 3" xfId="15288"/>
    <cellStyle name="Normal 3 3 3 2 3 3 4" xfId="15289"/>
    <cellStyle name="Normal 3 3 3 2 3 4" xfId="15290"/>
    <cellStyle name="Normal 3 3 3 2 3 5" xfId="15291"/>
    <cellStyle name="Normal 3 3 3 2 3 6" xfId="15292"/>
    <cellStyle name="Normal 3 3 3 2 4" xfId="15293"/>
    <cellStyle name="Normal 3 3 3 2 4 2" xfId="15294"/>
    <cellStyle name="Normal 3 3 3 2 4 2 2" xfId="15295"/>
    <cellStyle name="Normal 3 3 3 2 4 2 3" xfId="15296"/>
    <cellStyle name="Normal 3 3 3 2 4 2 4" xfId="15297"/>
    <cellStyle name="Normal 3 3 3 2 4 3" xfId="15298"/>
    <cellStyle name="Normal 3 3 3 2 4 4" xfId="15299"/>
    <cellStyle name="Normal 3 3 3 2 4 5" xfId="15300"/>
    <cellStyle name="Normal 3 3 3 2 5" xfId="15301"/>
    <cellStyle name="Normal 3 3 3 2 5 2" xfId="15302"/>
    <cellStyle name="Normal 3 3 3 2 5 3" xfId="15303"/>
    <cellStyle name="Normal 3 3 3 2 5 4" xfId="15304"/>
    <cellStyle name="Normal 3 3 3 2 6" xfId="15305"/>
    <cellStyle name="Normal 3 3 3 2 7" xfId="15306"/>
    <cellStyle name="Normal 3 3 3 2 8" xfId="15307"/>
    <cellStyle name="Normal 3 3 3 3" xfId="15308"/>
    <cellStyle name="Normal 3 3 3 3 2" xfId="15309"/>
    <cellStyle name="Normal 3 3 3 3 2 2" xfId="15310"/>
    <cellStyle name="Normal 3 3 3 3 2 2 2" xfId="15311"/>
    <cellStyle name="Normal 3 3 3 3 2 2 3" xfId="15312"/>
    <cellStyle name="Normal 3 3 3 3 2 2 4" xfId="15313"/>
    <cellStyle name="Normal 3 3 3 3 2 3" xfId="15314"/>
    <cellStyle name="Normal 3 3 3 3 2 4" xfId="15315"/>
    <cellStyle name="Normal 3 3 3 3 2 5" xfId="15316"/>
    <cellStyle name="Normal 3 3 3 3 3" xfId="15317"/>
    <cellStyle name="Normal 3 3 3 3 3 2" xfId="15318"/>
    <cellStyle name="Normal 3 3 3 3 3 3" xfId="15319"/>
    <cellStyle name="Normal 3 3 3 3 3 4" xfId="15320"/>
    <cellStyle name="Normal 3 3 3 3 4" xfId="15321"/>
    <cellStyle name="Normal 3 3 3 3 5" xfId="15322"/>
    <cellStyle name="Normal 3 3 3 3 6" xfId="15323"/>
    <cellStyle name="Normal 3 3 3 4" xfId="15324"/>
    <cellStyle name="Normal 3 3 3 4 2" xfId="15325"/>
    <cellStyle name="Normal 3 3 3 4 2 2" xfId="15326"/>
    <cellStyle name="Normal 3 3 3 4 2 2 2" xfId="15327"/>
    <cellStyle name="Normal 3 3 3 4 2 2 3" xfId="15328"/>
    <cellStyle name="Normal 3 3 3 4 2 2 4" xfId="15329"/>
    <cellStyle name="Normal 3 3 3 4 2 3" xfId="15330"/>
    <cellStyle name="Normal 3 3 3 4 2 4" xfId="15331"/>
    <cellStyle name="Normal 3 3 3 4 2 5" xfId="15332"/>
    <cellStyle name="Normal 3 3 3 4 3" xfId="15333"/>
    <cellStyle name="Normal 3 3 3 4 3 2" xfId="15334"/>
    <cellStyle name="Normal 3 3 3 4 3 3" xfId="15335"/>
    <cellStyle name="Normal 3 3 3 4 3 4" xfId="15336"/>
    <cellStyle name="Normal 3 3 3 4 4" xfId="15337"/>
    <cellStyle name="Normal 3 3 3 4 5" xfId="15338"/>
    <cellStyle name="Normal 3 3 3 4 6" xfId="15339"/>
    <cellStyle name="Normal 3 3 3 5" xfId="15340"/>
    <cellStyle name="Normal 3 3 3 6" xfId="15341"/>
    <cellStyle name="Normal 3 3 3 6 2" xfId="15342"/>
    <cellStyle name="Normal 3 3 3 6 2 2" xfId="15343"/>
    <cellStyle name="Normal 3 3 3 6 2 3" xfId="15344"/>
    <cellStyle name="Normal 3 3 3 6 2 4" xfId="15345"/>
    <cellStyle name="Normal 3 3 3 6 3" xfId="15346"/>
    <cellStyle name="Normal 3 3 3 6 4" xfId="15347"/>
    <cellStyle name="Normal 3 3 3 6 5" xfId="15348"/>
    <cellStyle name="Normal 3 3 3 7" xfId="15349"/>
    <cellStyle name="Normal 3 3 3 7 2" xfId="15350"/>
    <cellStyle name="Normal 3 3 3 7 3" xfId="15351"/>
    <cellStyle name="Normal 3 3 3 7 4" xfId="15352"/>
    <cellStyle name="Normal 3 3 3 8" xfId="15353"/>
    <cellStyle name="Normal 3 3 3 9" xfId="15354"/>
    <cellStyle name="Normal 3 3 4" xfId="15355"/>
    <cellStyle name="Normal 3 3 4 10" xfId="15356"/>
    <cellStyle name="Normal 3 3 4 2" xfId="15357"/>
    <cellStyle name="Normal 3 3 4 2 2" xfId="15358"/>
    <cellStyle name="Normal 3 3 4 2 2 2" xfId="15359"/>
    <cellStyle name="Normal 3 3 4 2 2 2 2" xfId="15360"/>
    <cellStyle name="Normal 3 3 4 2 2 2 2 2" xfId="15361"/>
    <cellStyle name="Normal 3 3 4 2 2 2 2 3" xfId="15362"/>
    <cellStyle name="Normal 3 3 4 2 2 2 2 4" xfId="15363"/>
    <cellStyle name="Normal 3 3 4 2 2 2 3" xfId="15364"/>
    <cellStyle name="Normal 3 3 4 2 2 2 4" xfId="15365"/>
    <cellStyle name="Normal 3 3 4 2 2 2 5" xfId="15366"/>
    <cellStyle name="Normal 3 3 4 2 2 3" xfId="15367"/>
    <cellStyle name="Normal 3 3 4 2 2 3 2" xfId="15368"/>
    <cellStyle name="Normal 3 3 4 2 2 3 3" xfId="15369"/>
    <cellStyle name="Normal 3 3 4 2 2 3 4" xfId="15370"/>
    <cellStyle name="Normal 3 3 4 2 2 4" xfId="15371"/>
    <cellStyle name="Normal 3 3 4 2 2 5" xfId="15372"/>
    <cellStyle name="Normal 3 3 4 2 2 6" xfId="15373"/>
    <cellStyle name="Normal 3 3 4 2 3" xfId="15374"/>
    <cellStyle name="Normal 3 3 4 2 3 2" xfId="15375"/>
    <cellStyle name="Normal 3 3 4 2 3 2 2" xfId="15376"/>
    <cellStyle name="Normal 3 3 4 2 3 2 2 2" xfId="15377"/>
    <cellStyle name="Normal 3 3 4 2 3 2 2 3" xfId="15378"/>
    <cellStyle name="Normal 3 3 4 2 3 2 2 4" xfId="15379"/>
    <cellStyle name="Normal 3 3 4 2 3 2 3" xfId="15380"/>
    <cellStyle name="Normal 3 3 4 2 3 2 4" xfId="15381"/>
    <cellStyle name="Normal 3 3 4 2 3 2 5" xfId="15382"/>
    <cellStyle name="Normal 3 3 4 2 3 3" xfId="15383"/>
    <cellStyle name="Normal 3 3 4 2 3 3 2" xfId="15384"/>
    <cellStyle name="Normal 3 3 4 2 3 3 3" xfId="15385"/>
    <cellStyle name="Normal 3 3 4 2 3 3 4" xfId="15386"/>
    <cellStyle name="Normal 3 3 4 2 3 4" xfId="15387"/>
    <cellStyle name="Normal 3 3 4 2 3 5" xfId="15388"/>
    <cellStyle name="Normal 3 3 4 2 3 6" xfId="15389"/>
    <cellStyle name="Normal 3 3 4 2 4" xfId="15390"/>
    <cellStyle name="Normal 3 3 4 2 4 2" xfId="15391"/>
    <cellStyle name="Normal 3 3 4 2 4 2 2" xfId="15392"/>
    <cellStyle name="Normal 3 3 4 2 4 2 3" xfId="15393"/>
    <cellStyle name="Normal 3 3 4 2 4 2 4" xfId="15394"/>
    <cellStyle name="Normal 3 3 4 2 4 3" xfId="15395"/>
    <cellStyle name="Normal 3 3 4 2 4 4" xfId="15396"/>
    <cellStyle name="Normal 3 3 4 2 4 5" xfId="15397"/>
    <cellStyle name="Normal 3 3 4 2 5" xfId="15398"/>
    <cellStyle name="Normal 3 3 4 2 5 2" xfId="15399"/>
    <cellStyle name="Normal 3 3 4 2 5 3" xfId="15400"/>
    <cellStyle name="Normal 3 3 4 2 5 4" xfId="15401"/>
    <cellStyle name="Normal 3 3 4 2 6" xfId="15402"/>
    <cellStyle name="Normal 3 3 4 2 7" xfId="15403"/>
    <cellStyle name="Normal 3 3 4 2 8" xfId="15404"/>
    <cellStyle name="Normal 3 3 4 3" xfId="15405"/>
    <cellStyle name="Normal 3 3 4 3 2" xfId="15406"/>
    <cellStyle name="Normal 3 3 4 3 2 2" xfId="15407"/>
    <cellStyle name="Normal 3 3 4 3 2 2 2" xfId="15408"/>
    <cellStyle name="Normal 3 3 4 3 2 2 3" xfId="15409"/>
    <cellStyle name="Normal 3 3 4 3 2 2 4" xfId="15410"/>
    <cellStyle name="Normal 3 3 4 3 2 3" xfId="15411"/>
    <cellStyle name="Normal 3 3 4 3 2 4" xfId="15412"/>
    <cellStyle name="Normal 3 3 4 3 2 5" xfId="15413"/>
    <cellStyle name="Normal 3 3 4 3 3" xfId="15414"/>
    <cellStyle name="Normal 3 3 4 3 3 2" xfId="15415"/>
    <cellStyle name="Normal 3 3 4 3 3 3" xfId="15416"/>
    <cellStyle name="Normal 3 3 4 3 3 4" xfId="15417"/>
    <cellStyle name="Normal 3 3 4 3 4" xfId="15418"/>
    <cellStyle name="Normal 3 3 4 3 5" xfId="15419"/>
    <cellStyle name="Normal 3 3 4 3 6" xfId="15420"/>
    <cellStyle name="Normal 3 3 4 4" xfId="15421"/>
    <cellStyle name="Normal 3 3 4 4 2" xfId="15422"/>
    <cellStyle name="Normal 3 3 4 4 2 2" xfId="15423"/>
    <cellStyle name="Normal 3 3 4 4 2 2 2" xfId="15424"/>
    <cellStyle name="Normal 3 3 4 4 2 2 3" xfId="15425"/>
    <cellStyle name="Normal 3 3 4 4 2 2 4" xfId="15426"/>
    <cellStyle name="Normal 3 3 4 4 2 3" xfId="15427"/>
    <cellStyle name="Normal 3 3 4 4 2 4" xfId="15428"/>
    <cellStyle name="Normal 3 3 4 4 2 5" xfId="15429"/>
    <cellStyle name="Normal 3 3 4 4 3" xfId="15430"/>
    <cellStyle name="Normal 3 3 4 4 3 2" xfId="15431"/>
    <cellStyle name="Normal 3 3 4 4 3 3" xfId="15432"/>
    <cellStyle name="Normal 3 3 4 4 3 4" xfId="15433"/>
    <cellStyle name="Normal 3 3 4 4 4" xfId="15434"/>
    <cellStyle name="Normal 3 3 4 4 5" xfId="15435"/>
    <cellStyle name="Normal 3 3 4 4 6" xfId="15436"/>
    <cellStyle name="Normal 3 3 4 5" xfId="15437"/>
    <cellStyle name="Normal 3 3 4 6" xfId="15438"/>
    <cellStyle name="Normal 3 3 4 6 2" xfId="15439"/>
    <cellStyle name="Normal 3 3 4 6 2 2" xfId="15440"/>
    <cellStyle name="Normal 3 3 4 6 2 3" xfId="15441"/>
    <cellStyle name="Normal 3 3 4 6 2 4" xfId="15442"/>
    <cellStyle name="Normal 3 3 4 6 3" xfId="15443"/>
    <cellStyle name="Normal 3 3 4 6 4" xfId="15444"/>
    <cellStyle name="Normal 3 3 4 6 5" xfId="15445"/>
    <cellStyle name="Normal 3 3 4 7" xfId="15446"/>
    <cellStyle name="Normal 3 3 4 7 2" xfId="15447"/>
    <cellStyle name="Normal 3 3 4 7 3" xfId="15448"/>
    <cellStyle name="Normal 3 3 4 7 4" xfId="15449"/>
    <cellStyle name="Normal 3 3 4 8" xfId="15450"/>
    <cellStyle name="Normal 3 3 4 9" xfId="15451"/>
    <cellStyle name="Normal 3 3 5" xfId="15452"/>
    <cellStyle name="Normal 3 3 5 2" xfId="15453"/>
    <cellStyle name="Normal 3 3 6" xfId="15454"/>
    <cellStyle name="Normal 3 3 6 10" xfId="15455"/>
    <cellStyle name="Normal 3 3 6 2" xfId="15456"/>
    <cellStyle name="Normal 3 3 6 2 2" xfId="15457"/>
    <cellStyle name="Normal 3 3 6 2 2 2" xfId="15458"/>
    <cellStyle name="Normal 3 3 6 2 2 2 2" xfId="15459"/>
    <cellStyle name="Normal 3 3 6 2 2 2 2 2" xfId="15460"/>
    <cellStyle name="Normal 3 3 6 2 2 2 2 3" xfId="15461"/>
    <cellStyle name="Normal 3 3 6 2 2 2 2 4" xfId="15462"/>
    <cellStyle name="Normal 3 3 6 2 2 2 3" xfId="15463"/>
    <cellStyle name="Normal 3 3 6 2 2 2 4" xfId="15464"/>
    <cellStyle name="Normal 3 3 6 2 2 2 5" xfId="15465"/>
    <cellStyle name="Normal 3 3 6 2 2 3" xfId="15466"/>
    <cellStyle name="Normal 3 3 6 2 2 3 2" xfId="15467"/>
    <cellStyle name="Normal 3 3 6 2 2 3 3" xfId="15468"/>
    <cellStyle name="Normal 3 3 6 2 2 3 4" xfId="15469"/>
    <cellStyle name="Normal 3 3 6 2 2 4" xfId="15470"/>
    <cellStyle name="Normal 3 3 6 2 2 5" xfId="15471"/>
    <cellStyle name="Normal 3 3 6 2 2 6" xfId="15472"/>
    <cellStyle name="Normal 3 3 6 2 3" xfId="15473"/>
    <cellStyle name="Normal 3 3 6 2 3 2" xfId="15474"/>
    <cellStyle name="Normal 3 3 6 2 3 2 2" xfId="15475"/>
    <cellStyle name="Normal 3 3 6 2 3 2 2 2" xfId="15476"/>
    <cellStyle name="Normal 3 3 6 2 3 2 2 3" xfId="15477"/>
    <cellStyle name="Normal 3 3 6 2 3 2 2 4" xfId="15478"/>
    <cellStyle name="Normal 3 3 6 2 3 2 3" xfId="15479"/>
    <cellStyle name="Normal 3 3 6 2 3 2 4" xfId="15480"/>
    <cellStyle name="Normal 3 3 6 2 3 2 5" xfId="15481"/>
    <cellStyle name="Normal 3 3 6 2 3 3" xfId="15482"/>
    <cellStyle name="Normal 3 3 6 2 3 3 2" xfId="15483"/>
    <cellStyle name="Normal 3 3 6 2 3 3 3" xfId="15484"/>
    <cellStyle name="Normal 3 3 6 2 3 3 4" xfId="15485"/>
    <cellStyle name="Normal 3 3 6 2 3 4" xfId="15486"/>
    <cellStyle name="Normal 3 3 6 2 3 5" xfId="15487"/>
    <cellStyle name="Normal 3 3 6 2 3 6" xfId="15488"/>
    <cellStyle name="Normal 3 3 6 2 4" xfId="15489"/>
    <cellStyle name="Normal 3 3 6 2 4 2" xfId="15490"/>
    <cellStyle name="Normal 3 3 6 2 4 2 2" xfId="15491"/>
    <cellStyle name="Normal 3 3 6 2 4 2 3" xfId="15492"/>
    <cellStyle name="Normal 3 3 6 2 4 2 4" xfId="15493"/>
    <cellStyle name="Normal 3 3 6 2 4 3" xfId="15494"/>
    <cellStyle name="Normal 3 3 6 2 4 4" xfId="15495"/>
    <cellStyle name="Normal 3 3 6 2 4 5" xfId="15496"/>
    <cellStyle name="Normal 3 3 6 2 5" xfId="15497"/>
    <cellStyle name="Normal 3 3 6 2 5 2" xfId="15498"/>
    <cellStyle name="Normal 3 3 6 2 5 3" xfId="15499"/>
    <cellStyle name="Normal 3 3 6 2 5 4" xfId="15500"/>
    <cellStyle name="Normal 3 3 6 2 6" xfId="15501"/>
    <cellStyle name="Normal 3 3 6 2 7" xfId="15502"/>
    <cellStyle name="Normal 3 3 6 2 8" xfId="15503"/>
    <cellStyle name="Normal 3 3 6 3" xfId="15504"/>
    <cellStyle name="Normal 3 3 6 3 2" xfId="15505"/>
    <cellStyle name="Normal 3 3 6 3 2 2" xfId="15506"/>
    <cellStyle name="Normal 3 3 6 3 2 2 2" xfId="15507"/>
    <cellStyle name="Normal 3 3 6 3 2 2 3" xfId="15508"/>
    <cellStyle name="Normal 3 3 6 3 2 2 4" xfId="15509"/>
    <cellStyle name="Normal 3 3 6 3 2 3" xfId="15510"/>
    <cellStyle name="Normal 3 3 6 3 2 4" xfId="15511"/>
    <cellStyle name="Normal 3 3 6 3 2 5" xfId="15512"/>
    <cellStyle name="Normal 3 3 6 3 3" xfId="15513"/>
    <cellStyle name="Normal 3 3 6 3 3 2" xfId="15514"/>
    <cellStyle name="Normal 3 3 6 3 3 3" xfId="15515"/>
    <cellStyle name="Normal 3 3 6 3 3 4" xfId="15516"/>
    <cellStyle name="Normal 3 3 6 3 4" xfId="15517"/>
    <cellStyle name="Normal 3 3 6 3 5" xfId="15518"/>
    <cellStyle name="Normal 3 3 6 3 6" xfId="15519"/>
    <cellStyle name="Normal 3 3 6 4" xfId="15520"/>
    <cellStyle name="Normal 3 3 6 4 2" xfId="15521"/>
    <cellStyle name="Normal 3 3 6 4 2 2" xfId="15522"/>
    <cellStyle name="Normal 3 3 6 4 2 2 2" xfId="15523"/>
    <cellStyle name="Normal 3 3 6 4 2 2 3" xfId="15524"/>
    <cellStyle name="Normal 3 3 6 4 2 2 4" xfId="15525"/>
    <cellStyle name="Normal 3 3 6 4 2 3" xfId="15526"/>
    <cellStyle name="Normal 3 3 6 4 2 4" xfId="15527"/>
    <cellStyle name="Normal 3 3 6 4 2 5" xfId="15528"/>
    <cellStyle name="Normal 3 3 6 4 3" xfId="15529"/>
    <cellStyle name="Normal 3 3 6 4 3 2" xfId="15530"/>
    <cellStyle name="Normal 3 3 6 4 3 3" xfId="15531"/>
    <cellStyle name="Normal 3 3 6 4 3 4" xfId="15532"/>
    <cellStyle name="Normal 3 3 6 4 4" xfId="15533"/>
    <cellStyle name="Normal 3 3 6 4 5" xfId="15534"/>
    <cellStyle name="Normal 3 3 6 4 6" xfId="15535"/>
    <cellStyle name="Normal 3 3 6 5" xfId="15536"/>
    <cellStyle name="Normal 3 3 6 6" xfId="15537"/>
    <cellStyle name="Normal 3 3 6 6 2" xfId="15538"/>
    <cellStyle name="Normal 3 3 6 6 2 2" xfId="15539"/>
    <cellStyle name="Normal 3 3 6 6 2 3" xfId="15540"/>
    <cellStyle name="Normal 3 3 6 6 2 4" xfId="15541"/>
    <cellStyle name="Normal 3 3 6 6 3" xfId="15542"/>
    <cellStyle name="Normal 3 3 6 6 4" xfId="15543"/>
    <cellStyle name="Normal 3 3 6 6 5" xfId="15544"/>
    <cellStyle name="Normal 3 3 6 7" xfId="15545"/>
    <cellStyle name="Normal 3 3 6 7 2" xfId="15546"/>
    <cellStyle name="Normal 3 3 6 7 3" xfId="15547"/>
    <cellStyle name="Normal 3 3 6 7 4" xfId="15548"/>
    <cellStyle name="Normal 3 3 6 8" xfId="15549"/>
    <cellStyle name="Normal 3 3 6 9" xfId="15550"/>
    <cellStyle name="Normal 3 3 7" xfId="15551"/>
    <cellStyle name="Normal 3 3 7 2" xfId="15552"/>
    <cellStyle name="Normal 3 3 7 2 2" xfId="15553"/>
    <cellStyle name="Normal 3 3 7 2 2 2" xfId="15554"/>
    <cellStyle name="Normal 3 3 7 2 2 2 2" xfId="15555"/>
    <cellStyle name="Normal 3 3 7 2 2 2 3" xfId="15556"/>
    <cellStyle name="Normal 3 3 7 2 2 2 4" xfId="15557"/>
    <cellStyle name="Normal 3 3 7 2 2 3" xfId="15558"/>
    <cellStyle name="Normal 3 3 7 2 2 4" xfId="15559"/>
    <cellStyle name="Normal 3 3 7 2 2 5" xfId="15560"/>
    <cellStyle name="Normal 3 3 7 2 3" xfId="15561"/>
    <cellStyle name="Normal 3 3 7 2 3 2" xfId="15562"/>
    <cellStyle name="Normal 3 3 7 2 3 3" xfId="15563"/>
    <cellStyle name="Normal 3 3 7 2 3 4" xfId="15564"/>
    <cellStyle name="Normal 3 3 7 2 4" xfId="15565"/>
    <cellStyle name="Normal 3 3 7 2 5" xfId="15566"/>
    <cellStyle name="Normal 3 3 7 2 6" xfId="15567"/>
    <cellStyle name="Normal 3 3 7 3" xfId="15568"/>
    <cellStyle name="Normal 3 3 7 3 2" xfId="15569"/>
    <cellStyle name="Normal 3 3 7 3 2 2" xfId="15570"/>
    <cellStyle name="Normal 3 3 7 3 2 2 2" xfId="15571"/>
    <cellStyle name="Normal 3 3 7 3 2 2 3" xfId="15572"/>
    <cellStyle name="Normal 3 3 7 3 2 2 4" xfId="15573"/>
    <cellStyle name="Normal 3 3 7 3 2 3" xfId="15574"/>
    <cellStyle name="Normal 3 3 7 3 2 4" xfId="15575"/>
    <cellStyle name="Normal 3 3 7 3 2 5" xfId="15576"/>
    <cellStyle name="Normal 3 3 7 3 3" xfId="15577"/>
    <cellStyle name="Normal 3 3 7 3 3 2" xfId="15578"/>
    <cellStyle name="Normal 3 3 7 3 3 3" xfId="15579"/>
    <cellStyle name="Normal 3 3 7 3 3 4" xfId="15580"/>
    <cellStyle name="Normal 3 3 7 3 4" xfId="15581"/>
    <cellStyle name="Normal 3 3 7 3 5" xfId="15582"/>
    <cellStyle name="Normal 3 3 7 3 6" xfId="15583"/>
    <cellStyle name="Normal 3 3 7 4" xfId="15584"/>
    <cellStyle name="Normal 3 3 7 5" xfId="15585"/>
    <cellStyle name="Normal 3 3 7 5 2" xfId="15586"/>
    <cellStyle name="Normal 3 3 7 5 2 2" xfId="15587"/>
    <cellStyle name="Normal 3 3 7 5 2 3" xfId="15588"/>
    <cellStyle name="Normal 3 3 7 5 2 4" xfId="15589"/>
    <cellStyle name="Normal 3 3 7 5 3" xfId="15590"/>
    <cellStyle name="Normal 3 3 7 5 4" xfId="15591"/>
    <cellStyle name="Normal 3 3 7 5 5" xfId="15592"/>
    <cellStyle name="Normal 3 3 7 6" xfId="15593"/>
    <cellStyle name="Normal 3 3 7 6 2" xfId="15594"/>
    <cellStyle name="Normal 3 3 7 6 3" xfId="15595"/>
    <cellStyle name="Normal 3 3 7 6 4" xfId="15596"/>
    <cellStyle name="Normal 3 3 7 7" xfId="15597"/>
    <cellStyle name="Normal 3 3 7 8" xfId="15598"/>
    <cellStyle name="Normal 3 3 7 9" xfId="15599"/>
    <cellStyle name="Normal 3 3 8" xfId="15600"/>
    <cellStyle name="Normal 3 3 8 2" xfId="15601"/>
    <cellStyle name="Normal 3 3 8 2 2" xfId="15602"/>
    <cellStyle name="Normal 3 3 8 2 2 2" xfId="15603"/>
    <cellStyle name="Normal 3 3 8 2 2 2 2" xfId="15604"/>
    <cellStyle name="Normal 3 3 8 2 2 2 3" xfId="15605"/>
    <cellStyle name="Normal 3 3 8 2 2 2 4" xfId="15606"/>
    <cellStyle name="Normal 3 3 8 2 2 3" xfId="15607"/>
    <cellStyle name="Normal 3 3 8 2 2 4" xfId="15608"/>
    <cellStyle name="Normal 3 3 8 2 2 5" xfId="15609"/>
    <cellStyle name="Normal 3 3 8 2 3" xfId="15610"/>
    <cellStyle name="Normal 3 3 8 2 3 2" xfId="15611"/>
    <cellStyle name="Normal 3 3 8 2 3 3" xfId="15612"/>
    <cellStyle name="Normal 3 3 8 2 3 4" xfId="15613"/>
    <cellStyle name="Normal 3 3 8 2 4" xfId="15614"/>
    <cellStyle name="Normal 3 3 8 2 5" xfId="15615"/>
    <cellStyle name="Normal 3 3 8 2 6" xfId="15616"/>
    <cellStyle name="Normal 3 3 8 3" xfId="15617"/>
    <cellStyle name="Normal 3 3 8 3 2" xfId="15618"/>
    <cellStyle name="Normal 3 3 8 3 2 2" xfId="15619"/>
    <cellStyle name="Normal 3 3 8 3 2 2 2" xfId="15620"/>
    <cellStyle name="Normal 3 3 8 3 2 2 3" xfId="15621"/>
    <cellStyle name="Normal 3 3 8 3 2 2 4" xfId="15622"/>
    <cellStyle name="Normal 3 3 8 3 2 3" xfId="15623"/>
    <cellStyle name="Normal 3 3 8 3 2 4" xfId="15624"/>
    <cellStyle name="Normal 3 3 8 3 2 5" xfId="15625"/>
    <cellStyle name="Normal 3 3 8 3 3" xfId="15626"/>
    <cellStyle name="Normal 3 3 8 3 3 2" xfId="15627"/>
    <cellStyle name="Normal 3 3 8 3 3 3" xfId="15628"/>
    <cellStyle name="Normal 3 3 8 3 3 4" xfId="15629"/>
    <cellStyle name="Normal 3 3 8 3 4" xfId="15630"/>
    <cellStyle name="Normal 3 3 8 3 5" xfId="15631"/>
    <cellStyle name="Normal 3 3 8 3 6" xfId="15632"/>
    <cellStyle name="Normal 3 3 8 4" xfId="15633"/>
    <cellStyle name="Normal 3 3 8 5" xfId="15634"/>
    <cellStyle name="Normal 3 3 8 5 2" xfId="15635"/>
    <cellStyle name="Normal 3 3 8 5 2 2" xfId="15636"/>
    <cellStyle name="Normal 3 3 8 5 2 3" xfId="15637"/>
    <cellStyle name="Normal 3 3 8 5 2 4" xfId="15638"/>
    <cellStyle name="Normal 3 3 8 5 3" xfId="15639"/>
    <cellStyle name="Normal 3 3 8 5 4" xfId="15640"/>
    <cellStyle name="Normal 3 3 8 5 5" xfId="15641"/>
    <cellStyle name="Normal 3 3 8 6" xfId="15642"/>
    <cellStyle name="Normal 3 3 8 6 2" xfId="15643"/>
    <cellStyle name="Normal 3 3 8 6 3" xfId="15644"/>
    <cellStyle name="Normal 3 3 8 6 4" xfId="15645"/>
    <cellStyle name="Normal 3 3 8 7" xfId="15646"/>
    <cellStyle name="Normal 3 3 8 8" xfId="15647"/>
    <cellStyle name="Normal 3 3 8 9" xfId="15648"/>
    <cellStyle name="Normal 3 3 9" xfId="15649"/>
    <cellStyle name="Normal 3 3 9 2" xfId="15650"/>
    <cellStyle name="Normal 3 3 9 3" xfId="15651"/>
    <cellStyle name="Normal 3 3 9 3 2" xfId="15652"/>
    <cellStyle name="Normal 3 3 9 3 2 2" xfId="15653"/>
    <cellStyle name="Normal 3 3 9 3 2 3" xfId="15654"/>
    <cellStyle name="Normal 3 3 9 3 2 4" xfId="15655"/>
    <cellStyle name="Normal 3 3 9 3 3" xfId="15656"/>
    <cellStyle name="Normal 3 3 9 3 4" xfId="15657"/>
    <cellStyle name="Normal 3 3 9 3 5" xfId="15658"/>
    <cellStyle name="Normal 3 3 9 4" xfId="15659"/>
    <cellStyle name="Normal 3 3 9 5" xfId="15660"/>
    <cellStyle name="Normal 3 3 9 5 2" xfId="15661"/>
    <cellStyle name="Normal 3 3 9 5 3" xfId="15662"/>
    <cellStyle name="Normal 3 3 9 5 4" xfId="15663"/>
    <cellStyle name="Normal 3 3 9 6" xfId="15664"/>
    <cellStyle name="Normal 3 3 9 7" xfId="15665"/>
    <cellStyle name="Normal 3 3 9 8" xfId="15666"/>
    <cellStyle name="Normal 3 30" xfId="15667"/>
    <cellStyle name="Normal 3 30 2" xfId="15668"/>
    <cellStyle name="Normal 3 30 2 2" xfId="15669"/>
    <cellStyle name="Normal 3 30 2 2 2" xfId="15670"/>
    <cellStyle name="Normal 3 30 2 2 3" xfId="15671"/>
    <cellStyle name="Normal 3 30 2 2 4" xfId="15672"/>
    <cellStyle name="Normal 3 30 2 3" xfId="15673"/>
    <cellStyle name="Normal 3 30 2 4" xfId="15674"/>
    <cellStyle name="Normal 3 30 2 5" xfId="15675"/>
    <cellStyle name="Normal 3 30 3" xfId="15676"/>
    <cellStyle name="Normal 3 30 3 2" xfId="15677"/>
    <cellStyle name="Normal 3 30 3 3" xfId="15678"/>
    <cellStyle name="Normal 3 30 3 4" xfId="15679"/>
    <cellStyle name="Normal 3 30 4" xfId="15680"/>
    <cellStyle name="Normal 3 30 5" xfId="15681"/>
    <cellStyle name="Normal 3 30 6" xfId="15682"/>
    <cellStyle name="Normal 3 31" xfId="15683"/>
    <cellStyle name="Normal 3 31 2" xfId="15684"/>
    <cellStyle name="Normal 3 31 2 2" xfId="15685"/>
    <cellStyle name="Normal 3 31 2 2 2" xfId="15686"/>
    <cellStyle name="Normal 3 31 2 2 3" xfId="15687"/>
    <cellStyle name="Normal 3 31 2 2 4" xfId="15688"/>
    <cellStyle name="Normal 3 31 2 3" xfId="15689"/>
    <cellStyle name="Normal 3 31 2 4" xfId="15690"/>
    <cellStyle name="Normal 3 31 2 5" xfId="15691"/>
    <cellStyle name="Normal 3 31 3" xfId="15692"/>
    <cellStyle name="Normal 3 31 3 2" xfId="15693"/>
    <cellStyle name="Normal 3 31 3 3" xfId="15694"/>
    <cellStyle name="Normal 3 31 3 4" xfId="15695"/>
    <cellStyle name="Normal 3 31 4" xfId="15696"/>
    <cellStyle name="Normal 3 31 5" xfId="15697"/>
    <cellStyle name="Normal 3 31 6" xfId="15698"/>
    <cellStyle name="Normal 3 32" xfId="15699"/>
    <cellStyle name="Normal 3 32 2" xfId="15700"/>
    <cellStyle name="Normal 3 33" xfId="15701"/>
    <cellStyle name="Normal 3 33 2" xfId="15702"/>
    <cellStyle name="Normal 3 34" xfId="15703"/>
    <cellStyle name="Normal 3 34 2" xfId="15704"/>
    <cellStyle name="Normal 3 34 2 2" xfId="15705"/>
    <cellStyle name="Normal 3 34 2 3" xfId="15706"/>
    <cellStyle name="Normal 3 34 2 4" xfId="15707"/>
    <cellStyle name="Normal 3 34 3" xfId="15708"/>
    <cellStyle name="Normal 3 34 4" xfId="15709"/>
    <cellStyle name="Normal 3 34 5" xfId="15710"/>
    <cellStyle name="Normal 3 35" xfId="15711"/>
    <cellStyle name="Normal 3 35 2" xfId="15712"/>
    <cellStyle name="Normal 3 36" xfId="15713"/>
    <cellStyle name="Normal 3 36 2" xfId="15714"/>
    <cellStyle name="Normal 3 37" xfId="15715"/>
    <cellStyle name="Normal 3 37 2" xfId="15716"/>
    <cellStyle name="Normal 3 38" xfId="15717"/>
    <cellStyle name="Normal 3 38 2" xfId="15718"/>
    <cellStyle name="Normal 3 39" xfId="15719"/>
    <cellStyle name="Normal 3 39 2" xfId="15720"/>
    <cellStyle name="Normal 3 4" xfId="15721"/>
    <cellStyle name="Normal 3 4 10" xfId="15722"/>
    <cellStyle name="Normal 3 4 10 2" xfId="15723"/>
    <cellStyle name="Normal 3 4 11" xfId="15724"/>
    <cellStyle name="Normal 3 4 12" xfId="15725"/>
    <cellStyle name="Normal 3 4 12 2" xfId="15726"/>
    <cellStyle name="Normal 3 4 13" xfId="15727"/>
    <cellStyle name="Normal 3 4 13 2" xfId="15728"/>
    <cellStyle name="Normal 3 4 13 2 2" xfId="15729"/>
    <cellStyle name="Normal 3 4 13 2 3" xfId="15730"/>
    <cellStyle name="Normal 3 4 13 2 4" xfId="15731"/>
    <cellStyle name="Normal 3 4 14" xfId="15732"/>
    <cellStyle name="Normal 3 4 14 2" xfId="15733"/>
    <cellStyle name="Normal 3 4 14 2 2" xfId="15734"/>
    <cellStyle name="Normal 3 4 14 2 3" xfId="15735"/>
    <cellStyle name="Normal 3 4 14 2 4" xfId="15736"/>
    <cellStyle name="Normal 3 4 14 3" xfId="15737"/>
    <cellStyle name="Normal 3 4 14 4" xfId="15738"/>
    <cellStyle name="Normal 3 4 14 5" xfId="15739"/>
    <cellStyle name="Normal 3 4 15" xfId="15740"/>
    <cellStyle name="Normal 3 4 16" xfId="15741"/>
    <cellStyle name="Normal 3 4 17" xfId="15742"/>
    <cellStyle name="Normal 3 4 2" xfId="15743"/>
    <cellStyle name="Normal 3 4 2 10" xfId="15744"/>
    <cellStyle name="Normal 3 4 2 11" xfId="15745"/>
    <cellStyle name="Normal 3 4 2 2" xfId="15746"/>
    <cellStyle name="Normal 3 4 2 2 2" xfId="15747"/>
    <cellStyle name="Normal 3 4 2 2 2 2" xfId="15748"/>
    <cellStyle name="Normal 3 4 2 2 2 2 2" xfId="15749"/>
    <cellStyle name="Normal 3 4 2 2 2 2 2 2" xfId="15750"/>
    <cellStyle name="Normal 3 4 2 2 2 2 2 2 2" xfId="15751"/>
    <cellStyle name="Normal 3 4 2 2 2 2 2 2 3" xfId="15752"/>
    <cellStyle name="Normal 3 4 2 2 2 2 2 2 4" xfId="15753"/>
    <cellStyle name="Normal 3 4 2 2 2 2 2 3" xfId="15754"/>
    <cellStyle name="Normal 3 4 2 2 2 2 2 4" xfId="15755"/>
    <cellStyle name="Normal 3 4 2 2 2 2 2 5" xfId="15756"/>
    <cellStyle name="Normal 3 4 2 2 2 2 3" xfId="15757"/>
    <cellStyle name="Normal 3 4 2 2 2 2 3 2" xfId="15758"/>
    <cellStyle name="Normal 3 4 2 2 2 2 3 3" xfId="15759"/>
    <cellStyle name="Normal 3 4 2 2 2 2 3 4" xfId="15760"/>
    <cellStyle name="Normal 3 4 2 2 2 2 4" xfId="15761"/>
    <cellStyle name="Normal 3 4 2 2 2 2 5" xfId="15762"/>
    <cellStyle name="Normal 3 4 2 2 2 2 6" xfId="15763"/>
    <cellStyle name="Normal 3 4 2 2 2 3" xfId="15764"/>
    <cellStyle name="Normal 3 4 2 2 2 3 2" xfId="15765"/>
    <cellStyle name="Normal 3 4 2 2 2 3 2 2" xfId="15766"/>
    <cellStyle name="Normal 3 4 2 2 2 3 2 2 2" xfId="15767"/>
    <cellStyle name="Normal 3 4 2 2 2 3 2 2 3" xfId="15768"/>
    <cellStyle name="Normal 3 4 2 2 2 3 2 2 4" xfId="15769"/>
    <cellStyle name="Normal 3 4 2 2 2 3 2 3" xfId="15770"/>
    <cellStyle name="Normal 3 4 2 2 2 3 2 4" xfId="15771"/>
    <cellStyle name="Normal 3 4 2 2 2 3 2 5" xfId="15772"/>
    <cellStyle name="Normal 3 4 2 2 2 3 3" xfId="15773"/>
    <cellStyle name="Normal 3 4 2 2 2 3 3 2" xfId="15774"/>
    <cellStyle name="Normal 3 4 2 2 2 3 3 3" xfId="15775"/>
    <cellStyle name="Normal 3 4 2 2 2 3 3 4" xfId="15776"/>
    <cellStyle name="Normal 3 4 2 2 2 3 4" xfId="15777"/>
    <cellStyle name="Normal 3 4 2 2 2 3 5" xfId="15778"/>
    <cellStyle name="Normal 3 4 2 2 2 3 6" xfId="15779"/>
    <cellStyle name="Normal 3 4 2 2 2 4" xfId="15780"/>
    <cellStyle name="Normal 3 4 2 2 2 4 2" xfId="15781"/>
    <cellStyle name="Normal 3 4 2 2 2 4 2 2" xfId="15782"/>
    <cellStyle name="Normal 3 4 2 2 2 4 2 3" xfId="15783"/>
    <cellStyle name="Normal 3 4 2 2 2 4 2 4" xfId="15784"/>
    <cellStyle name="Normal 3 4 2 2 2 4 3" xfId="15785"/>
    <cellStyle name="Normal 3 4 2 2 2 4 4" xfId="15786"/>
    <cellStyle name="Normal 3 4 2 2 2 4 5" xfId="15787"/>
    <cellStyle name="Normal 3 4 2 2 2 5" xfId="15788"/>
    <cellStyle name="Normal 3 4 2 2 2 5 2" xfId="15789"/>
    <cellStyle name="Normal 3 4 2 2 2 5 3" xfId="15790"/>
    <cellStyle name="Normal 3 4 2 2 2 5 4" xfId="15791"/>
    <cellStyle name="Normal 3 4 2 2 2 6" xfId="15792"/>
    <cellStyle name="Normal 3 4 2 2 2 7" xfId="15793"/>
    <cellStyle name="Normal 3 4 2 2 2 8" xfId="15794"/>
    <cellStyle name="Normal 3 4 2 2 3" xfId="15795"/>
    <cellStyle name="Normal 3 4 2 2 3 2" xfId="15796"/>
    <cellStyle name="Normal 3 4 2 2 3 2 2" xfId="15797"/>
    <cellStyle name="Normal 3 4 2 2 3 2 2 2" xfId="15798"/>
    <cellStyle name="Normal 3 4 2 2 3 2 2 3" xfId="15799"/>
    <cellStyle name="Normal 3 4 2 2 3 2 2 4" xfId="15800"/>
    <cellStyle name="Normal 3 4 2 2 3 2 3" xfId="15801"/>
    <cellStyle name="Normal 3 4 2 2 3 2 3 2" xfId="15802"/>
    <cellStyle name="Normal 3 4 2 2 3 2 3 3" xfId="15803"/>
    <cellStyle name="Normal 3 4 2 2 3 2 3 4" xfId="15804"/>
    <cellStyle name="Normal 3 4 2 2 3 2 4" xfId="15805"/>
    <cellStyle name="Normal 3 4 2 2 3 2 5" xfId="15806"/>
    <cellStyle name="Normal 3 4 2 2 3 2 6" xfId="15807"/>
    <cellStyle name="Normal 3 4 2 2 3 3" xfId="15808"/>
    <cellStyle name="Normal 3 4 2 2 3 3 2" xfId="15809"/>
    <cellStyle name="Normal 3 4 2 2 3 3 3" xfId="15810"/>
    <cellStyle name="Normal 3 4 2 2 3 3 4" xfId="15811"/>
    <cellStyle name="Normal 3 4 2 2 3 4" xfId="15812"/>
    <cellStyle name="Normal 3 4 2 2 3 4 2" xfId="15813"/>
    <cellStyle name="Normal 3 4 2 2 3 4 3" xfId="15814"/>
    <cellStyle name="Normal 3 4 2 2 3 4 4" xfId="15815"/>
    <cellStyle name="Normal 3 4 2 2 3 5" xfId="15816"/>
    <cellStyle name="Normal 3 4 2 2 3 6" xfId="15817"/>
    <cellStyle name="Normal 3 4 2 2 3 7" xfId="15818"/>
    <cellStyle name="Normal 3 4 2 2 4" xfId="15819"/>
    <cellStyle name="Normal 3 4 2 2 4 2" xfId="15820"/>
    <cellStyle name="Normal 3 4 2 2 4 2 2" xfId="15821"/>
    <cellStyle name="Normal 3 4 2 2 4 2 2 2" xfId="15822"/>
    <cellStyle name="Normal 3 4 2 2 4 2 2 3" xfId="15823"/>
    <cellStyle name="Normal 3 4 2 2 4 2 2 4" xfId="15824"/>
    <cellStyle name="Normal 3 4 2 2 4 2 3" xfId="15825"/>
    <cellStyle name="Normal 3 4 2 2 4 2 4" xfId="15826"/>
    <cellStyle name="Normal 3 4 2 2 4 2 5" xfId="15827"/>
    <cellStyle name="Normal 3 4 2 2 4 3" xfId="15828"/>
    <cellStyle name="Normal 3 4 2 2 4 3 2" xfId="15829"/>
    <cellStyle name="Normal 3 4 2 2 4 3 3" xfId="15830"/>
    <cellStyle name="Normal 3 4 2 2 4 3 4" xfId="15831"/>
    <cellStyle name="Normal 3 4 2 2 4 4" xfId="15832"/>
    <cellStyle name="Normal 3 4 2 2 4 5" xfId="15833"/>
    <cellStyle name="Normal 3 4 2 2 4 6" xfId="15834"/>
    <cellStyle name="Normal 3 4 2 2 5" xfId="15835"/>
    <cellStyle name="Normal 3 4 2 2 5 2" xfId="15836"/>
    <cellStyle name="Normal 3 4 2 2 5 2 2" xfId="15837"/>
    <cellStyle name="Normal 3 4 2 2 5 2 3" xfId="15838"/>
    <cellStyle name="Normal 3 4 2 2 5 2 4" xfId="15839"/>
    <cellStyle name="Normal 3 4 2 2 5 3" xfId="15840"/>
    <cellStyle name="Normal 3 4 2 2 5 4" xfId="15841"/>
    <cellStyle name="Normal 3 4 2 2 5 5" xfId="15842"/>
    <cellStyle name="Normal 3 4 2 2 6" xfId="15843"/>
    <cellStyle name="Normal 3 4 2 2 6 2" xfId="15844"/>
    <cellStyle name="Normal 3 4 2 2 6 3" xfId="15845"/>
    <cellStyle name="Normal 3 4 2 2 6 4" xfId="15846"/>
    <cellStyle name="Normal 3 4 2 2 7" xfId="15847"/>
    <cellStyle name="Normal 3 4 2 2 8" xfId="15848"/>
    <cellStyle name="Normal 3 4 2 2 9" xfId="15849"/>
    <cellStyle name="Normal 3 4 2 3" xfId="15850"/>
    <cellStyle name="Normal 3 4 2 3 2" xfId="15851"/>
    <cellStyle name="Normal 3 4 2 3 2 2" xfId="15852"/>
    <cellStyle name="Normal 3 4 2 3 2 2 2" xfId="15853"/>
    <cellStyle name="Normal 3 4 2 3 2 2 2 2" xfId="15854"/>
    <cellStyle name="Normal 3 4 2 3 2 2 2 3" xfId="15855"/>
    <cellStyle name="Normal 3 4 2 3 2 2 2 4" xfId="15856"/>
    <cellStyle name="Normal 3 4 2 3 2 2 3" xfId="15857"/>
    <cellStyle name="Normal 3 4 2 3 2 2 3 2" xfId="15858"/>
    <cellStyle name="Normal 3 4 2 3 2 2 3 3" xfId="15859"/>
    <cellStyle name="Normal 3 4 2 3 2 2 3 4" xfId="15860"/>
    <cellStyle name="Normal 3 4 2 3 2 2 4" xfId="15861"/>
    <cellStyle name="Normal 3 4 2 3 2 2 5" xfId="15862"/>
    <cellStyle name="Normal 3 4 2 3 2 2 6" xfId="15863"/>
    <cellStyle name="Normal 3 4 2 3 2 3" xfId="15864"/>
    <cellStyle name="Normal 3 4 2 3 2 3 2" xfId="15865"/>
    <cellStyle name="Normal 3 4 2 3 2 3 3" xfId="15866"/>
    <cellStyle name="Normal 3 4 2 3 2 3 4" xfId="15867"/>
    <cellStyle name="Normal 3 4 2 3 2 4" xfId="15868"/>
    <cellStyle name="Normal 3 4 2 3 2 4 2" xfId="15869"/>
    <cellStyle name="Normal 3 4 2 3 2 4 3" xfId="15870"/>
    <cellStyle name="Normal 3 4 2 3 2 4 4" xfId="15871"/>
    <cellStyle name="Normal 3 4 2 3 2 5" xfId="15872"/>
    <cellStyle name="Normal 3 4 2 3 2 6" xfId="15873"/>
    <cellStyle name="Normal 3 4 2 3 2 7" xfId="15874"/>
    <cellStyle name="Normal 3 4 2 3 3" xfId="15875"/>
    <cellStyle name="Normal 3 4 2 3 3 2" xfId="15876"/>
    <cellStyle name="Normal 3 4 2 3 3 2 2" xfId="15877"/>
    <cellStyle name="Normal 3 4 2 3 3 2 2 2" xfId="15878"/>
    <cellStyle name="Normal 3 4 2 3 3 2 2 3" xfId="15879"/>
    <cellStyle name="Normal 3 4 2 3 3 2 2 4" xfId="15880"/>
    <cellStyle name="Normal 3 4 2 3 3 2 3" xfId="15881"/>
    <cellStyle name="Normal 3 4 2 3 3 2 3 2" xfId="15882"/>
    <cellStyle name="Normal 3 4 2 3 3 2 3 3" xfId="15883"/>
    <cellStyle name="Normal 3 4 2 3 3 2 3 4" xfId="15884"/>
    <cellStyle name="Normal 3 4 2 3 3 2 4" xfId="15885"/>
    <cellStyle name="Normal 3 4 2 3 3 2 5" xfId="15886"/>
    <cellStyle name="Normal 3 4 2 3 3 2 6" xfId="15887"/>
    <cellStyle name="Normal 3 4 2 3 3 3" xfId="15888"/>
    <cellStyle name="Normal 3 4 2 3 3 3 2" xfId="15889"/>
    <cellStyle name="Normal 3 4 2 3 3 3 3" xfId="15890"/>
    <cellStyle name="Normal 3 4 2 3 3 3 4" xfId="15891"/>
    <cellStyle name="Normal 3 4 2 3 3 4" xfId="15892"/>
    <cellStyle name="Normal 3 4 2 3 3 4 2" xfId="15893"/>
    <cellStyle name="Normal 3 4 2 3 3 4 3" xfId="15894"/>
    <cellStyle name="Normal 3 4 2 3 3 4 4" xfId="15895"/>
    <cellStyle name="Normal 3 4 2 3 3 5" xfId="15896"/>
    <cellStyle name="Normal 3 4 2 3 3 6" xfId="15897"/>
    <cellStyle name="Normal 3 4 2 3 3 7" xfId="15898"/>
    <cellStyle name="Normal 3 4 2 3 4" xfId="15899"/>
    <cellStyle name="Normal 3 4 2 3 4 2" xfId="15900"/>
    <cellStyle name="Normal 3 4 2 3 4 2 2" xfId="15901"/>
    <cellStyle name="Normal 3 4 2 3 4 2 3" xfId="15902"/>
    <cellStyle name="Normal 3 4 2 3 4 2 4" xfId="15903"/>
    <cellStyle name="Normal 3 4 2 3 4 3" xfId="15904"/>
    <cellStyle name="Normal 3 4 2 3 4 3 2" xfId="15905"/>
    <cellStyle name="Normal 3 4 2 3 4 3 3" xfId="15906"/>
    <cellStyle name="Normal 3 4 2 3 4 3 4" xfId="15907"/>
    <cellStyle name="Normal 3 4 2 3 4 4" xfId="15908"/>
    <cellStyle name="Normal 3 4 2 3 4 5" xfId="15909"/>
    <cellStyle name="Normal 3 4 2 3 4 6" xfId="15910"/>
    <cellStyle name="Normal 3 4 2 3 5" xfId="15911"/>
    <cellStyle name="Normal 3 4 2 3 5 2" xfId="15912"/>
    <cellStyle name="Normal 3 4 2 3 5 3" xfId="15913"/>
    <cellStyle name="Normal 3 4 2 3 5 4" xfId="15914"/>
    <cellStyle name="Normal 3 4 2 3 6" xfId="15915"/>
    <cellStyle name="Normal 3 4 2 3 6 2" xfId="15916"/>
    <cellStyle name="Normal 3 4 2 3 6 3" xfId="15917"/>
    <cellStyle name="Normal 3 4 2 3 6 4" xfId="15918"/>
    <cellStyle name="Normal 3 4 2 3 7" xfId="15919"/>
    <cellStyle name="Normal 3 4 2 3 8" xfId="15920"/>
    <cellStyle name="Normal 3 4 2 3 9" xfId="15921"/>
    <cellStyle name="Normal 3 4 2 4" xfId="15922"/>
    <cellStyle name="Normal 3 4 2 4 2" xfId="15923"/>
    <cellStyle name="Normal 3 4 2 4 2 2" xfId="15924"/>
    <cellStyle name="Normal 3 4 2 4 2 2 2" xfId="15925"/>
    <cellStyle name="Normal 3 4 2 4 2 2 3" xfId="15926"/>
    <cellStyle name="Normal 3 4 2 4 2 2 4" xfId="15927"/>
    <cellStyle name="Normal 3 4 2 4 2 3" xfId="15928"/>
    <cellStyle name="Normal 3 4 2 4 2 3 2" xfId="15929"/>
    <cellStyle name="Normal 3 4 2 4 2 3 3" xfId="15930"/>
    <cellStyle name="Normal 3 4 2 4 2 3 4" xfId="15931"/>
    <cellStyle name="Normal 3 4 2 4 2 4" xfId="15932"/>
    <cellStyle name="Normal 3 4 2 4 2 5" xfId="15933"/>
    <cellStyle name="Normal 3 4 2 4 2 6" xfId="15934"/>
    <cellStyle name="Normal 3 4 2 4 3" xfId="15935"/>
    <cellStyle name="Normal 3 4 2 4 3 2" xfId="15936"/>
    <cellStyle name="Normal 3 4 2 4 3 3" xfId="15937"/>
    <cellStyle name="Normal 3 4 2 4 3 4" xfId="15938"/>
    <cellStyle name="Normal 3 4 2 4 4" xfId="15939"/>
    <cellStyle name="Normal 3 4 2 4 4 2" xfId="15940"/>
    <cellStyle name="Normal 3 4 2 4 4 3" xfId="15941"/>
    <cellStyle name="Normal 3 4 2 4 4 4" xfId="15942"/>
    <cellStyle name="Normal 3 4 2 4 5" xfId="15943"/>
    <cellStyle name="Normal 3 4 2 4 6" xfId="15944"/>
    <cellStyle name="Normal 3 4 2 4 7" xfId="15945"/>
    <cellStyle name="Normal 3 4 2 5" xfId="15946"/>
    <cellStyle name="Normal 3 4 2 5 2" xfId="15947"/>
    <cellStyle name="Normal 3 4 2 5 2 2" xfId="15948"/>
    <cellStyle name="Normal 3 4 2 5 2 2 2" xfId="15949"/>
    <cellStyle name="Normal 3 4 2 5 2 2 3" xfId="15950"/>
    <cellStyle name="Normal 3 4 2 5 2 2 4" xfId="15951"/>
    <cellStyle name="Normal 3 4 2 5 2 3" xfId="15952"/>
    <cellStyle name="Normal 3 4 2 5 2 3 2" xfId="15953"/>
    <cellStyle name="Normal 3 4 2 5 2 3 3" xfId="15954"/>
    <cellStyle name="Normal 3 4 2 5 2 3 4" xfId="15955"/>
    <cellStyle name="Normal 3 4 2 5 2 4" xfId="15956"/>
    <cellStyle name="Normal 3 4 2 5 2 5" xfId="15957"/>
    <cellStyle name="Normal 3 4 2 5 2 6" xfId="15958"/>
    <cellStyle name="Normal 3 4 2 5 3" xfId="15959"/>
    <cellStyle name="Normal 3 4 2 5 3 2" xfId="15960"/>
    <cellStyle name="Normal 3 4 2 5 3 3" xfId="15961"/>
    <cellStyle name="Normal 3 4 2 5 3 4" xfId="15962"/>
    <cellStyle name="Normal 3 4 2 5 4" xfId="15963"/>
    <cellStyle name="Normal 3 4 2 5 4 2" xfId="15964"/>
    <cellStyle name="Normal 3 4 2 5 4 3" xfId="15965"/>
    <cellStyle name="Normal 3 4 2 5 4 4" xfId="15966"/>
    <cellStyle name="Normal 3 4 2 5 5" xfId="15967"/>
    <cellStyle name="Normal 3 4 2 5 6" xfId="15968"/>
    <cellStyle name="Normal 3 4 2 5 7" xfId="15969"/>
    <cellStyle name="Normal 3 4 2 6" xfId="15970"/>
    <cellStyle name="Normal 3 4 2 6 2" xfId="15971"/>
    <cellStyle name="Normal 3 4 2 6 2 2" xfId="15972"/>
    <cellStyle name="Normal 3 4 2 6 2 3" xfId="15973"/>
    <cellStyle name="Normal 3 4 2 6 2 4" xfId="15974"/>
    <cellStyle name="Normal 3 4 2 6 3" xfId="15975"/>
    <cellStyle name="Normal 3 4 2 6 3 2" xfId="15976"/>
    <cellStyle name="Normal 3 4 2 6 3 3" xfId="15977"/>
    <cellStyle name="Normal 3 4 2 6 3 4" xfId="15978"/>
    <cellStyle name="Normal 3 4 2 7" xfId="15979"/>
    <cellStyle name="Normal 3 4 2 7 2" xfId="15980"/>
    <cellStyle name="Normal 3 4 2 7 2 2" xfId="15981"/>
    <cellStyle name="Normal 3 4 2 7 2 3" xfId="15982"/>
    <cellStyle name="Normal 3 4 2 7 2 4" xfId="15983"/>
    <cellStyle name="Normal 3 4 2 7 3" xfId="15984"/>
    <cellStyle name="Normal 3 4 2 7 4" xfId="15985"/>
    <cellStyle name="Normal 3 4 2 7 5" xfId="15986"/>
    <cellStyle name="Normal 3 4 2 8" xfId="15987"/>
    <cellStyle name="Normal 3 4 2 8 2" xfId="15988"/>
    <cellStyle name="Normal 3 4 2 8 3" xfId="15989"/>
    <cellStyle name="Normal 3 4 2 8 4" xfId="15990"/>
    <cellStyle name="Normal 3 4 2 9" xfId="15991"/>
    <cellStyle name="Normal 3 4 3" xfId="15992"/>
    <cellStyle name="Normal 3 4 3 10" xfId="15993"/>
    <cellStyle name="Normal 3 4 3 11" xfId="15994"/>
    <cellStyle name="Normal 3 4 3 2" xfId="15995"/>
    <cellStyle name="Normal 3 4 3 2 2" xfId="15996"/>
    <cellStyle name="Normal 3 4 3 2 2 2" xfId="15997"/>
    <cellStyle name="Normal 3 4 3 2 2 2 2" xfId="15998"/>
    <cellStyle name="Normal 3 4 3 2 2 2 2 2" xfId="15999"/>
    <cellStyle name="Normal 3 4 3 2 2 2 2 3" xfId="16000"/>
    <cellStyle name="Normal 3 4 3 2 2 2 2 4" xfId="16001"/>
    <cellStyle name="Normal 3 4 3 2 2 2 3" xfId="16002"/>
    <cellStyle name="Normal 3 4 3 2 2 2 3 2" xfId="16003"/>
    <cellStyle name="Normal 3 4 3 2 2 2 3 3" xfId="16004"/>
    <cellStyle name="Normal 3 4 3 2 2 2 3 4" xfId="16005"/>
    <cellStyle name="Normal 3 4 3 2 2 2 4" xfId="16006"/>
    <cellStyle name="Normal 3 4 3 2 2 2 5" xfId="16007"/>
    <cellStyle name="Normal 3 4 3 2 2 2 6" xfId="16008"/>
    <cellStyle name="Normal 3 4 3 2 2 3" xfId="16009"/>
    <cellStyle name="Normal 3 4 3 2 2 3 2" xfId="16010"/>
    <cellStyle name="Normal 3 4 3 2 2 3 3" xfId="16011"/>
    <cellStyle name="Normal 3 4 3 2 2 3 4" xfId="16012"/>
    <cellStyle name="Normal 3 4 3 2 2 4" xfId="16013"/>
    <cellStyle name="Normal 3 4 3 2 2 4 2" xfId="16014"/>
    <cellStyle name="Normal 3 4 3 2 2 4 3" xfId="16015"/>
    <cellStyle name="Normal 3 4 3 2 2 4 4" xfId="16016"/>
    <cellStyle name="Normal 3 4 3 2 2 5" xfId="16017"/>
    <cellStyle name="Normal 3 4 3 2 2 6" xfId="16018"/>
    <cellStyle name="Normal 3 4 3 2 2 7" xfId="16019"/>
    <cellStyle name="Normal 3 4 3 2 3" xfId="16020"/>
    <cellStyle name="Normal 3 4 3 2 3 2" xfId="16021"/>
    <cellStyle name="Normal 3 4 3 2 3 2 2" xfId="16022"/>
    <cellStyle name="Normal 3 4 3 2 3 2 2 2" xfId="16023"/>
    <cellStyle name="Normal 3 4 3 2 3 2 2 3" xfId="16024"/>
    <cellStyle name="Normal 3 4 3 2 3 2 2 4" xfId="16025"/>
    <cellStyle name="Normal 3 4 3 2 3 2 3" xfId="16026"/>
    <cellStyle name="Normal 3 4 3 2 3 2 3 2" xfId="16027"/>
    <cellStyle name="Normal 3 4 3 2 3 2 3 3" xfId="16028"/>
    <cellStyle name="Normal 3 4 3 2 3 2 3 4" xfId="16029"/>
    <cellStyle name="Normal 3 4 3 2 3 2 4" xfId="16030"/>
    <cellStyle name="Normal 3 4 3 2 3 2 5" xfId="16031"/>
    <cellStyle name="Normal 3 4 3 2 3 2 6" xfId="16032"/>
    <cellStyle name="Normal 3 4 3 2 3 3" xfId="16033"/>
    <cellStyle name="Normal 3 4 3 2 3 3 2" xfId="16034"/>
    <cellStyle name="Normal 3 4 3 2 3 3 3" xfId="16035"/>
    <cellStyle name="Normal 3 4 3 2 3 3 4" xfId="16036"/>
    <cellStyle name="Normal 3 4 3 2 3 4" xfId="16037"/>
    <cellStyle name="Normal 3 4 3 2 3 4 2" xfId="16038"/>
    <cellStyle name="Normal 3 4 3 2 3 4 3" xfId="16039"/>
    <cellStyle name="Normal 3 4 3 2 3 4 4" xfId="16040"/>
    <cellStyle name="Normal 3 4 3 2 3 5" xfId="16041"/>
    <cellStyle name="Normal 3 4 3 2 3 6" xfId="16042"/>
    <cellStyle name="Normal 3 4 3 2 3 7" xfId="16043"/>
    <cellStyle name="Normal 3 4 3 2 4" xfId="16044"/>
    <cellStyle name="Normal 3 4 3 2 4 2" xfId="16045"/>
    <cellStyle name="Normal 3 4 3 2 4 2 2" xfId="16046"/>
    <cellStyle name="Normal 3 4 3 2 4 2 3" xfId="16047"/>
    <cellStyle name="Normal 3 4 3 2 4 2 4" xfId="16048"/>
    <cellStyle name="Normal 3 4 3 2 4 3" xfId="16049"/>
    <cellStyle name="Normal 3 4 3 2 4 3 2" xfId="16050"/>
    <cellStyle name="Normal 3 4 3 2 4 3 3" xfId="16051"/>
    <cellStyle name="Normal 3 4 3 2 4 3 4" xfId="16052"/>
    <cellStyle name="Normal 3 4 3 2 4 4" xfId="16053"/>
    <cellStyle name="Normal 3 4 3 2 4 5" xfId="16054"/>
    <cellStyle name="Normal 3 4 3 2 4 6" xfId="16055"/>
    <cellStyle name="Normal 3 4 3 2 5" xfId="16056"/>
    <cellStyle name="Normal 3 4 3 2 5 2" xfId="16057"/>
    <cellStyle name="Normal 3 4 3 2 5 3" xfId="16058"/>
    <cellStyle name="Normal 3 4 3 2 5 4" xfId="16059"/>
    <cellStyle name="Normal 3 4 3 2 6" xfId="16060"/>
    <cellStyle name="Normal 3 4 3 2 6 2" xfId="16061"/>
    <cellStyle name="Normal 3 4 3 2 6 3" xfId="16062"/>
    <cellStyle name="Normal 3 4 3 2 6 4" xfId="16063"/>
    <cellStyle name="Normal 3 4 3 2 7" xfId="16064"/>
    <cellStyle name="Normal 3 4 3 2 8" xfId="16065"/>
    <cellStyle name="Normal 3 4 3 2 9" xfId="16066"/>
    <cellStyle name="Normal 3 4 3 3" xfId="16067"/>
    <cellStyle name="Normal 3 4 3 3 2" xfId="16068"/>
    <cellStyle name="Normal 3 4 3 3 2 2" xfId="16069"/>
    <cellStyle name="Normal 3 4 3 3 2 2 2" xfId="16070"/>
    <cellStyle name="Normal 3 4 3 3 2 2 2 2" xfId="16071"/>
    <cellStyle name="Normal 3 4 3 3 2 2 2 3" xfId="16072"/>
    <cellStyle name="Normal 3 4 3 3 2 2 2 4" xfId="16073"/>
    <cellStyle name="Normal 3 4 3 3 2 2 3" xfId="16074"/>
    <cellStyle name="Normal 3 4 3 3 2 2 4" xfId="16075"/>
    <cellStyle name="Normal 3 4 3 3 2 2 5" xfId="16076"/>
    <cellStyle name="Normal 3 4 3 3 2 3" xfId="16077"/>
    <cellStyle name="Normal 3 4 3 3 2 3 2" xfId="16078"/>
    <cellStyle name="Normal 3 4 3 3 2 3 3" xfId="16079"/>
    <cellStyle name="Normal 3 4 3 3 2 3 4" xfId="16080"/>
    <cellStyle name="Normal 3 4 3 3 2 4" xfId="16081"/>
    <cellStyle name="Normal 3 4 3 3 2 4 2" xfId="16082"/>
    <cellStyle name="Normal 3 4 3 3 2 4 3" xfId="16083"/>
    <cellStyle name="Normal 3 4 3 3 2 4 4" xfId="16084"/>
    <cellStyle name="Normal 3 4 3 3 2 5" xfId="16085"/>
    <cellStyle name="Normal 3 4 3 3 2 6" xfId="16086"/>
    <cellStyle name="Normal 3 4 3 3 2 7" xfId="16087"/>
    <cellStyle name="Normal 3 4 3 3 3" xfId="16088"/>
    <cellStyle name="Normal 3 4 3 3 3 2" xfId="16089"/>
    <cellStyle name="Normal 3 4 3 3 3 2 2" xfId="16090"/>
    <cellStyle name="Normal 3 4 3 3 3 2 2 2" xfId="16091"/>
    <cellStyle name="Normal 3 4 3 3 3 2 2 3" xfId="16092"/>
    <cellStyle name="Normal 3 4 3 3 3 2 2 4" xfId="16093"/>
    <cellStyle name="Normal 3 4 3 3 3 2 3" xfId="16094"/>
    <cellStyle name="Normal 3 4 3 3 3 2 4" xfId="16095"/>
    <cellStyle name="Normal 3 4 3 3 3 2 5" xfId="16096"/>
    <cellStyle name="Normal 3 4 3 3 3 3" xfId="16097"/>
    <cellStyle name="Normal 3 4 3 3 3 3 2" xfId="16098"/>
    <cellStyle name="Normal 3 4 3 3 3 3 3" xfId="16099"/>
    <cellStyle name="Normal 3 4 3 3 3 3 4" xfId="16100"/>
    <cellStyle name="Normal 3 4 3 3 3 4" xfId="16101"/>
    <cellStyle name="Normal 3 4 3 3 3 5" xfId="16102"/>
    <cellStyle name="Normal 3 4 3 3 3 6" xfId="16103"/>
    <cellStyle name="Normal 3 4 3 3 4" xfId="16104"/>
    <cellStyle name="Normal 3 4 3 3 4 2" xfId="16105"/>
    <cellStyle name="Normal 3 4 3 3 4 2 2" xfId="16106"/>
    <cellStyle name="Normal 3 4 3 3 4 2 3" xfId="16107"/>
    <cellStyle name="Normal 3 4 3 3 4 2 4" xfId="16108"/>
    <cellStyle name="Normal 3 4 3 3 4 3" xfId="16109"/>
    <cellStyle name="Normal 3 4 3 3 4 4" xfId="16110"/>
    <cellStyle name="Normal 3 4 3 3 4 5" xfId="16111"/>
    <cellStyle name="Normal 3 4 3 3 5" xfId="16112"/>
    <cellStyle name="Normal 3 4 3 3 5 2" xfId="16113"/>
    <cellStyle name="Normal 3 4 3 3 5 3" xfId="16114"/>
    <cellStyle name="Normal 3 4 3 3 5 4" xfId="16115"/>
    <cellStyle name="Normal 3 4 3 3 6" xfId="16116"/>
    <cellStyle name="Normal 3 4 3 3 6 2" xfId="16117"/>
    <cellStyle name="Normal 3 4 3 3 6 3" xfId="16118"/>
    <cellStyle name="Normal 3 4 3 3 6 4" xfId="16119"/>
    <cellStyle name="Normal 3 4 3 3 7" xfId="16120"/>
    <cellStyle name="Normal 3 4 3 3 8" xfId="16121"/>
    <cellStyle name="Normal 3 4 3 3 9" xfId="16122"/>
    <cellStyle name="Normal 3 4 3 4" xfId="16123"/>
    <cellStyle name="Normal 3 4 3 4 2" xfId="16124"/>
    <cellStyle name="Normal 3 4 3 4 2 2" xfId="16125"/>
    <cellStyle name="Normal 3 4 3 4 2 2 2" xfId="16126"/>
    <cellStyle name="Normal 3 4 3 4 2 2 3" xfId="16127"/>
    <cellStyle name="Normal 3 4 3 4 2 2 4" xfId="16128"/>
    <cellStyle name="Normal 3 4 3 4 2 3" xfId="16129"/>
    <cellStyle name="Normal 3 4 3 4 2 3 2" xfId="16130"/>
    <cellStyle name="Normal 3 4 3 4 2 3 3" xfId="16131"/>
    <cellStyle name="Normal 3 4 3 4 2 3 4" xfId="16132"/>
    <cellStyle name="Normal 3 4 3 4 2 4" xfId="16133"/>
    <cellStyle name="Normal 3 4 3 4 2 5" xfId="16134"/>
    <cellStyle name="Normal 3 4 3 4 2 6" xfId="16135"/>
    <cellStyle name="Normal 3 4 3 4 3" xfId="16136"/>
    <cellStyle name="Normal 3 4 3 4 3 2" xfId="16137"/>
    <cellStyle name="Normal 3 4 3 4 3 3" xfId="16138"/>
    <cellStyle name="Normal 3 4 3 4 3 4" xfId="16139"/>
    <cellStyle name="Normal 3 4 3 4 4" xfId="16140"/>
    <cellStyle name="Normal 3 4 3 4 4 2" xfId="16141"/>
    <cellStyle name="Normal 3 4 3 4 4 3" xfId="16142"/>
    <cellStyle name="Normal 3 4 3 4 4 4" xfId="16143"/>
    <cellStyle name="Normal 3 4 3 4 5" xfId="16144"/>
    <cellStyle name="Normal 3 4 3 4 6" xfId="16145"/>
    <cellStyle name="Normal 3 4 3 4 7" xfId="16146"/>
    <cellStyle name="Normal 3 4 3 5" xfId="16147"/>
    <cellStyle name="Normal 3 4 3 5 2" xfId="16148"/>
    <cellStyle name="Normal 3 4 3 5 2 2" xfId="16149"/>
    <cellStyle name="Normal 3 4 3 5 2 2 2" xfId="16150"/>
    <cellStyle name="Normal 3 4 3 5 2 2 3" xfId="16151"/>
    <cellStyle name="Normal 3 4 3 5 2 2 4" xfId="16152"/>
    <cellStyle name="Normal 3 4 3 5 2 3" xfId="16153"/>
    <cellStyle name="Normal 3 4 3 5 2 4" xfId="16154"/>
    <cellStyle name="Normal 3 4 3 5 2 5" xfId="16155"/>
    <cellStyle name="Normal 3 4 3 5 3" xfId="16156"/>
    <cellStyle name="Normal 3 4 3 5 3 2" xfId="16157"/>
    <cellStyle name="Normal 3 4 3 5 3 3" xfId="16158"/>
    <cellStyle name="Normal 3 4 3 5 3 4" xfId="16159"/>
    <cellStyle name="Normal 3 4 3 5 4" xfId="16160"/>
    <cellStyle name="Normal 3 4 3 5 4 2" xfId="16161"/>
    <cellStyle name="Normal 3 4 3 5 4 3" xfId="16162"/>
    <cellStyle name="Normal 3 4 3 5 4 4" xfId="16163"/>
    <cellStyle name="Normal 3 4 3 6" xfId="16164"/>
    <cellStyle name="Normal 3 4 3 6 2" xfId="16165"/>
    <cellStyle name="Normal 3 4 3 6 2 2" xfId="16166"/>
    <cellStyle name="Normal 3 4 3 6 2 3" xfId="16167"/>
    <cellStyle name="Normal 3 4 3 6 2 4" xfId="16168"/>
    <cellStyle name="Normal 3 4 3 6 3" xfId="16169"/>
    <cellStyle name="Normal 3 4 3 6 3 2" xfId="16170"/>
    <cellStyle name="Normal 3 4 3 6 3 3" xfId="16171"/>
    <cellStyle name="Normal 3 4 3 6 3 4" xfId="16172"/>
    <cellStyle name="Normal 3 4 3 6 4" xfId="16173"/>
    <cellStyle name="Normal 3 4 3 6 5" xfId="16174"/>
    <cellStyle name="Normal 3 4 3 6 6" xfId="16175"/>
    <cellStyle name="Normal 3 4 3 7" xfId="16176"/>
    <cellStyle name="Normal 3 4 3 7 2" xfId="16177"/>
    <cellStyle name="Normal 3 4 3 7 3" xfId="16178"/>
    <cellStyle name="Normal 3 4 3 7 4" xfId="16179"/>
    <cellStyle name="Normal 3 4 3 8" xfId="16180"/>
    <cellStyle name="Normal 3 4 3 8 2" xfId="16181"/>
    <cellStyle name="Normal 3 4 3 8 3" xfId="16182"/>
    <cellStyle name="Normal 3 4 3 8 4" xfId="16183"/>
    <cellStyle name="Normal 3 4 3 9" xfId="16184"/>
    <cellStyle name="Normal 3 4 4" xfId="16185"/>
    <cellStyle name="Normal 3 4 4 2" xfId="16186"/>
    <cellStyle name="Normal 3 4 4 2 2" xfId="16187"/>
    <cellStyle name="Normal 3 4 4 2 2 2" xfId="16188"/>
    <cellStyle name="Normal 3 4 4 2 2 2 2" xfId="16189"/>
    <cellStyle name="Normal 3 4 4 2 2 2 3" xfId="16190"/>
    <cellStyle name="Normal 3 4 4 2 2 2 4" xfId="16191"/>
    <cellStyle name="Normal 3 4 4 2 2 3" xfId="16192"/>
    <cellStyle name="Normal 3 4 4 2 2 4" xfId="16193"/>
    <cellStyle name="Normal 3 4 4 2 2 5" xfId="16194"/>
    <cellStyle name="Normal 3 4 4 2 3" xfId="16195"/>
    <cellStyle name="Normal 3 4 4 2 3 2" xfId="16196"/>
    <cellStyle name="Normal 3 4 4 2 3 3" xfId="16197"/>
    <cellStyle name="Normal 3 4 4 2 3 4" xfId="16198"/>
    <cellStyle name="Normal 3 4 4 2 4" xfId="16199"/>
    <cellStyle name="Normal 3 4 4 2 4 2" xfId="16200"/>
    <cellStyle name="Normal 3 4 4 2 4 3" xfId="16201"/>
    <cellStyle name="Normal 3 4 4 2 4 4" xfId="16202"/>
    <cellStyle name="Normal 3 4 4 3" xfId="16203"/>
    <cellStyle name="Normal 3 4 4 3 2" xfId="16204"/>
    <cellStyle name="Normal 3 4 4 3 2 2" xfId="16205"/>
    <cellStyle name="Normal 3 4 4 3 2 2 2" xfId="16206"/>
    <cellStyle name="Normal 3 4 4 3 2 2 3" xfId="16207"/>
    <cellStyle name="Normal 3 4 4 3 2 2 4" xfId="16208"/>
    <cellStyle name="Normal 3 4 4 3 2 3" xfId="16209"/>
    <cellStyle name="Normal 3 4 4 3 2 4" xfId="16210"/>
    <cellStyle name="Normal 3 4 4 3 2 5" xfId="16211"/>
    <cellStyle name="Normal 3 4 4 3 3" xfId="16212"/>
    <cellStyle name="Normal 3 4 4 3 3 2" xfId="16213"/>
    <cellStyle name="Normal 3 4 4 3 3 3" xfId="16214"/>
    <cellStyle name="Normal 3 4 4 3 3 4" xfId="16215"/>
    <cellStyle name="Normal 3 4 4 3 4" xfId="16216"/>
    <cellStyle name="Normal 3 4 4 3 5" xfId="16217"/>
    <cellStyle name="Normal 3 4 4 3 6" xfId="16218"/>
    <cellStyle name="Normal 3 4 4 4" xfId="16219"/>
    <cellStyle name="Normal 3 4 4 4 2" xfId="16220"/>
    <cellStyle name="Normal 3 4 4 4 2 2" xfId="16221"/>
    <cellStyle name="Normal 3 4 4 4 2 3" xfId="16222"/>
    <cellStyle name="Normal 3 4 4 4 2 4" xfId="16223"/>
    <cellStyle name="Normal 3 4 4 4 3" xfId="16224"/>
    <cellStyle name="Normal 3 4 4 4 4" xfId="16225"/>
    <cellStyle name="Normal 3 4 4 4 5" xfId="16226"/>
    <cellStyle name="Normal 3 4 4 5" xfId="16227"/>
    <cellStyle name="Normal 3 4 4 5 2" xfId="16228"/>
    <cellStyle name="Normal 3 4 4 5 3" xfId="16229"/>
    <cellStyle name="Normal 3 4 4 5 4" xfId="16230"/>
    <cellStyle name="Normal 3 4 4 6" xfId="16231"/>
    <cellStyle name="Normal 3 4 4 6 2" xfId="16232"/>
    <cellStyle name="Normal 3 4 4 6 3" xfId="16233"/>
    <cellStyle name="Normal 3 4 4 6 4" xfId="16234"/>
    <cellStyle name="Normal 3 4 5" xfId="16235"/>
    <cellStyle name="Normal 3 4 5 2" xfId="16236"/>
    <cellStyle name="Normal 3 4 5 2 2" xfId="16237"/>
    <cellStyle name="Normal 3 4 5 2 2 2" xfId="16238"/>
    <cellStyle name="Normal 3 4 5 2 2 2 2" xfId="16239"/>
    <cellStyle name="Normal 3 4 5 2 2 2 2 2" xfId="16240"/>
    <cellStyle name="Normal 3 4 5 2 2 2 2 3" xfId="16241"/>
    <cellStyle name="Normal 3 4 5 2 2 2 2 4" xfId="16242"/>
    <cellStyle name="Normal 3 4 5 2 2 2 3" xfId="16243"/>
    <cellStyle name="Normal 3 4 5 2 2 2 4" xfId="16244"/>
    <cellStyle name="Normal 3 4 5 2 2 2 5" xfId="16245"/>
    <cellStyle name="Normal 3 4 5 2 2 3" xfId="16246"/>
    <cellStyle name="Normal 3 4 5 2 2 3 2" xfId="16247"/>
    <cellStyle name="Normal 3 4 5 2 2 3 3" xfId="16248"/>
    <cellStyle name="Normal 3 4 5 2 2 3 4" xfId="16249"/>
    <cellStyle name="Normal 3 4 5 2 2 4" xfId="16250"/>
    <cellStyle name="Normal 3 4 5 2 2 5" xfId="16251"/>
    <cellStyle name="Normal 3 4 5 2 2 6" xfId="16252"/>
    <cellStyle name="Normal 3 4 5 2 3" xfId="16253"/>
    <cellStyle name="Normal 3 4 5 2 3 2" xfId="16254"/>
    <cellStyle name="Normal 3 4 5 2 3 2 2" xfId="16255"/>
    <cellStyle name="Normal 3 4 5 2 3 2 2 2" xfId="16256"/>
    <cellStyle name="Normal 3 4 5 2 3 2 2 3" xfId="16257"/>
    <cellStyle name="Normal 3 4 5 2 3 2 2 4" xfId="16258"/>
    <cellStyle name="Normal 3 4 5 2 3 2 3" xfId="16259"/>
    <cellStyle name="Normal 3 4 5 2 3 2 4" xfId="16260"/>
    <cellStyle name="Normal 3 4 5 2 3 2 5" xfId="16261"/>
    <cellStyle name="Normal 3 4 5 2 3 3" xfId="16262"/>
    <cellStyle name="Normal 3 4 5 2 3 3 2" xfId="16263"/>
    <cellStyle name="Normal 3 4 5 2 3 3 3" xfId="16264"/>
    <cellStyle name="Normal 3 4 5 2 3 3 4" xfId="16265"/>
    <cellStyle name="Normal 3 4 5 2 3 4" xfId="16266"/>
    <cellStyle name="Normal 3 4 5 2 3 5" xfId="16267"/>
    <cellStyle name="Normal 3 4 5 2 3 6" xfId="16268"/>
    <cellStyle name="Normal 3 4 5 2 4" xfId="16269"/>
    <cellStyle name="Normal 3 4 5 2 4 2" xfId="16270"/>
    <cellStyle name="Normal 3 4 5 2 4 2 2" xfId="16271"/>
    <cellStyle name="Normal 3 4 5 2 4 2 3" xfId="16272"/>
    <cellStyle name="Normal 3 4 5 2 4 2 4" xfId="16273"/>
    <cellStyle name="Normal 3 4 5 2 4 3" xfId="16274"/>
    <cellStyle name="Normal 3 4 5 2 4 4" xfId="16275"/>
    <cellStyle name="Normal 3 4 5 2 4 5" xfId="16276"/>
    <cellStyle name="Normal 3 4 5 2 5" xfId="16277"/>
    <cellStyle name="Normal 3 4 5 2 5 2" xfId="16278"/>
    <cellStyle name="Normal 3 4 5 2 5 3" xfId="16279"/>
    <cellStyle name="Normal 3 4 5 2 5 4" xfId="16280"/>
    <cellStyle name="Normal 3 4 5 2 6" xfId="16281"/>
    <cellStyle name="Normal 3 4 5 2 7" xfId="16282"/>
    <cellStyle name="Normal 3 4 5 2 8" xfId="16283"/>
    <cellStyle name="Normal 3 4 5 3" xfId="16284"/>
    <cellStyle name="Normal 3 4 5 3 2" xfId="16285"/>
    <cellStyle name="Normal 3 4 5 3 2 2" xfId="16286"/>
    <cellStyle name="Normal 3 4 5 3 2 2 2" xfId="16287"/>
    <cellStyle name="Normal 3 4 5 3 2 2 3" xfId="16288"/>
    <cellStyle name="Normal 3 4 5 3 2 2 4" xfId="16289"/>
    <cellStyle name="Normal 3 4 5 3 2 3" xfId="16290"/>
    <cellStyle name="Normal 3 4 5 3 2 3 2" xfId="16291"/>
    <cellStyle name="Normal 3 4 5 3 2 3 3" xfId="16292"/>
    <cellStyle name="Normal 3 4 5 3 2 3 4" xfId="16293"/>
    <cellStyle name="Normal 3 4 5 3 2 4" xfId="16294"/>
    <cellStyle name="Normal 3 4 5 3 2 5" xfId="16295"/>
    <cellStyle name="Normal 3 4 5 3 2 6" xfId="16296"/>
    <cellStyle name="Normal 3 4 5 3 3" xfId="16297"/>
    <cellStyle name="Normal 3 4 5 3 3 2" xfId="16298"/>
    <cellStyle name="Normal 3 4 5 3 3 3" xfId="16299"/>
    <cellStyle name="Normal 3 4 5 3 3 4" xfId="16300"/>
    <cellStyle name="Normal 3 4 5 3 4" xfId="16301"/>
    <cellStyle name="Normal 3 4 5 3 4 2" xfId="16302"/>
    <cellStyle name="Normal 3 4 5 3 4 3" xfId="16303"/>
    <cellStyle name="Normal 3 4 5 3 4 4" xfId="16304"/>
    <cellStyle name="Normal 3 4 5 3 5" xfId="16305"/>
    <cellStyle name="Normal 3 4 5 3 6" xfId="16306"/>
    <cellStyle name="Normal 3 4 5 3 7" xfId="16307"/>
    <cellStyle name="Normal 3 4 5 4" xfId="16308"/>
    <cellStyle name="Normal 3 4 5 4 2" xfId="16309"/>
    <cellStyle name="Normal 3 4 5 4 2 2" xfId="16310"/>
    <cellStyle name="Normal 3 4 5 4 2 2 2" xfId="16311"/>
    <cellStyle name="Normal 3 4 5 4 2 2 3" xfId="16312"/>
    <cellStyle name="Normal 3 4 5 4 2 2 4" xfId="16313"/>
    <cellStyle name="Normal 3 4 5 4 2 3" xfId="16314"/>
    <cellStyle name="Normal 3 4 5 4 2 4" xfId="16315"/>
    <cellStyle name="Normal 3 4 5 4 2 5" xfId="16316"/>
    <cellStyle name="Normal 3 4 5 4 3" xfId="16317"/>
    <cellStyle name="Normal 3 4 5 4 3 2" xfId="16318"/>
    <cellStyle name="Normal 3 4 5 4 3 3" xfId="16319"/>
    <cellStyle name="Normal 3 4 5 4 3 4" xfId="16320"/>
    <cellStyle name="Normal 3 4 5 4 4" xfId="16321"/>
    <cellStyle name="Normal 3 4 5 4 5" xfId="16322"/>
    <cellStyle name="Normal 3 4 5 4 6" xfId="16323"/>
    <cellStyle name="Normal 3 4 5 5" xfId="16324"/>
    <cellStyle name="Normal 3 4 5 5 2" xfId="16325"/>
    <cellStyle name="Normal 3 4 5 5 2 2" xfId="16326"/>
    <cellStyle name="Normal 3 4 5 5 2 3" xfId="16327"/>
    <cellStyle name="Normal 3 4 5 5 2 4" xfId="16328"/>
    <cellStyle name="Normal 3 4 5 6" xfId="16329"/>
    <cellStyle name="Normal 3 4 5 6 2" xfId="16330"/>
    <cellStyle name="Normal 3 4 5 6 2 2" xfId="16331"/>
    <cellStyle name="Normal 3 4 5 6 2 3" xfId="16332"/>
    <cellStyle name="Normal 3 4 5 6 2 4" xfId="16333"/>
    <cellStyle name="Normal 3 4 5 6 3" xfId="16334"/>
    <cellStyle name="Normal 3 4 5 6 4" xfId="16335"/>
    <cellStyle name="Normal 3 4 5 6 5" xfId="16336"/>
    <cellStyle name="Normal 3 4 5 7" xfId="16337"/>
    <cellStyle name="Normal 3 4 5 8" xfId="16338"/>
    <cellStyle name="Normal 3 4 5 9" xfId="16339"/>
    <cellStyle name="Normal 3 4 6" xfId="16340"/>
    <cellStyle name="Normal 3 4 6 2" xfId="16341"/>
    <cellStyle name="Normal 3 4 6 2 2" xfId="16342"/>
    <cellStyle name="Normal 3 4 6 2 2 2" xfId="16343"/>
    <cellStyle name="Normal 3 4 6 2 2 2 2" xfId="16344"/>
    <cellStyle name="Normal 3 4 6 2 2 2 3" xfId="16345"/>
    <cellStyle name="Normal 3 4 6 2 2 2 4" xfId="16346"/>
    <cellStyle name="Normal 3 4 6 2 2 3" xfId="16347"/>
    <cellStyle name="Normal 3 4 6 2 2 4" xfId="16348"/>
    <cellStyle name="Normal 3 4 6 2 2 5" xfId="16349"/>
    <cellStyle name="Normal 3 4 6 2 3" xfId="16350"/>
    <cellStyle name="Normal 3 4 6 2 3 2" xfId="16351"/>
    <cellStyle name="Normal 3 4 6 2 3 3" xfId="16352"/>
    <cellStyle name="Normal 3 4 6 2 3 4" xfId="16353"/>
    <cellStyle name="Normal 3 4 6 2 4" xfId="16354"/>
    <cellStyle name="Normal 3 4 6 2 5" xfId="16355"/>
    <cellStyle name="Normal 3 4 6 2 6" xfId="16356"/>
    <cellStyle name="Normal 3 4 6 3" xfId="16357"/>
    <cellStyle name="Normal 3 4 6 3 2" xfId="16358"/>
    <cellStyle name="Normal 3 4 6 3 2 2" xfId="16359"/>
    <cellStyle name="Normal 3 4 6 3 2 2 2" xfId="16360"/>
    <cellStyle name="Normal 3 4 6 3 2 2 3" xfId="16361"/>
    <cellStyle name="Normal 3 4 6 3 2 2 4" xfId="16362"/>
    <cellStyle name="Normal 3 4 6 3 2 3" xfId="16363"/>
    <cellStyle name="Normal 3 4 6 3 2 4" xfId="16364"/>
    <cellStyle name="Normal 3 4 6 3 2 5" xfId="16365"/>
    <cellStyle name="Normal 3 4 6 3 3" xfId="16366"/>
    <cellStyle name="Normal 3 4 6 3 3 2" xfId="16367"/>
    <cellStyle name="Normal 3 4 6 3 3 3" xfId="16368"/>
    <cellStyle name="Normal 3 4 6 3 3 4" xfId="16369"/>
    <cellStyle name="Normal 3 4 6 3 4" xfId="16370"/>
    <cellStyle name="Normal 3 4 6 3 5" xfId="16371"/>
    <cellStyle name="Normal 3 4 6 3 6" xfId="16372"/>
    <cellStyle name="Normal 3 4 6 4" xfId="16373"/>
    <cellStyle name="Normal 3 4 6 4 2" xfId="16374"/>
    <cellStyle name="Normal 3 4 6 4 2 2" xfId="16375"/>
    <cellStyle name="Normal 3 4 6 4 2 3" xfId="16376"/>
    <cellStyle name="Normal 3 4 6 4 2 4" xfId="16377"/>
    <cellStyle name="Normal 3 4 6 5" xfId="16378"/>
    <cellStyle name="Normal 3 4 6 5 2" xfId="16379"/>
    <cellStyle name="Normal 3 4 6 5 2 2" xfId="16380"/>
    <cellStyle name="Normal 3 4 6 5 2 3" xfId="16381"/>
    <cellStyle name="Normal 3 4 6 5 2 4" xfId="16382"/>
    <cellStyle name="Normal 3 4 6 5 3" xfId="16383"/>
    <cellStyle name="Normal 3 4 6 5 4" xfId="16384"/>
    <cellStyle name="Normal 3 4 6 5 5" xfId="16385"/>
    <cellStyle name="Normal 3 4 6 6" xfId="16386"/>
    <cellStyle name="Normal 3 4 6 7" xfId="16387"/>
    <cellStyle name="Normal 3 4 6 8" xfId="16388"/>
    <cellStyle name="Normal 3 4 7" xfId="16389"/>
    <cellStyle name="Normal 3 4 7 2" xfId="16390"/>
    <cellStyle name="Normal 3 4 7 2 2" xfId="16391"/>
    <cellStyle name="Normal 3 4 7 2 2 2" xfId="16392"/>
    <cellStyle name="Normal 3 4 7 2 2 2 2" xfId="16393"/>
    <cellStyle name="Normal 3 4 7 2 2 2 3" xfId="16394"/>
    <cellStyle name="Normal 3 4 7 2 2 2 4" xfId="16395"/>
    <cellStyle name="Normal 3 4 7 2 2 3" xfId="16396"/>
    <cellStyle name="Normal 3 4 7 2 2 4" xfId="16397"/>
    <cellStyle name="Normal 3 4 7 2 2 5" xfId="16398"/>
    <cellStyle name="Normal 3 4 7 2 3" xfId="16399"/>
    <cellStyle name="Normal 3 4 7 2 3 2" xfId="16400"/>
    <cellStyle name="Normal 3 4 7 2 3 3" xfId="16401"/>
    <cellStyle name="Normal 3 4 7 2 3 4" xfId="16402"/>
    <cellStyle name="Normal 3 4 7 2 4" xfId="16403"/>
    <cellStyle name="Normal 3 4 7 2 5" xfId="16404"/>
    <cellStyle name="Normal 3 4 7 2 6" xfId="16405"/>
    <cellStyle name="Normal 3 4 7 3" xfId="16406"/>
    <cellStyle name="Normal 3 4 7 3 2" xfId="16407"/>
    <cellStyle name="Normal 3 4 7 3 2 2" xfId="16408"/>
    <cellStyle name="Normal 3 4 7 3 2 2 2" xfId="16409"/>
    <cellStyle name="Normal 3 4 7 3 2 2 3" xfId="16410"/>
    <cellStyle name="Normal 3 4 7 3 2 2 4" xfId="16411"/>
    <cellStyle name="Normal 3 4 7 3 2 3" xfId="16412"/>
    <cellStyle name="Normal 3 4 7 3 2 4" xfId="16413"/>
    <cellStyle name="Normal 3 4 7 3 2 5" xfId="16414"/>
    <cellStyle name="Normal 3 4 7 3 3" xfId="16415"/>
    <cellStyle name="Normal 3 4 7 3 3 2" xfId="16416"/>
    <cellStyle name="Normal 3 4 7 3 3 3" xfId="16417"/>
    <cellStyle name="Normal 3 4 7 3 3 4" xfId="16418"/>
    <cellStyle name="Normal 3 4 7 3 4" xfId="16419"/>
    <cellStyle name="Normal 3 4 7 3 5" xfId="16420"/>
    <cellStyle name="Normal 3 4 7 3 6" xfId="16421"/>
    <cellStyle name="Normal 3 4 7 4" xfId="16422"/>
    <cellStyle name="Normal 3 4 7 4 2" xfId="16423"/>
    <cellStyle name="Normal 3 4 7 4 2 2" xfId="16424"/>
    <cellStyle name="Normal 3 4 7 4 2 3" xfId="16425"/>
    <cellStyle name="Normal 3 4 7 4 2 4" xfId="16426"/>
    <cellStyle name="Normal 3 4 7 5" xfId="16427"/>
    <cellStyle name="Normal 3 4 7 5 2" xfId="16428"/>
    <cellStyle name="Normal 3 4 7 5 2 2" xfId="16429"/>
    <cellStyle name="Normal 3 4 7 5 2 3" xfId="16430"/>
    <cellStyle name="Normal 3 4 7 5 2 4" xfId="16431"/>
    <cellStyle name="Normal 3 4 7 5 3" xfId="16432"/>
    <cellStyle name="Normal 3 4 7 5 4" xfId="16433"/>
    <cellStyle name="Normal 3 4 7 5 5" xfId="16434"/>
    <cellStyle name="Normal 3 4 7 6" xfId="16435"/>
    <cellStyle name="Normal 3 4 7 7" xfId="16436"/>
    <cellStyle name="Normal 3 4 7 8" xfId="16437"/>
    <cellStyle name="Normal 3 4 8" xfId="16438"/>
    <cellStyle name="Normal 3 4 8 2" xfId="16439"/>
    <cellStyle name="Normal 3 4 8 2 2" xfId="16440"/>
    <cellStyle name="Normal 3 4 8 2 2 2" xfId="16441"/>
    <cellStyle name="Normal 3 4 8 2 2 3" xfId="16442"/>
    <cellStyle name="Normal 3 4 8 2 2 4" xfId="16443"/>
    <cellStyle name="Normal 3 4 8 3" xfId="16444"/>
    <cellStyle name="Normal 3 4 8 3 2" xfId="16445"/>
    <cellStyle name="Normal 3 4 8 3 2 2" xfId="16446"/>
    <cellStyle name="Normal 3 4 8 3 2 3" xfId="16447"/>
    <cellStyle name="Normal 3 4 8 3 2 4" xfId="16448"/>
    <cellStyle name="Normal 3 4 8 3 3" xfId="16449"/>
    <cellStyle name="Normal 3 4 8 3 4" xfId="16450"/>
    <cellStyle name="Normal 3 4 8 3 5" xfId="16451"/>
    <cellStyle name="Normal 3 4 8 4" xfId="16452"/>
    <cellStyle name="Normal 3 4 8 5" xfId="16453"/>
    <cellStyle name="Normal 3 4 8 6" xfId="16454"/>
    <cellStyle name="Normal 3 4 9" xfId="16455"/>
    <cellStyle name="Normal 3 4 9 2" xfId="16456"/>
    <cellStyle name="Normal 3 4 9 2 2" xfId="16457"/>
    <cellStyle name="Normal 3 4 9 2 2 2" xfId="16458"/>
    <cellStyle name="Normal 3 4 9 2 2 3" xfId="16459"/>
    <cellStyle name="Normal 3 4 9 2 2 4" xfId="16460"/>
    <cellStyle name="Normal 3 4 9 3" xfId="16461"/>
    <cellStyle name="Normal 3 4 9 3 2" xfId="16462"/>
    <cellStyle name="Normal 3 4 9 3 2 2" xfId="16463"/>
    <cellStyle name="Normal 3 4 9 3 2 3" xfId="16464"/>
    <cellStyle name="Normal 3 4 9 3 2 4" xfId="16465"/>
    <cellStyle name="Normal 3 4 9 3 3" xfId="16466"/>
    <cellStyle name="Normal 3 4 9 3 4" xfId="16467"/>
    <cellStyle name="Normal 3 4 9 3 5" xfId="16468"/>
    <cellStyle name="Normal 3 4 9 4" xfId="16469"/>
    <cellStyle name="Normal 3 4 9 5" xfId="16470"/>
    <cellStyle name="Normal 3 4 9 6" xfId="16471"/>
    <cellStyle name="Normal 3 4 9 7" xfId="16472"/>
    <cellStyle name="Normal 3 40" xfId="16473"/>
    <cellStyle name="Normal 3 40 2" xfId="16474"/>
    <cellStyle name="Normal 3 41" xfId="16475"/>
    <cellStyle name="Normal 3 41 2" xfId="16476"/>
    <cellStyle name="Normal 3 42" xfId="16477"/>
    <cellStyle name="Normal 3 42 2" xfId="16478"/>
    <cellStyle name="Normal 3 43" xfId="16479"/>
    <cellStyle name="Normal 3 43 2" xfId="16480"/>
    <cellStyle name="Normal 3 44" xfId="16481"/>
    <cellStyle name="Normal 3 44 2" xfId="16482"/>
    <cellStyle name="Normal 3 45" xfId="16483"/>
    <cellStyle name="Normal 3 45 2" xfId="16484"/>
    <cellStyle name="Normal 3 46" xfId="16485"/>
    <cellStyle name="Normal 3 46 2" xfId="16486"/>
    <cellStyle name="Normal 3 47" xfId="16487"/>
    <cellStyle name="Normal 3 47 2" xfId="16488"/>
    <cellStyle name="Normal 3 5" xfId="16489"/>
    <cellStyle name="Normal 3 5 10" xfId="16490"/>
    <cellStyle name="Normal 3 5 10 2" xfId="16491"/>
    <cellStyle name="Normal 3 5 11" xfId="16492"/>
    <cellStyle name="Normal 3 5 11 2" xfId="16493"/>
    <cellStyle name="Normal 3 5 12" xfId="16494"/>
    <cellStyle name="Normal 3 5 12 2" xfId="16495"/>
    <cellStyle name="Normal 3 5 13" xfId="16496"/>
    <cellStyle name="Normal 3 5 13 2" xfId="16497"/>
    <cellStyle name="Normal 3 5 14" xfId="16498"/>
    <cellStyle name="Normal 3 5 14 2" xfId="16499"/>
    <cellStyle name="Normal 3 5 14 3" xfId="16500"/>
    <cellStyle name="Normal 3 5 14 3 2" xfId="16501"/>
    <cellStyle name="Normal 3 5 14 3 3" xfId="16502"/>
    <cellStyle name="Normal 3 5 14 3 4" xfId="16503"/>
    <cellStyle name="Normal 3 5 14 4" xfId="16504"/>
    <cellStyle name="Normal 3 5 14 5" xfId="16505"/>
    <cellStyle name="Normal 3 5 14 6" xfId="16506"/>
    <cellStyle name="Normal 3 5 15" xfId="16507"/>
    <cellStyle name="Normal 3 5 16" xfId="16508"/>
    <cellStyle name="Normal 3 5 17" xfId="16509"/>
    <cellStyle name="Normal 3 5 18" xfId="16510"/>
    <cellStyle name="Normal 3 5 19" xfId="16511"/>
    <cellStyle name="Normal 3 5 2" xfId="16512"/>
    <cellStyle name="Normal 3 5 2 2" xfId="16513"/>
    <cellStyle name="Normal 3 5 2 2 2" xfId="16514"/>
    <cellStyle name="Normal 3 5 2 2 2 2" xfId="16515"/>
    <cellStyle name="Normal 3 5 2 2 2 2 2" xfId="16516"/>
    <cellStyle name="Normal 3 5 2 2 2 2 3" xfId="16517"/>
    <cellStyle name="Normal 3 5 2 2 2 2 4" xfId="16518"/>
    <cellStyle name="Normal 3 5 2 2 2 3" xfId="16519"/>
    <cellStyle name="Normal 3 5 2 2 2 4" xfId="16520"/>
    <cellStyle name="Normal 3 5 2 2 2 5" xfId="16521"/>
    <cellStyle name="Normal 3 5 2 2 3" xfId="16522"/>
    <cellStyle name="Normal 3 5 2 2 4" xfId="16523"/>
    <cellStyle name="Normal 3 5 2 2 4 2" xfId="16524"/>
    <cellStyle name="Normal 3 5 2 2 4 3" xfId="16525"/>
    <cellStyle name="Normal 3 5 2 2 4 4" xfId="16526"/>
    <cellStyle name="Normal 3 5 2 2 5" xfId="16527"/>
    <cellStyle name="Normal 3 5 2 2 6" xfId="16528"/>
    <cellStyle name="Normal 3 5 2 2 7" xfId="16529"/>
    <cellStyle name="Normal 3 5 2 3" xfId="16530"/>
    <cellStyle name="Normal 3 5 2 3 2" xfId="16531"/>
    <cellStyle name="Normal 3 5 2 3 2 2" xfId="16532"/>
    <cellStyle name="Normal 3 5 2 3 2 2 2" xfId="16533"/>
    <cellStyle name="Normal 3 5 2 3 2 2 3" xfId="16534"/>
    <cellStyle name="Normal 3 5 2 3 2 2 4" xfId="16535"/>
    <cellStyle name="Normal 3 5 2 3 2 3" xfId="16536"/>
    <cellStyle name="Normal 3 5 2 3 2 4" xfId="16537"/>
    <cellStyle name="Normal 3 5 2 3 2 5" xfId="16538"/>
    <cellStyle name="Normal 3 5 2 3 3" xfId="16539"/>
    <cellStyle name="Normal 3 5 2 3 3 2" xfId="16540"/>
    <cellStyle name="Normal 3 5 2 3 3 3" xfId="16541"/>
    <cellStyle name="Normal 3 5 2 3 3 4" xfId="16542"/>
    <cellStyle name="Normal 3 5 2 3 4" xfId="16543"/>
    <cellStyle name="Normal 3 5 2 3 5" xfId="16544"/>
    <cellStyle name="Normal 3 5 2 3 6" xfId="16545"/>
    <cellStyle name="Normal 3 5 2 4" xfId="16546"/>
    <cellStyle name="Normal 3 5 2 5" xfId="16547"/>
    <cellStyle name="Normal 3 5 2 5 2" xfId="16548"/>
    <cellStyle name="Normal 3 5 2 5 2 2" xfId="16549"/>
    <cellStyle name="Normal 3 5 2 5 2 3" xfId="16550"/>
    <cellStyle name="Normal 3 5 2 5 2 4" xfId="16551"/>
    <cellStyle name="Normal 3 5 2 5 3" xfId="16552"/>
    <cellStyle name="Normal 3 5 2 5 4" xfId="16553"/>
    <cellStyle name="Normal 3 5 2 5 5" xfId="16554"/>
    <cellStyle name="Normal 3 5 2 6" xfId="16555"/>
    <cellStyle name="Normal 3 5 2 6 2" xfId="16556"/>
    <cellStyle name="Normal 3 5 2 6 3" xfId="16557"/>
    <cellStyle name="Normal 3 5 2 6 4" xfId="16558"/>
    <cellStyle name="Normal 3 5 2 7" xfId="16559"/>
    <cellStyle name="Normal 3 5 2 8" xfId="16560"/>
    <cellStyle name="Normal 3 5 2 9" xfId="16561"/>
    <cellStyle name="Normal 3 5 20" xfId="16562"/>
    <cellStyle name="Normal 3 5 21" xfId="16563"/>
    <cellStyle name="Normal 3 5 22" xfId="16564"/>
    <cellStyle name="Normal 3 5 23" xfId="16565"/>
    <cellStyle name="Normal 3 5 24" xfId="16566"/>
    <cellStyle name="Normal 3 5 25" xfId="16567"/>
    <cellStyle name="Normal 3 5 26" xfId="16568"/>
    <cellStyle name="Normal 3 5 27" xfId="16569"/>
    <cellStyle name="Normal 3 5 28" xfId="16570"/>
    <cellStyle name="Normal 3 5 29" xfId="16571"/>
    <cellStyle name="Normal 3 5 3" xfId="16572"/>
    <cellStyle name="Normal 3 5 3 2" xfId="16573"/>
    <cellStyle name="Normal 3 5 3 2 2" xfId="16574"/>
    <cellStyle name="Normal 3 5 3 3" xfId="16575"/>
    <cellStyle name="Normal 3 5 3 3 2" xfId="16576"/>
    <cellStyle name="Normal 3 5 3 3 2 2" xfId="16577"/>
    <cellStyle name="Normal 3 5 3 3 2 3" xfId="16578"/>
    <cellStyle name="Normal 3 5 3 3 2 4" xfId="16579"/>
    <cellStyle name="Normal 3 5 3 3 3" xfId="16580"/>
    <cellStyle name="Normal 3 5 3 3 4" xfId="16581"/>
    <cellStyle name="Normal 3 5 3 3 5" xfId="16582"/>
    <cellStyle name="Normal 3 5 3 4" xfId="16583"/>
    <cellStyle name="Normal 3 5 3 5" xfId="16584"/>
    <cellStyle name="Normal 3 5 3 5 2" xfId="16585"/>
    <cellStyle name="Normal 3 5 3 5 3" xfId="16586"/>
    <cellStyle name="Normal 3 5 3 5 4" xfId="16587"/>
    <cellStyle name="Normal 3 5 3 6" xfId="16588"/>
    <cellStyle name="Normal 3 5 3 7" xfId="16589"/>
    <cellStyle name="Normal 3 5 3 8" xfId="16590"/>
    <cellStyle name="Normal 3 5 30" xfId="16591"/>
    <cellStyle name="Normal 3 5 31" xfId="16592"/>
    <cellStyle name="Normal 3 5 32" xfId="16593"/>
    <cellStyle name="Normal 3 5 33" xfId="16594"/>
    <cellStyle name="Normal 3 5 34" xfId="16595"/>
    <cellStyle name="Normal 3 5 35" xfId="16596"/>
    <cellStyle name="Normal 3 5 36" xfId="16597"/>
    <cellStyle name="Normal 3 5 37" xfId="16598"/>
    <cellStyle name="Normal 3 5 38" xfId="16599"/>
    <cellStyle name="Normal 3 5 39" xfId="16600"/>
    <cellStyle name="Normal 3 5 4" xfId="16601"/>
    <cellStyle name="Normal 3 5 4 2" xfId="16602"/>
    <cellStyle name="Normal 3 5 4 2 2" xfId="16603"/>
    <cellStyle name="Normal 3 5 4 3" xfId="16604"/>
    <cellStyle name="Normal 3 5 4 3 2" xfId="16605"/>
    <cellStyle name="Normal 3 5 4 3 2 2" xfId="16606"/>
    <cellStyle name="Normal 3 5 4 3 2 3" xfId="16607"/>
    <cellStyle name="Normal 3 5 4 3 2 4" xfId="16608"/>
    <cellStyle name="Normal 3 5 4 3 3" xfId="16609"/>
    <cellStyle name="Normal 3 5 4 3 4" xfId="16610"/>
    <cellStyle name="Normal 3 5 4 3 5" xfId="16611"/>
    <cellStyle name="Normal 3 5 4 4" xfId="16612"/>
    <cellStyle name="Normal 3 5 4 5" xfId="16613"/>
    <cellStyle name="Normal 3 5 4 5 2" xfId="16614"/>
    <cellStyle name="Normal 3 5 4 5 3" xfId="16615"/>
    <cellStyle name="Normal 3 5 4 5 4" xfId="16616"/>
    <cellStyle name="Normal 3 5 4 6" xfId="16617"/>
    <cellStyle name="Normal 3 5 4 7" xfId="16618"/>
    <cellStyle name="Normal 3 5 4 8" xfId="16619"/>
    <cellStyle name="Normal 3 5 40" xfId="16620"/>
    <cellStyle name="Normal 3 5 41" xfId="16621"/>
    <cellStyle name="Normal 3 5 42" xfId="16622"/>
    <cellStyle name="Normal 3 5 43" xfId="16623"/>
    <cellStyle name="Normal 3 5 44" xfId="16624"/>
    <cellStyle name="Normal 3 5 45" xfId="16625"/>
    <cellStyle name="Normal 3 5 46" xfId="16626"/>
    <cellStyle name="Normal 3 5 47" xfId="16627"/>
    <cellStyle name="Normal 3 5 48" xfId="16628"/>
    <cellStyle name="Normal 3 5 49" xfId="16629"/>
    <cellStyle name="Normal 3 5 5" xfId="16630"/>
    <cellStyle name="Normal 3 5 5 2" xfId="16631"/>
    <cellStyle name="Normal 3 5 5 3" xfId="16632"/>
    <cellStyle name="Normal 3 5 50" xfId="16633"/>
    <cellStyle name="Normal 3 5 51" xfId="16634"/>
    <cellStyle name="Normal 3 5 52" xfId="16635"/>
    <cellStyle name="Normal 3 5 53" xfId="16636"/>
    <cellStyle name="Normal 3 5 54" xfId="16637"/>
    <cellStyle name="Normal 3 5 55" xfId="16638"/>
    <cellStyle name="Normal 3 5 56" xfId="16639"/>
    <cellStyle name="Normal 3 5 57" xfId="16640"/>
    <cellStyle name="Normal 3 5 58" xfId="16641"/>
    <cellStyle name="Normal 3 5 59" xfId="16642"/>
    <cellStyle name="Normal 3 5 6" xfId="16643"/>
    <cellStyle name="Normal 3 5 6 2" xfId="16644"/>
    <cellStyle name="Normal 3 5 60" xfId="16645"/>
    <cellStyle name="Normal 3 5 61" xfId="16646"/>
    <cellStyle name="Normal 3 5 62" xfId="16647"/>
    <cellStyle name="Normal 3 5 63" xfId="16648"/>
    <cellStyle name="Normal 3 5 64" xfId="16649"/>
    <cellStyle name="Normal 3 5 65" xfId="16650"/>
    <cellStyle name="Normal 3 5 66" xfId="16651"/>
    <cellStyle name="Normal 3 5 67" xfId="16652"/>
    <cellStyle name="Normal 3 5 68" xfId="16653"/>
    <cellStyle name="Normal 3 5 69" xfId="16654"/>
    <cellStyle name="Normal 3 5 7" xfId="16655"/>
    <cellStyle name="Normal 3 5 7 2" xfId="16656"/>
    <cellStyle name="Normal 3 5 70" xfId="16657"/>
    <cellStyle name="Normal 3 5 71" xfId="16658"/>
    <cellStyle name="Normal 3 5 72" xfId="16659"/>
    <cellStyle name="Normal 3 5 73" xfId="16660"/>
    <cellStyle name="Normal 3 5 74" xfId="16661"/>
    <cellStyle name="Normal 3 5 75" xfId="16662"/>
    <cellStyle name="Normal 3 5 76" xfId="16663"/>
    <cellStyle name="Normal 3 5 77" xfId="16664"/>
    <cellStyle name="Normal 3 5 78" xfId="16665"/>
    <cellStyle name="Normal 3 5 79" xfId="16666"/>
    <cellStyle name="Normal 3 5 8" xfId="16667"/>
    <cellStyle name="Normal 3 5 8 2" xfId="16668"/>
    <cellStyle name="Normal 3 5 80" xfId="16669"/>
    <cellStyle name="Normal 3 5 81" xfId="16670"/>
    <cellStyle name="Normal 3 5 82" xfId="16671"/>
    <cellStyle name="Normal 3 5 83" xfId="16672"/>
    <cellStyle name="Normal 3 5 84" xfId="16673"/>
    <cellStyle name="Normal 3 5 85" xfId="16674"/>
    <cellStyle name="Normal 3 5 86" xfId="16675"/>
    <cellStyle name="Normal 3 5 87" xfId="16676"/>
    <cellStyle name="Normal 3 5 88" xfId="16677"/>
    <cellStyle name="Normal 3 5 89" xfId="16678"/>
    <cellStyle name="Normal 3 5 9" xfId="16679"/>
    <cellStyle name="Normal 3 5 9 2" xfId="16680"/>
    <cellStyle name="Normal 3 5 90" xfId="16681"/>
    <cellStyle name="Normal 3 5 91" xfId="16682"/>
    <cellStyle name="Normal 3 5 92" xfId="16683"/>
    <cellStyle name="Normal 3 5 93" xfId="16684"/>
    <cellStyle name="Normal 3 5 94" xfId="16685"/>
    <cellStyle name="Normal 3 5 95" xfId="16686"/>
    <cellStyle name="Normal 3 5 95 2" xfId="16687"/>
    <cellStyle name="Normal 3 5 95 3" xfId="16688"/>
    <cellStyle name="Normal 3 5 95 4" xfId="16689"/>
    <cellStyle name="Normal 3 5 96" xfId="16690"/>
    <cellStyle name="Normal 3 5 97" xfId="16691"/>
    <cellStyle name="Normal 3 5 98" xfId="16692"/>
    <cellStyle name="Normal 3 6" xfId="16693"/>
    <cellStyle name="Normal 3 6 10" xfId="16694"/>
    <cellStyle name="Normal 3 6 2" xfId="16695"/>
    <cellStyle name="Normal 3 6 2 2" xfId="16696"/>
    <cellStyle name="Normal 3 6 2 2 2" xfId="16697"/>
    <cellStyle name="Normal 3 6 2 2 3" xfId="16698"/>
    <cellStyle name="Normal 3 6 2 2 3 2" xfId="16699"/>
    <cellStyle name="Normal 3 6 2 2 3 2 2" xfId="16700"/>
    <cellStyle name="Normal 3 6 2 2 3 2 3" xfId="16701"/>
    <cellStyle name="Normal 3 6 2 2 3 2 4" xfId="16702"/>
    <cellStyle name="Normal 3 6 2 2 3 3" xfId="16703"/>
    <cellStyle name="Normal 3 6 2 2 3 4" xfId="16704"/>
    <cellStyle name="Normal 3 6 2 2 3 5" xfId="16705"/>
    <cellStyle name="Normal 3 6 2 2 4" xfId="16706"/>
    <cellStyle name="Normal 3 6 2 2 4 2" xfId="16707"/>
    <cellStyle name="Normal 3 6 2 2 4 3" xfId="16708"/>
    <cellStyle name="Normal 3 6 2 2 4 4" xfId="16709"/>
    <cellStyle name="Normal 3 6 2 2 5" xfId="16710"/>
    <cellStyle name="Normal 3 6 2 2 6" xfId="16711"/>
    <cellStyle name="Normal 3 6 2 2 7" xfId="16712"/>
    <cellStyle name="Normal 3 6 2 3" xfId="16713"/>
    <cellStyle name="Normal 3 6 2 3 2" xfId="16714"/>
    <cellStyle name="Normal 3 6 2 3 2 2" xfId="16715"/>
    <cellStyle name="Normal 3 6 2 3 2 2 2" xfId="16716"/>
    <cellStyle name="Normal 3 6 2 3 2 2 3" xfId="16717"/>
    <cellStyle name="Normal 3 6 2 3 2 2 4" xfId="16718"/>
    <cellStyle name="Normal 3 6 2 3 2 3" xfId="16719"/>
    <cellStyle name="Normal 3 6 2 3 2 4" xfId="16720"/>
    <cellStyle name="Normal 3 6 2 3 2 5" xfId="16721"/>
    <cellStyle name="Normal 3 6 2 3 3" xfId="16722"/>
    <cellStyle name="Normal 3 6 2 3 3 2" xfId="16723"/>
    <cellStyle name="Normal 3 6 2 3 3 3" xfId="16724"/>
    <cellStyle name="Normal 3 6 2 3 3 4" xfId="16725"/>
    <cellStyle name="Normal 3 6 2 3 4" xfId="16726"/>
    <cellStyle name="Normal 3 6 2 3 5" xfId="16727"/>
    <cellStyle name="Normal 3 6 2 3 6" xfId="16728"/>
    <cellStyle name="Normal 3 6 2 4" xfId="16729"/>
    <cellStyle name="Normal 3 6 2 5" xfId="16730"/>
    <cellStyle name="Normal 3 6 2 5 2" xfId="16731"/>
    <cellStyle name="Normal 3 6 2 5 2 2" xfId="16732"/>
    <cellStyle name="Normal 3 6 2 5 2 3" xfId="16733"/>
    <cellStyle name="Normal 3 6 2 5 2 4" xfId="16734"/>
    <cellStyle name="Normal 3 6 2 5 3" xfId="16735"/>
    <cellStyle name="Normal 3 6 2 5 4" xfId="16736"/>
    <cellStyle name="Normal 3 6 2 5 5" xfId="16737"/>
    <cellStyle name="Normal 3 6 2 6" xfId="16738"/>
    <cellStyle name="Normal 3 6 2 6 2" xfId="16739"/>
    <cellStyle name="Normal 3 6 2 6 3" xfId="16740"/>
    <cellStyle name="Normal 3 6 2 6 4" xfId="16741"/>
    <cellStyle name="Normal 3 6 2 7" xfId="16742"/>
    <cellStyle name="Normal 3 6 2 8" xfId="16743"/>
    <cellStyle name="Normal 3 6 2 9" xfId="16744"/>
    <cellStyle name="Normal 3 6 3" xfId="16745"/>
    <cellStyle name="Normal 3 6 3 2" xfId="16746"/>
    <cellStyle name="Normal 3 6 3 3" xfId="16747"/>
    <cellStyle name="Normal 3 6 3 3 2" xfId="16748"/>
    <cellStyle name="Normal 3 6 3 3 2 2" xfId="16749"/>
    <cellStyle name="Normal 3 6 3 3 2 3" xfId="16750"/>
    <cellStyle name="Normal 3 6 3 3 2 4" xfId="16751"/>
    <cellStyle name="Normal 3 6 3 3 3" xfId="16752"/>
    <cellStyle name="Normal 3 6 3 3 4" xfId="16753"/>
    <cellStyle name="Normal 3 6 3 3 5" xfId="16754"/>
    <cellStyle name="Normal 3 6 3 4" xfId="16755"/>
    <cellStyle name="Normal 3 6 3 5" xfId="16756"/>
    <cellStyle name="Normal 3 6 3 5 2" xfId="16757"/>
    <cellStyle name="Normal 3 6 3 5 3" xfId="16758"/>
    <cellStyle name="Normal 3 6 3 5 4" xfId="16759"/>
    <cellStyle name="Normal 3 6 3 6" xfId="16760"/>
    <cellStyle name="Normal 3 6 3 7" xfId="16761"/>
    <cellStyle name="Normal 3 6 3 8" xfId="16762"/>
    <cellStyle name="Normal 3 6 4" xfId="16763"/>
    <cellStyle name="Normal 3 6 4 2" xfId="16764"/>
    <cellStyle name="Normal 3 6 4 2 2" xfId="16765"/>
    <cellStyle name="Normal 3 6 4 2 2 2" xfId="16766"/>
    <cellStyle name="Normal 3 6 4 2 2 3" xfId="16767"/>
    <cellStyle name="Normal 3 6 4 2 2 4" xfId="16768"/>
    <cellStyle name="Normal 3 6 4 2 3" xfId="16769"/>
    <cellStyle name="Normal 3 6 4 2 4" xfId="16770"/>
    <cellStyle name="Normal 3 6 4 2 5" xfId="16771"/>
    <cellStyle name="Normal 3 6 4 3" xfId="16772"/>
    <cellStyle name="Normal 3 6 4 3 2" xfId="16773"/>
    <cellStyle name="Normal 3 6 4 3 3" xfId="16774"/>
    <cellStyle name="Normal 3 6 4 3 4" xfId="16775"/>
    <cellStyle name="Normal 3 6 4 4" xfId="16776"/>
    <cellStyle name="Normal 3 6 4 5" xfId="16777"/>
    <cellStyle name="Normal 3 6 4 6" xfId="16778"/>
    <cellStyle name="Normal 3 6 5" xfId="16779"/>
    <cellStyle name="Normal 3 6 6" xfId="16780"/>
    <cellStyle name="Normal 3 6 6 2" xfId="16781"/>
    <cellStyle name="Normal 3 6 6 2 2" xfId="16782"/>
    <cellStyle name="Normal 3 6 6 2 3" xfId="16783"/>
    <cellStyle name="Normal 3 6 6 2 4" xfId="16784"/>
    <cellStyle name="Normal 3 6 6 3" xfId="16785"/>
    <cellStyle name="Normal 3 6 6 4" xfId="16786"/>
    <cellStyle name="Normal 3 6 6 5" xfId="16787"/>
    <cellStyle name="Normal 3 6 7" xfId="16788"/>
    <cellStyle name="Normal 3 6 7 2" xfId="16789"/>
    <cellStyle name="Normal 3 6 7 3" xfId="16790"/>
    <cellStyle name="Normal 3 6 7 4" xfId="16791"/>
    <cellStyle name="Normal 3 6 8" xfId="16792"/>
    <cellStyle name="Normal 3 6 9" xfId="16793"/>
    <cellStyle name="Normal 3 7" xfId="16794"/>
    <cellStyle name="Normal 3 7 10" xfId="16795"/>
    <cellStyle name="Normal 3 7 2" xfId="16796"/>
    <cellStyle name="Normal 3 7 2 2" xfId="16797"/>
    <cellStyle name="Normal 3 7 2 2 2" xfId="16798"/>
    <cellStyle name="Normal 3 7 2 2 2 2" xfId="16799"/>
    <cellStyle name="Normal 3 7 2 2 2 2 2" xfId="16800"/>
    <cellStyle name="Normal 3 7 2 2 2 2 3" xfId="16801"/>
    <cellStyle name="Normal 3 7 2 2 2 2 4" xfId="16802"/>
    <cellStyle name="Normal 3 7 2 2 2 3" xfId="16803"/>
    <cellStyle name="Normal 3 7 2 2 2 4" xfId="16804"/>
    <cellStyle name="Normal 3 7 2 2 2 5" xfId="16805"/>
    <cellStyle name="Normal 3 7 2 2 3" xfId="16806"/>
    <cellStyle name="Normal 3 7 2 2 3 2" xfId="16807"/>
    <cellStyle name="Normal 3 7 2 2 3 3" xfId="16808"/>
    <cellStyle name="Normal 3 7 2 2 3 4" xfId="16809"/>
    <cellStyle name="Normal 3 7 2 2 4" xfId="16810"/>
    <cellStyle name="Normal 3 7 2 2 5" xfId="16811"/>
    <cellStyle name="Normal 3 7 2 2 6" xfId="16812"/>
    <cellStyle name="Normal 3 7 2 3" xfId="16813"/>
    <cellStyle name="Normal 3 7 2 3 2" xfId="16814"/>
    <cellStyle name="Normal 3 7 2 3 2 2" xfId="16815"/>
    <cellStyle name="Normal 3 7 2 3 2 2 2" xfId="16816"/>
    <cellStyle name="Normal 3 7 2 3 2 2 3" xfId="16817"/>
    <cellStyle name="Normal 3 7 2 3 2 2 4" xfId="16818"/>
    <cellStyle name="Normal 3 7 2 3 2 3" xfId="16819"/>
    <cellStyle name="Normal 3 7 2 3 2 4" xfId="16820"/>
    <cellStyle name="Normal 3 7 2 3 2 5" xfId="16821"/>
    <cellStyle name="Normal 3 7 2 3 3" xfId="16822"/>
    <cellStyle name="Normal 3 7 2 3 3 2" xfId="16823"/>
    <cellStyle name="Normal 3 7 2 3 3 3" xfId="16824"/>
    <cellStyle name="Normal 3 7 2 3 3 4" xfId="16825"/>
    <cellStyle name="Normal 3 7 2 3 4" xfId="16826"/>
    <cellStyle name="Normal 3 7 2 3 5" xfId="16827"/>
    <cellStyle name="Normal 3 7 2 3 6" xfId="16828"/>
    <cellStyle name="Normal 3 7 2 4" xfId="16829"/>
    <cellStyle name="Normal 3 7 2 5" xfId="16830"/>
    <cellStyle name="Normal 3 7 2 5 2" xfId="16831"/>
    <cellStyle name="Normal 3 7 2 5 2 2" xfId="16832"/>
    <cellStyle name="Normal 3 7 2 5 2 3" xfId="16833"/>
    <cellStyle name="Normal 3 7 2 5 2 4" xfId="16834"/>
    <cellStyle name="Normal 3 7 2 5 3" xfId="16835"/>
    <cellStyle name="Normal 3 7 2 5 4" xfId="16836"/>
    <cellStyle name="Normal 3 7 2 5 5" xfId="16837"/>
    <cellStyle name="Normal 3 7 2 6" xfId="16838"/>
    <cellStyle name="Normal 3 7 2 6 2" xfId="16839"/>
    <cellStyle name="Normal 3 7 2 6 3" xfId="16840"/>
    <cellStyle name="Normal 3 7 2 6 4" xfId="16841"/>
    <cellStyle name="Normal 3 7 2 7" xfId="16842"/>
    <cellStyle name="Normal 3 7 2 8" xfId="16843"/>
    <cellStyle name="Normal 3 7 2 9" xfId="16844"/>
    <cellStyle name="Normal 3 7 3" xfId="16845"/>
    <cellStyle name="Normal 3 7 3 2" xfId="16846"/>
    <cellStyle name="Normal 3 7 3 2 2" xfId="16847"/>
    <cellStyle name="Normal 3 7 3 2 2 2" xfId="16848"/>
    <cellStyle name="Normal 3 7 3 2 2 2 2" xfId="16849"/>
    <cellStyle name="Normal 3 7 3 2 2 2 3" xfId="16850"/>
    <cellStyle name="Normal 3 7 3 2 2 2 4" xfId="16851"/>
    <cellStyle name="Normal 3 7 3 2 2 3" xfId="16852"/>
    <cellStyle name="Normal 3 7 3 2 2 4" xfId="16853"/>
    <cellStyle name="Normal 3 7 3 2 2 5" xfId="16854"/>
    <cellStyle name="Normal 3 7 3 2 3" xfId="16855"/>
    <cellStyle name="Normal 3 7 3 2 3 2" xfId="16856"/>
    <cellStyle name="Normal 3 7 3 2 3 3" xfId="16857"/>
    <cellStyle name="Normal 3 7 3 2 3 4" xfId="16858"/>
    <cellStyle name="Normal 3 7 3 2 4" xfId="16859"/>
    <cellStyle name="Normal 3 7 3 2 5" xfId="16860"/>
    <cellStyle name="Normal 3 7 3 2 6" xfId="16861"/>
    <cellStyle name="Normal 3 7 3 3" xfId="16862"/>
    <cellStyle name="Normal 3 7 3 3 2" xfId="16863"/>
    <cellStyle name="Normal 3 7 3 3 2 2" xfId="16864"/>
    <cellStyle name="Normal 3 7 3 3 2 3" xfId="16865"/>
    <cellStyle name="Normal 3 7 3 3 2 4" xfId="16866"/>
    <cellStyle name="Normal 3 7 3 3 3" xfId="16867"/>
    <cellStyle name="Normal 3 7 3 3 4" xfId="16868"/>
    <cellStyle name="Normal 3 7 3 3 5" xfId="16869"/>
    <cellStyle name="Normal 3 7 3 4" xfId="16870"/>
    <cellStyle name="Normal 3 7 3 5" xfId="16871"/>
    <cellStyle name="Normal 3 7 3 5 2" xfId="16872"/>
    <cellStyle name="Normal 3 7 3 5 3" xfId="16873"/>
    <cellStyle name="Normal 3 7 3 5 4" xfId="16874"/>
    <cellStyle name="Normal 3 7 3 6" xfId="16875"/>
    <cellStyle name="Normal 3 7 3 7" xfId="16876"/>
    <cellStyle name="Normal 3 7 3 8" xfId="16877"/>
    <cellStyle name="Normal 3 7 4" xfId="16878"/>
    <cellStyle name="Normal 3 7 4 2" xfId="16879"/>
    <cellStyle name="Normal 3 7 4 2 2" xfId="16880"/>
    <cellStyle name="Normal 3 7 4 2 2 2" xfId="16881"/>
    <cellStyle name="Normal 3 7 4 2 2 3" xfId="16882"/>
    <cellStyle name="Normal 3 7 4 2 2 4" xfId="16883"/>
    <cellStyle name="Normal 3 7 4 2 3" xfId="16884"/>
    <cellStyle name="Normal 3 7 4 2 4" xfId="16885"/>
    <cellStyle name="Normal 3 7 4 2 5" xfId="16886"/>
    <cellStyle name="Normal 3 7 4 3" xfId="16887"/>
    <cellStyle name="Normal 3 7 4 3 2" xfId="16888"/>
    <cellStyle name="Normal 3 7 4 3 3" xfId="16889"/>
    <cellStyle name="Normal 3 7 4 3 4" xfId="16890"/>
    <cellStyle name="Normal 3 7 4 4" xfId="16891"/>
    <cellStyle name="Normal 3 7 4 5" xfId="16892"/>
    <cellStyle name="Normal 3 7 4 6" xfId="16893"/>
    <cellStyle name="Normal 3 7 5" xfId="16894"/>
    <cellStyle name="Normal 3 7 6" xfId="16895"/>
    <cellStyle name="Normal 3 7 6 2" xfId="16896"/>
    <cellStyle name="Normal 3 7 6 2 2" xfId="16897"/>
    <cellStyle name="Normal 3 7 6 2 3" xfId="16898"/>
    <cellStyle name="Normal 3 7 6 2 4" xfId="16899"/>
    <cellStyle name="Normal 3 7 6 3" xfId="16900"/>
    <cellStyle name="Normal 3 7 6 4" xfId="16901"/>
    <cellStyle name="Normal 3 7 6 5" xfId="16902"/>
    <cellStyle name="Normal 3 7 7" xfId="16903"/>
    <cellStyle name="Normal 3 7 7 2" xfId="16904"/>
    <cellStyle name="Normal 3 7 7 3" xfId="16905"/>
    <cellStyle name="Normal 3 7 7 4" xfId="16906"/>
    <cellStyle name="Normal 3 7 8" xfId="16907"/>
    <cellStyle name="Normal 3 7 9" xfId="16908"/>
    <cellStyle name="Normal 3 8" xfId="16909"/>
    <cellStyle name="Normal 3 8 10" xfId="16910"/>
    <cellStyle name="Normal 3 8 11" xfId="16911"/>
    <cellStyle name="Normal 3 8 11 2" xfId="16912"/>
    <cellStyle name="Normal 3 8 11 2 2" xfId="16913"/>
    <cellStyle name="Normal 3 8 11 2 3" xfId="16914"/>
    <cellStyle name="Normal 3 8 11 2 4" xfId="16915"/>
    <cellStyle name="Normal 3 8 11 3" xfId="16916"/>
    <cellStyle name="Normal 3 8 11 4" xfId="16917"/>
    <cellStyle name="Normal 3 8 11 5" xfId="16918"/>
    <cellStyle name="Normal 3 8 12" xfId="16919"/>
    <cellStyle name="Normal 3 8 12 2" xfId="16920"/>
    <cellStyle name="Normal 3 8 12 3" xfId="16921"/>
    <cellStyle name="Normal 3 8 12 4" xfId="16922"/>
    <cellStyle name="Normal 3 8 13" xfId="16923"/>
    <cellStyle name="Normal 3 8 14" xfId="16924"/>
    <cellStyle name="Normal 3 8 15" xfId="16925"/>
    <cellStyle name="Normal 3 8 2" xfId="16926"/>
    <cellStyle name="Normal 3 8 2 10" xfId="16927"/>
    <cellStyle name="Normal 3 8 2 10 2" xfId="16928"/>
    <cellStyle name="Normal 3 8 2 10 2 2" xfId="16929"/>
    <cellStyle name="Normal 3 8 2 10 2 3" xfId="16930"/>
    <cellStyle name="Normal 3 8 2 10 2 4" xfId="16931"/>
    <cellStyle name="Normal 3 8 2 10 3" xfId="16932"/>
    <cellStyle name="Normal 3 8 2 10 4" xfId="16933"/>
    <cellStyle name="Normal 3 8 2 10 5" xfId="16934"/>
    <cellStyle name="Normal 3 8 2 11" xfId="16935"/>
    <cellStyle name="Normal 3 8 2 11 2" xfId="16936"/>
    <cellStyle name="Normal 3 8 2 11 3" xfId="16937"/>
    <cellStyle name="Normal 3 8 2 11 4" xfId="16938"/>
    <cellStyle name="Normal 3 8 2 12" xfId="16939"/>
    <cellStyle name="Normal 3 8 2 13" xfId="16940"/>
    <cellStyle name="Normal 3 8 2 14" xfId="16941"/>
    <cellStyle name="Normal 3 8 2 2" xfId="16942"/>
    <cellStyle name="Normal 3 8 2 2 2" xfId="16943"/>
    <cellStyle name="Normal 3 8 2 2 3" xfId="16944"/>
    <cellStyle name="Normal 3 8 2 2 4" xfId="16945"/>
    <cellStyle name="Normal 3 8 2 2 4 2" xfId="16946"/>
    <cellStyle name="Normal 3 8 2 2 4 2 2" xfId="16947"/>
    <cellStyle name="Normal 3 8 2 2 4 2 3" xfId="16948"/>
    <cellStyle name="Normal 3 8 2 2 4 2 4" xfId="16949"/>
    <cellStyle name="Normal 3 8 2 2 4 3" xfId="16950"/>
    <cellStyle name="Normal 3 8 2 2 4 4" xfId="16951"/>
    <cellStyle name="Normal 3 8 2 2 4 5" xfId="16952"/>
    <cellStyle name="Normal 3 8 2 2 5" xfId="16953"/>
    <cellStyle name="Normal 3 8 2 2 5 2" xfId="16954"/>
    <cellStyle name="Normal 3 8 2 2 5 3" xfId="16955"/>
    <cellStyle name="Normal 3 8 2 2 5 4" xfId="16956"/>
    <cellStyle name="Normal 3 8 2 2 6" xfId="16957"/>
    <cellStyle name="Normal 3 8 2 2 7" xfId="16958"/>
    <cellStyle name="Normal 3 8 2 2 8" xfId="16959"/>
    <cellStyle name="Normal 3 8 2 3" xfId="16960"/>
    <cellStyle name="Normal 3 8 2 3 2" xfId="16961"/>
    <cellStyle name="Normal 3 8 2 3 3" xfId="16962"/>
    <cellStyle name="Normal 3 8 2 3 3 2" xfId="16963"/>
    <cellStyle name="Normal 3 8 2 3 3 2 2" xfId="16964"/>
    <cellStyle name="Normal 3 8 2 3 3 2 3" xfId="16965"/>
    <cellStyle name="Normal 3 8 2 3 3 2 4" xfId="16966"/>
    <cellStyle name="Normal 3 8 2 3 3 3" xfId="16967"/>
    <cellStyle name="Normal 3 8 2 3 3 4" xfId="16968"/>
    <cellStyle name="Normal 3 8 2 3 3 5" xfId="16969"/>
    <cellStyle name="Normal 3 8 2 3 4" xfId="16970"/>
    <cellStyle name="Normal 3 8 2 3 4 2" xfId="16971"/>
    <cellStyle name="Normal 3 8 2 3 4 3" xfId="16972"/>
    <cellStyle name="Normal 3 8 2 3 4 4" xfId="16973"/>
    <cellStyle name="Normal 3 8 2 3 5" xfId="16974"/>
    <cellStyle name="Normal 3 8 2 3 6" xfId="16975"/>
    <cellStyle name="Normal 3 8 2 3 7" xfId="16976"/>
    <cellStyle name="Normal 3 8 2 4" xfId="16977"/>
    <cellStyle name="Normal 3 8 2 5" xfId="16978"/>
    <cellStyle name="Normal 3 8 2 6" xfId="16979"/>
    <cellStyle name="Normal 3 8 2 7" xfId="16980"/>
    <cellStyle name="Normal 3 8 2 8" xfId="16981"/>
    <cellStyle name="Normal 3 8 2 9" xfId="16982"/>
    <cellStyle name="Normal 3 8 3" xfId="16983"/>
    <cellStyle name="Normal 3 8 3 2" xfId="16984"/>
    <cellStyle name="Normal 3 8 3 3" xfId="16985"/>
    <cellStyle name="Normal 3 8 3 4" xfId="16986"/>
    <cellStyle name="Normal 3 8 3 4 2" xfId="16987"/>
    <cellStyle name="Normal 3 8 3 4 2 2" xfId="16988"/>
    <cellStyle name="Normal 3 8 3 4 2 3" xfId="16989"/>
    <cellStyle name="Normal 3 8 3 4 2 4" xfId="16990"/>
    <cellStyle name="Normal 3 8 3 4 3" xfId="16991"/>
    <cellStyle name="Normal 3 8 3 4 4" xfId="16992"/>
    <cellStyle name="Normal 3 8 3 4 5" xfId="16993"/>
    <cellStyle name="Normal 3 8 3 5" xfId="16994"/>
    <cellStyle name="Normal 3 8 3 5 2" xfId="16995"/>
    <cellStyle name="Normal 3 8 3 5 3" xfId="16996"/>
    <cellStyle name="Normal 3 8 3 5 4" xfId="16997"/>
    <cellStyle name="Normal 3 8 3 6" xfId="16998"/>
    <cellStyle name="Normal 3 8 3 7" xfId="16999"/>
    <cellStyle name="Normal 3 8 3 8" xfId="17000"/>
    <cellStyle name="Normal 3 8 4" xfId="17001"/>
    <cellStyle name="Normal 3 8 4 2" xfId="17002"/>
    <cellStyle name="Normal 3 8 4 3" xfId="17003"/>
    <cellStyle name="Normal 3 8 4 3 2" xfId="17004"/>
    <cellStyle name="Normal 3 8 4 3 2 2" xfId="17005"/>
    <cellStyle name="Normal 3 8 4 3 2 3" xfId="17006"/>
    <cellStyle name="Normal 3 8 4 3 2 4" xfId="17007"/>
    <cellStyle name="Normal 3 8 4 3 3" xfId="17008"/>
    <cellStyle name="Normal 3 8 4 3 4" xfId="17009"/>
    <cellStyle name="Normal 3 8 4 3 5" xfId="17010"/>
    <cellStyle name="Normal 3 8 4 4" xfId="17011"/>
    <cellStyle name="Normal 3 8 4 4 2" xfId="17012"/>
    <cellStyle name="Normal 3 8 4 4 3" xfId="17013"/>
    <cellStyle name="Normal 3 8 4 4 4" xfId="17014"/>
    <cellStyle name="Normal 3 8 4 5" xfId="17015"/>
    <cellStyle name="Normal 3 8 4 6" xfId="17016"/>
    <cellStyle name="Normal 3 8 4 7" xfId="17017"/>
    <cellStyle name="Normal 3 8 5" xfId="17018"/>
    <cellStyle name="Normal 3 8 6" xfId="17019"/>
    <cellStyle name="Normal 3 8 7" xfId="17020"/>
    <cellStyle name="Normal 3 8 8" xfId="17021"/>
    <cellStyle name="Normal 3 8 9" xfId="17022"/>
    <cellStyle name="Normal 3 8 9 2" xfId="17023"/>
    <cellStyle name="Normal 3 8 9 2 2" xfId="17024"/>
    <cellStyle name="Normal 3 8 9 2 2 2" xfId="17025"/>
    <cellStyle name="Normal 3 8 9 2 2 3" xfId="17026"/>
    <cellStyle name="Normal 3 8 9 2 2 4" xfId="17027"/>
    <cellStyle name="Normal 3 8 9 2 3" xfId="17028"/>
    <cellStyle name="Normal 3 8 9 2 4" xfId="17029"/>
    <cellStyle name="Normal 3 8 9 2 5" xfId="17030"/>
    <cellStyle name="Normal 3 8 9 3" xfId="17031"/>
    <cellStyle name="Normal 3 8 9 4" xfId="17032"/>
    <cellStyle name="Normal 3 8 9 4 2" xfId="17033"/>
    <cellStyle name="Normal 3 8 9 4 3" xfId="17034"/>
    <cellStyle name="Normal 3 8 9 4 4" xfId="17035"/>
    <cellStyle name="Normal 3 8 9 5" xfId="17036"/>
    <cellStyle name="Normal 3 8 9 6" xfId="17037"/>
    <cellStyle name="Normal 3 8 9 7" xfId="17038"/>
    <cellStyle name="Normal 3 9" xfId="17039"/>
    <cellStyle name="Normal 3 9 2" xfId="17040"/>
    <cellStyle name="Normal 3 9 2 2" xfId="17041"/>
    <cellStyle name="Normal 3 9 2 3" xfId="17042"/>
    <cellStyle name="Normal 3 9 2 3 2" xfId="17043"/>
    <cellStyle name="Normal 3 9 2 3 2 2" xfId="17044"/>
    <cellStyle name="Normal 3 9 2 3 2 3" xfId="17045"/>
    <cellStyle name="Normal 3 9 2 3 2 4" xfId="17046"/>
    <cellStyle name="Normal 3 9 2 3 3" xfId="17047"/>
    <cellStyle name="Normal 3 9 2 3 4" xfId="17048"/>
    <cellStyle name="Normal 3 9 2 3 5" xfId="17049"/>
    <cellStyle name="Normal 3 9 2 4" xfId="17050"/>
    <cellStyle name="Normal 3 9 2 4 2" xfId="17051"/>
    <cellStyle name="Normal 3 9 2 4 3" xfId="17052"/>
    <cellStyle name="Normal 3 9 2 4 4" xfId="17053"/>
    <cellStyle name="Normal 3 9 2 5" xfId="17054"/>
    <cellStyle name="Normal 3 9 2 6" xfId="17055"/>
    <cellStyle name="Normal 3 9 2 7" xfId="17056"/>
    <cellStyle name="Normal 3 9 3" xfId="17057"/>
    <cellStyle name="Normal 3 9 3 2" xfId="17058"/>
    <cellStyle name="Normal 3 9 3 2 2" xfId="17059"/>
    <cellStyle name="Normal 3 9 3 2 2 2" xfId="17060"/>
    <cellStyle name="Normal 3 9 3 2 2 3" xfId="17061"/>
    <cellStyle name="Normal 3 9 3 2 2 4" xfId="17062"/>
    <cellStyle name="Normal 3 9 3 2 3" xfId="17063"/>
    <cellStyle name="Normal 3 9 3 2 4" xfId="17064"/>
    <cellStyle name="Normal 3 9 3 2 5" xfId="17065"/>
    <cellStyle name="Normal 3 9 3 3" xfId="17066"/>
    <cellStyle name="Normal 3 9 3 3 2" xfId="17067"/>
    <cellStyle name="Normal 3 9 3 3 3" xfId="17068"/>
    <cellStyle name="Normal 3 9 3 3 4" xfId="17069"/>
    <cellStyle name="Normal 3 9 3 4" xfId="17070"/>
    <cellStyle name="Normal 3 9 3 5" xfId="17071"/>
    <cellStyle name="Normal 3 9 3 6" xfId="17072"/>
    <cellStyle name="Normal 3 9 4" xfId="17073"/>
    <cellStyle name="Normal 3 9 5" xfId="17074"/>
    <cellStyle name="Normal 3 9 5 2" xfId="17075"/>
    <cellStyle name="Normal 3 9 5 2 2" xfId="17076"/>
    <cellStyle name="Normal 3 9 5 2 3" xfId="17077"/>
    <cellStyle name="Normal 3 9 5 2 4" xfId="17078"/>
    <cellStyle name="Normal 3 9 5 3" xfId="17079"/>
    <cellStyle name="Normal 3 9 5 4" xfId="17080"/>
    <cellStyle name="Normal 3 9 5 5" xfId="17081"/>
    <cellStyle name="Normal 3 9 6" xfId="17082"/>
    <cellStyle name="Normal 3 9 7" xfId="17083"/>
    <cellStyle name="Normal 3 9 8" xfId="17084"/>
    <cellStyle name="Normal 30" xfId="17085"/>
    <cellStyle name="Normal 30 10" xfId="17086"/>
    <cellStyle name="Normal 30 10 2" xfId="17087"/>
    <cellStyle name="Normal 30 11" xfId="17088"/>
    <cellStyle name="Normal 30 11 2" xfId="17089"/>
    <cellStyle name="Normal 30 12" xfId="17090"/>
    <cellStyle name="Normal 30 12 2" xfId="17091"/>
    <cellStyle name="Normal 30 13" xfId="17092"/>
    <cellStyle name="Normal 30 13 2" xfId="17093"/>
    <cellStyle name="Normal 30 13 2 2" xfId="17094"/>
    <cellStyle name="Normal 30 13 2 3" xfId="17095"/>
    <cellStyle name="Normal 30 13 2 4" xfId="17096"/>
    <cellStyle name="Normal 30 13 3" xfId="17097"/>
    <cellStyle name="Normal 30 13 4" xfId="17098"/>
    <cellStyle name="Normal 30 13 5" xfId="17099"/>
    <cellStyle name="Normal 30 14" xfId="17100"/>
    <cellStyle name="Normal 30 14 2" xfId="17101"/>
    <cellStyle name="Normal 30 14 3" xfId="17102"/>
    <cellStyle name="Normal 30 14 4" xfId="17103"/>
    <cellStyle name="Normal 30 15" xfId="17104"/>
    <cellStyle name="Normal 30 16" xfId="17105"/>
    <cellStyle name="Normal 30 17" xfId="17106"/>
    <cellStyle name="Normal 30 2" xfId="17107"/>
    <cellStyle name="Normal 30 2 2" xfId="17108"/>
    <cellStyle name="Normal 30 3" xfId="17109"/>
    <cellStyle name="Normal 30 3 2" xfId="17110"/>
    <cellStyle name="Normal 30 4" xfId="17111"/>
    <cellStyle name="Normal 30 4 2" xfId="17112"/>
    <cellStyle name="Normal 30 5" xfId="17113"/>
    <cellStyle name="Normal 30 5 2" xfId="17114"/>
    <cellStyle name="Normal 30 6" xfId="17115"/>
    <cellStyle name="Normal 30 6 2" xfId="17116"/>
    <cellStyle name="Normal 30 7" xfId="17117"/>
    <cellStyle name="Normal 30 7 2" xfId="17118"/>
    <cellStyle name="Normal 30 8" xfId="17119"/>
    <cellStyle name="Normal 30 8 2" xfId="17120"/>
    <cellStyle name="Normal 30 9" xfId="17121"/>
    <cellStyle name="Normal 30 9 2" xfId="17122"/>
    <cellStyle name="Normal 31" xfId="17123"/>
    <cellStyle name="Normal 31 2" xfId="17124"/>
    <cellStyle name="Normal 31 3" xfId="17125"/>
    <cellStyle name="Normal 31 3 2" xfId="17126"/>
    <cellStyle name="Normal 31 3 2 2" xfId="17127"/>
    <cellStyle name="Normal 31 3 2 2 2" xfId="17128"/>
    <cellStyle name="Normal 31 3 2 2 3" xfId="17129"/>
    <cellStyle name="Normal 31 3 2 2 4" xfId="17130"/>
    <cellStyle name="Normal 31 3 2 3" xfId="17131"/>
    <cellStyle name="Normal 31 3 2 4" xfId="17132"/>
    <cellStyle name="Normal 31 3 2 5" xfId="17133"/>
    <cellStyle name="Normal 31 3 3" xfId="17134"/>
    <cellStyle name="Normal 31 3 3 2" xfId="17135"/>
    <cellStyle name="Normal 31 3 3 3" xfId="17136"/>
    <cellStyle name="Normal 31 3 3 4" xfId="17137"/>
    <cellStyle name="Normal 31 3 4" xfId="17138"/>
    <cellStyle name="Normal 31 3 5" xfId="17139"/>
    <cellStyle name="Normal 31 3 6" xfId="17140"/>
    <cellStyle name="Normal 32" xfId="17141"/>
    <cellStyle name="Normal 32 2" xfId="17142"/>
    <cellStyle name="Normal 32 3" xfId="17143"/>
    <cellStyle name="Normal 32 3 2" xfId="17144"/>
    <cellStyle name="Normal 32 3 2 2" xfId="17145"/>
    <cellStyle name="Normal 32 3 2 2 2" xfId="17146"/>
    <cellStyle name="Normal 32 3 2 2 3" xfId="17147"/>
    <cellStyle name="Normal 32 3 2 2 4" xfId="17148"/>
    <cellStyle name="Normal 32 3 2 3" xfId="17149"/>
    <cellStyle name="Normal 32 3 2 4" xfId="17150"/>
    <cellStyle name="Normal 32 3 2 5" xfId="17151"/>
    <cellStyle name="Normal 32 3 3" xfId="17152"/>
    <cellStyle name="Normal 32 3 3 2" xfId="17153"/>
    <cellStyle name="Normal 32 3 3 3" xfId="17154"/>
    <cellStyle name="Normal 32 3 3 4" xfId="17155"/>
    <cellStyle name="Normal 32 3 4" xfId="17156"/>
    <cellStyle name="Normal 32 3 5" xfId="17157"/>
    <cellStyle name="Normal 32 3 6" xfId="17158"/>
    <cellStyle name="Normal 33" xfId="17159"/>
    <cellStyle name="Normal 33 2" xfId="17160"/>
    <cellStyle name="Normal 33 3" xfId="17161"/>
    <cellStyle name="Normal 33 3 2" xfId="17162"/>
    <cellStyle name="Normal 33 3 2 2" xfId="17163"/>
    <cellStyle name="Normal 33 3 2 2 2" xfId="17164"/>
    <cellStyle name="Normal 33 3 2 2 3" xfId="17165"/>
    <cellStyle name="Normal 33 3 2 2 4" xfId="17166"/>
    <cellStyle name="Normal 33 3 2 3" xfId="17167"/>
    <cellStyle name="Normal 33 3 2 4" xfId="17168"/>
    <cellStyle name="Normal 33 3 2 5" xfId="17169"/>
    <cellStyle name="Normal 33 3 3" xfId="17170"/>
    <cellStyle name="Normal 33 3 3 2" xfId="17171"/>
    <cellStyle name="Normal 33 3 3 3" xfId="17172"/>
    <cellStyle name="Normal 33 3 3 4" xfId="17173"/>
    <cellStyle name="Normal 33 3 4" xfId="17174"/>
    <cellStyle name="Normal 33 3 5" xfId="17175"/>
    <cellStyle name="Normal 33 3 6" xfId="17176"/>
    <cellStyle name="Normal 34" xfId="17177"/>
    <cellStyle name="Normal 34 2" xfId="17178"/>
    <cellStyle name="Normal 34 2 2" xfId="17179"/>
    <cellStyle name="Normal 34 2 2 2" xfId="17180"/>
    <cellStyle name="Normal 34 2 2 3" xfId="17181"/>
    <cellStyle name="Normal 34 2 2 4" xfId="17182"/>
    <cellStyle name="Normal 34 2 3" xfId="17183"/>
    <cellStyle name="Normal 34 2 4" xfId="17184"/>
    <cellStyle name="Normal 34 2 5" xfId="17185"/>
    <cellStyle name="Normal 34 3" xfId="17186"/>
    <cellStyle name="Normal 34 4" xfId="17187"/>
    <cellStyle name="Normal 34 4 2" xfId="17188"/>
    <cellStyle name="Normal 34 4 3" xfId="17189"/>
    <cellStyle name="Normal 34 4 4" xfId="17190"/>
    <cellStyle name="Normal 34 5" xfId="17191"/>
    <cellStyle name="Normal 34 6" xfId="17192"/>
    <cellStyle name="Normal 34 7" xfId="17193"/>
    <cellStyle name="Normal 35" xfId="17194"/>
    <cellStyle name="Normal 35 2" xfId="17195"/>
    <cellStyle name="Normal 35 2 2" xfId="17196"/>
    <cellStyle name="Normal 35 2 2 2" xfId="17197"/>
    <cellStyle name="Normal 35 2 2 2 2" xfId="17198"/>
    <cellStyle name="Normal 35 2 2 2 3" xfId="17199"/>
    <cellStyle name="Normal 35 2 2 2 4" xfId="17200"/>
    <cellStyle name="Normal 35 2 2 3" xfId="17201"/>
    <cellStyle name="Normal 35 2 2 4" xfId="17202"/>
    <cellStyle name="Normal 35 2 2 5" xfId="17203"/>
    <cellStyle name="Normal 35 2 3" xfId="17204"/>
    <cellStyle name="Normal 35 2 3 2" xfId="17205"/>
    <cellStyle name="Normal 35 2 3 3" xfId="17206"/>
    <cellStyle name="Normal 35 2 3 4" xfId="17207"/>
    <cellStyle name="Normal 35 2 4" xfId="17208"/>
    <cellStyle name="Normal 35 2 5" xfId="17209"/>
    <cellStyle name="Normal 35 2 6" xfId="17210"/>
    <cellStyle name="Normal 36" xfId="17211"/>
    <cellStyle name="Normal 36 2" xfId="17212"/>
    <cellStyle name="Normal 36 2 2" xfId="17213"/>
    <cellStyle name="Normal 36 2 2 2" xfId="17214"/>
    <cellStyle name="Normal 36 2 2 3" xfId="17215"/>
    <cellStyle name="Normal 36 2 2 4" xfId="17216"/>
    <cellStyle name="Normal 36 2 3" xfId="17217"/>
    <cellStyle name="Normal 36 2 4" xfId="17218"/>
    <cellStyle name="Normal 36 2 5" xfId="17219"/>
    <cellStyle name="Normal 36 3" xfId="17220"/>
    <cellStyle name="Normal 36 4" xfId="17221"/>
    <cellStyle name="Normal 36 4 2" xfId="17222"/>
    <cellStyle name="Normal 36 4 3" xfId="17223"/>
    <cellStyle name="Normal 36 4 4" xfId="17224"/>
    <cellStyle name="Normal 36 5" xfId="17225"/>
    <cellStyle name="Normal 36 6" xfId="17226"/>
    <cellStyle name="Normal 36 7" xfId="17227"/>
    <cellStyle name="Normal 37" xfId="17228"/>
    <cellStyle name="Normal 37 2" xfId="17229"/>
    <cellStyle name="Normal 37 3" xfId="17230"/>
    <cellStyle name="Normal 37 3 2" xfId="17231"/>
    <cellStyle name="Normal 37 3 2 2" xfId="17232"/>
    <cellStyle name="Normal 37 3 2 2 2" xfId="17233"/>
    <cellStyle name="Normal 37 3 2 2 3" xfId="17234"/>
    <cellStyle name="Normal 37 3 2 2 4" xfId="17235"/>
    <cellStyle name="Normal 37 3 2 3" xfId="17236"/>
    <cellStyle name="Normal 37 3 2 4" xfId="17237"/>
    <cellStyle name="Normal 37 3 2 5" xfId="17238"/>
    <cellStyle name="Normal 37 3 3" xfId="17239"/>
    <cellStyle name="Normal 37 3 3 2" xfId="17240"/>
    <cellStyle name="Normal 37 3 3 3" xfId="17241"/>
    <cellStyle name="Normal 37 3 3 4" xfId="17242"/>
    <cellStyle name="Normal 37 3 4" xfId="17243"/>
    <cellStyle name="Normal 37 3 5" xfId="17244"/>
    <cellStyle name="Normal 37 3 6" xfId="17245"/>
    <cellStyle name="Normal 38" xfId="17246"/>
    <cellStyle name="Normal 38 2" xfId="17247"/>
    <cellStyle name="Normal 38 3" xfId="17248"/>
    <cellStyle name="Normal 38 3 2" xfId="17249"/>
    <cellStyle name="Normal 38 3 2 2" xfId="17250"/>
    <cellStyle name="Normal 38 3 2 2 2" xfId="17251"/>
    <cellStyle name="Normal 38 3 2 2 3" xfId="17252"/>
    <cellStyle name="Normal 38 3 2 2 4" xfId="17253"/>
    <cellStyle name="Normal 38 3 2 3" xfId="17254"/>
    <cellStyle name="Normal 38 3 2 4" xfId="17255"/>
    <cellStyle name="Normal 38 3 2 5" xfId="17256"/>
    <cellStyle name="Normal 38 3 3" xfId="17257"/>
    <cellStyle name="Normal 38 3 3 2" xfId="17258"/>
    <cellStyle name="Normal 38 3 3 3" xfId="17259"/>
    <cellStyle name="Normal 38 3 3 4" xfId="17260"/>
    <cellStyle name="Normal 38 3 4" xfId="17261"/>
    <cellStyle name="Normal 38 3 5" xfId="17262"/>
    <cellStyle name="Normal 38 3 6" xfId="17263"/>
    <cellStyle name="Normal 39" xfId="17264"/>
    <cellStyle name="Normal 39 2" xfId="17265"/>
    <cellStyle name="Normal 39 3" xfId="17266"/>
    <cellStyle name="Normal 39 3 2" xfId="17267"/>
    <cellStyle name="Normal 39 3 2 2" xfId="17268"/>
    <cellStyle name="Normal 39 3 2 2 2" xfId="17269"/>
    <cellStyle name="Normal 39 3 2 2 3" xfId="17270"/>
    <cellStyle name="Normal 39 3 2 2 4" xfId="17271"/>
    <cellStyle name="Normal 39 3 2 3" xfId="17272"/>
    <cellStyle name="Normal 39 3 2 4" xfId="17273"/>
    <cellStyle name="Normal 39 3 2 5" xfId="17274"/>
    <cellStyle name="Normal 39 3 3" xfId="17275"/>
    <cellStyle name="Normal 39 3 3 2" xfId="17276"/>
    <cellStyle name="Normal 39 3 3 3" xfId="17277"/>
    <cellStyle name="Normal 39 3 3 4" xfId="17278"/>
    <cellStyle name="Normal 39 3 4" xfId="17279"/>
    <cellStyle name="Normal 39 3 5" xfId="17280"/>
    <cellStyle name="Normal 39 3 6" xfId="17281"/>
    <cellStyle name="Normal 4" xfId="13"/>
    <cellStyle name="Normal 4 10" xfId="17282"/>
    <cellStyle name="Normal 4 11" xfId="17283"/>
    <cellStyle name="Normal 4 12" xfId="17284"/>
    <cellStyle name="Normal 4 13" xfId="17285"/>
    <cellStyle name="Normal 4 13 2" xfId="17286"/>
    <cellStyle name="Normal 4 13 3" xfId="17287"/>
    <cellStyle name="Normal 4 13 4" xfId="17288"/>
    <cellStyle name="Normal 4 14" xfId="17289"/>
    <cellStyle name="Normal 4 14 2" xfId="17290"/>
    <cellStyle name="Normal 4 14 3" xfId="17291"/>
    <cellStyle name="Normal 4 2" xfId="17292"/>
    <cellStyle name="Normal 4 2 10" xfId="17293"/>
    <cellStyle name="Normal 4 2 11" xfId="17294"/>
    <cellStyle name="Normal 4 2 11 2" xfId="17295"/>
    <cellStyle name="Normal 4 2 11 2 2" xfId="17296"/>
    <cellStyle name="Normal 4 2 11 2 3" xfId="17297"/>
    <cellStyle name="Normal 4 2 11 2 4" xfId="17298"/>
    <cellStyle name="Normal 4 2 11 3" xfId="17299"/>
    <cellStyle name="Normal 4 2 11 4" xfId="17300"/>
    <cellStyle name="Normal 4 2 11 5" xfId="17301"/>
    <cellStyle name="Normal 4 2 12" xfId="17302"/>
    <cellStyle name="Normal 4 2 13" xfId="17303"/>
    <cellStyle name="Normal 4 2 14" xfId="17304"/>
    <cellStyle name="Normal 4 2 2" xfId="17305"/>
    <cellStyle name="Normal 4 2 2 10" xfId="17306"/>
    <cellStyle name="Normal 4 2 2 10 2" xfId="17307"/>
    <cellStyle name="Normal 4 2 2 10 2 2" xfId="17308"/>
    <cellStyle name="Normal 4 2 2 10 2 3" xfId="17309"/>
    <cellStyle name="Normal 4 2 2 10 2 4" xfId="17310"/>
    <cellStyle name="Normal 4 2 2 10 3" xfId="17311"/>
    <cellStyle name="Normal 4 2 2 10 4" xfId="17312"/>
    <cellStyle name="Normal 4 2 2 10 5" xfId="17313"/>
    <cellStyle name="Normal 4 2 2 11" xfId="17314"/>
    <cellStyle name="Normal 4 2 2 12" xfId="17315"/>
    <cellStyle name="Normal 4 2 2 13" xfId="17316"/>
    <cellStyle name="Normal 4 2 2 14" xfId="17317"/>
    <cellStyle name="Normal 4 2 2 2" xfId="17318"/>
    <cellStyle name="Normal 4 2 2 2 2" xfId="17319"/>
    <cellStyle name="Normal 4 2 2 2 2 2" xfId="17320"/>
    <cellStyle name="Normal 4 2 2 2 2 2 2" xfId="17321"/>
    <cellStyle name="Normal 4 2 2 2 2 2 2 2" xfId="17322"/>
    <cellStyle name="Normal 4 2 2 2 2 2 2 2 2" xfId="17323"/>
    <cellStyle name="Normal 4 2 2 2 2 2 2 2 3" xfId="17324"/>
    <cellStyle name="Normal 4 2 2 2 2 2 2 2 4" xfId="17325"/>
    <cellStyle name="Normal 4 2 2 2 2 2 2 3" xfId="17326"/>
    <cellStyle name="Normal 4 2 2 2 2 2 2 4" xfId="17327"/>
    <cellStyle name="Normal 4 2 2 2 2 2 2 5" xfId="17328"/>
    <cellStyle name="Normal 4 2 2 2 2 2 3" xfId="17329"/>
    <cellStyle name="Normal 4 2 2 2 2 2 3 2" xfId="17330"/>
    <cellStyle name="Normal 4 2 2 2 2 2 3 3" xfId="17331"/>
    <cellStyle name="Normal 4 2 2 2 2 2 3 4" xfId="17332"/>
    <cellStyle name="Normal 4 2 2 2 2 2 4" xfId="17333"/>
    <cellStyle name="Normal 4 2 2 2 2 2 5" xfId="17334"/>
    <cellStyle name="Normal 4 2 2 2 2 2 6" xfId="17335"/>
    <cellStyle name="Normal 4 2 2 2 2 3" xfId="17336"/>
    <cellStyle name="Normal 4 2 2 2 2 3 2" xfId="17337"/>
    <cellStyle name="Normal 4 2 2 2 2 3 2 2" xfId="17338"/>
    <cellStyle name="Normal 4 2 2 2 2 3 2 2 2" xfId="17339"/>
    <cellStyle name="Normal 4 2 2 2 2 3 2 2 3" xfId="17340"/>
    <cellStyle name="Normal 4 2 2 2 2 3 2 2 4" xfId="17341"/>
    <cellStyle name="Normal 4 2 2 2 2 3 2 3" xfId="17342"/>
    <cellStyle name="Normal 4 2 2 2 2 3 2 4" xfId="17343"/>
    <cellStyle name="Normal 4 2 2 2 2 3 2 5" xfId="17344"/>
    <cellStyle name="Normal 4 2 2 2 2 3 3" xfId="17345"/>
    <cellStyle name="Normal 4 2 2 2 2 3 3 2" xfId="17346"/>
    <cellStyle name="Normal 4 2 2 2 2 3 3 3" xfId="17347"/>
    <cellStyle name="Normal 4 2 2 2 2 3 3 4" xfId="17348"/>
    <cellStyle name="Normal 4 2 2 2 2 3 4" xfId="17349"/>
    <cellStyle name="Normal 4 2 2 2 2 3 5" xfId="17350"/>
    <cellStyle name="Normal 4 2 2 2 2 3 6" xfId="17351"/>
    <cellStyle name="Normal 4 2 2 2 2 4" xfId="17352"/>
    <cellStyle name="Normal 4 2 2 2 2 4 2" xfId="17353"/>
    <cellStyle name="Normal 4 2 2 2 2 4 2 2" xfId="17354"/>
    <cellStyle name="Normal 4 2 2 2 2 4 2 3" xfId="17355"/>
    <cellStyle name="Normal 4 2 2 2 2 4 2 4" xfId="17356"/>
    <cellStyle name="Normal 4 2 2 2 2 4 3" xfId="17357"/>
    <cellStyle name="Normal 4 2 2 2 2 4 4" xfId="17358"/>
    <cellStyle name="Normal 4 2 2 2 2 4 5" xfId="17359"/>
    <cellStyle name="Normal 4 2 2 2 2 5" xfId="17360"/>
    <cellStyle name="Normal 4 2 2 2 2 5 2" xfId="17361"/>
    <cellStyle name="Normal 4 2 2 2 2 5 3" xfId="17362"/>
    <cellStyle name="Normal 4 2 2 2 2 5 4" xfId="17363"/>
    <cellStyle name="Normal 4 2 2 2 2 6" xfId="17364"/>
    <cellStyle name="Normal 4 2 2 2 2 7" xfId="17365"/>
    <cellStyle name="Normal 4 2 2 2 2 8" xfId="17366"/>
    <cellStyle name="Normal 4 2 2 2 3" xfId="17367"/>
    <cellStyle name="Normal 4 2 2 2 3 2" xfId="17368"/>
    <cellStyle name="Normal 4 2 2 2 3 2 2" xfId="17369"/>
    <cellStyle name="Normal 4 2 2 2 3 2 2 2" xfId="17370"/>
    <cellStyle name="Normal 4 2 2 2 3 2 2 3" xfId="17371"/>
    <cellStyle name="Normal 4 2 2 2 3 2 2 4" xfId="17372"/>
    <cellStyle name="Normal 4 2 2 2 3 2 3" xfId="17373"/>
    <cellStyle name="Normal 4 2 2 2 3 2 4" xfId="17374"/>
    <cellStyle name="Normal 4 2 2 2 3 2 5" xfId="17375"/>
    <cellStyle name="Normal 4 2 2 2 3 3" xfId="17376"/>
    <cellStyle name="Normal 4 2 2 2 3 3 2" xfId="17377"/>
    <cellStyle name="Normal 4 2 2 2 3 3 3" xfId="17378"/>
    <cellStyle name="Normal 4 2 2 2 3 3 4" xfId="17379"/>
    <cellStyle name="Normal 4 2 2 2 3 4" xfId="17380"/>
    <cellStyle name="Normal 4 2 2 2 3 5" xfId="17381"/>
    <cellStyle name="Normal 4 2 2 2 3 6" xfId="17382"/>
    <cellStyle name="Normal 4 2 2 2 4" xfId="17383"/>
    <cellStyle name="Normal 4 2 2 2 4 2" xfId="17384"/>
    <cellStyle name="Normal 4 2 2 2 4 2 2" xfId="17385"/>
    <cellStyle name="Normal 4 2 2 2 4 2 2 2" xfId="17386"/>
    <cellStyle name="Normal 4 2 2 2 4 2 2 3" xfId="17387"/>
    <cellStyle name="Normal 4 2 2 2 4 2 2 4" xfId="17388"/>
    <cellStyle name="Normal 4 2 2 2 4 2 3" xfId="17389"/>
    <cellStyle name="Normal 4 2 2 2 4 2 4" xfId="17390"/>
    <cellStyle name="Normal 4 2 2 2 4 2 5" xfId="17391"/>
    <cellStyle name="Normal 4 2 2 2 4 3" xfId="17392"/>
    <cellStyle name="Normal 4 2 2 2 4 3 2" xfId="17393"/>
    <cellStyle name="Normal 4 2 2 2 4 3 3" xfId="17394"/>
    <cellStyle name="Normal 4 2 2 2 4 3 4" xfId="17395"/>
    <cellStyle name="Normal 4 2 2 2 4 4" xfId="17396"/>
    <cellStyle name="Normal 4 2 2 2 4 5" xfId="17397"/>
    <cellStyle name="Normal 4 2 2 2 4 6" xfId="17398"/>
    <cellStyle name="Normal 4 2 2 2 5" xfId="17399"/>
    <cellStyle name="Normal 4 2 2 2 5 2" xfId="17400"/>
    <cellStyle name="Normal 4 2 2 2 5 2 2" xfId="17401"/>
    <cellStyle name="Normal 4 2 2 2 5 2 3" xfId="17402"/>
    <cellStyle name="Normal 4 2 2 2 5 2 4" xfId="17403"/>
    <cellStyle name="Normal 4 2 2 2 5 3" xfId="17404"/>
    <cellStyle name="Normal 4 2 2 2 5 4" xfId="17405"/>
    <cellStyle name="Normal 4 2 2 2 5 5" xfId="17406"/>
    <cellStyle name="Normal 4 2 2 2 6" xfId="17407"/>
    <cellStyle name="Normal 4 2 2 2 6 2" xfId="17408"/>
    <cellStyle name="Normal 4 2 2 2 6 3" xfId="17409"/>
    <cellStyle name="Normal 4 2 2 2 6 4" xfId="17410"/>
    <cellStyle name="Normal 4 2 2 2 7" xfId="17411"/>
    <cellStyle name="Normal 4 2 2 2 8" xfId="17412"/>
    <cellStyle name="Normal 4 2 2 2 9" xfId="17413"/>
    <cellStyle name="Normal 4 2 2 3" xfId="17414"/>
    <cellStyle name="Normal 4 2 2 3 2" xfId="17415"/>
    <cellStyle name="Normal 4 2 2 3 2 2" xfId="17416"/>
    <cellStyle name="Normal 4 2 2 3 2 2 2" xfId="17417"/>
    <cellStyle name="Normal 4 2 2 3 2 2 2 2" xfId="17418"/>
    <cellStyle name="Normal 4 2 2 3 2 2 2 2 2" xfId="17419"/>
    <cellStyle name="Normal 4 2 2 3 2 2 2 2 3" xfId="17420"/>
    <cellStyle name="Normal 4 2 2 3 2 2 2 2 4" xfId="17421"/>
    <cellStyle name="Normal 4 2 2 3 2 2 2 3" xfId="17422"/>
    <cellStyle name="Normal 4 2 2 3 2 2 2 4" xfId="17423"/>
    <cellStyle name="Normal 4 2 2 3 2 2 2 5" xfId="17424"/>
    <cellStyle name="Normal 4 2 2 3 2 2 3" xfId="17425"/>
    <cellStyle name="Normal 4 2 2 3 2 2 3 2" xfId="17426"/>
    <cellStyle name="Normal 4 2 2 3 2 2 3 3" xfId="17427"/>
    <cellStyle name="Normal 4 2 2 3 2 2 3 4" xfId="17428"/>
    <cellStyle name="Normal 4 2 2 3 2 2 4" xfId="17429"/>
    <cellStyle name="Normal 4 2 2 3 2 2 5" xfId="17430"/>
    <cellStyle name="Normal 4 2 2 3 2 2 6" xfId="17431"/>
    <cellStyle name="Normal 4 2 2 3 2 3" xfId="17432"/>
    <cellStyle name="Normal 4 2 2 3 2 3 2" xfId="17433"/>
    <cellStyle name="Normal 4 2 2 3 2 3 2 2" xfId="17434"/>
    <cellStyle name="Normal 4 2 2 3 2 3 2 2 2" xfId="17435"/>
    <cellStyle name="Normal 4 2 2 3 2 3 2 2 3" xfId="17436"/>
    <cellStyle name="Normal 4 2 2 3 2 3 2 2 4" xfId="17437"/>
    <cellStyle name="Normal 4 2 2 3 2 3 2 3" xfId="17438"/>
    <cellStyle name="Normal 4 2 2 3 2 3 2 4" xfId="17439"/>
    <cellStyle name="Normal 4 2 2 3 2 3 2 5" xfId="17440"/>
    <cellStyle name="Normal 4 2 2 3 2 3 3" xfId="17441"/>
    <cellStyle name="Normal 4 2 2 3 2 3 3 2" xfId="17442"/>
    <cellStyle name="Normal 4 2 2 3 2 3 3 3" xfId="17443"/>
    <cellStyle name="Normal 4 2 2 3 2 3 3 4" xfId="17444"/>
    <cellStyle name="Normal 4 2 2 3 2 3 4" xfId="17445"/>
    <cellStyle name="Normal 4 2 2 3 2 3 5" xfId="17446"/>
    <cellStyle name="Normal 4 2 2 3 2 3 6" xfId="17447"/>
    <cellStyle name="Normal 4 2 2 3 2 4" xfId="17448"/>
    <cellStyle name="Normal 4 2 2 3 2 4 2" xfId="17449"/>
    <cellStyle name="Normal 4 2 2 3 2 4 2 2" xfId="17450"/>
    <cellStyle name="Normal 4 2 2 3 2 4 2 3" xfId="17451"/>
    <cellStyle name="Normal 4 2 2 3 2 4 2 4" xfId="17452"/>
    <cellStyle name="Normal 4 2 2 3 2 4 3" xfId="17453"/>
    <cellStyle name="Normal 4 2 2 3 2 4 4" xfId="17454"/>
    <cellStyle name="Normal 4 2 2 3 2 4 5" xfId="17455"/>
    <cellStyle name="Normal 4 2 2 3 2 5" xfId="17456"/>
    <cellStyle name="Normal 4 2 2 3 2 5 2" xfId="17457"/>
    <cellStyle name="Normal 4 2 2 3 2 5 3" xfId="17458"/>
    <cellStyle name="Normal 4 2 2 3 2 5 4" xfId="17459"/>
    <cellStyle name="Normal 4 2 2 3 2 6" xfId="17460"/>
    <cellStyle name="Normal 4 2 2 3 2 7" xfId="17461"/>
    <cellStyle name="Normal 4 2 2 3 2 8" xfId="17462"/>
    <cellStyle name="Normal 4 2 2 3 3" xfId="17463"/>
    <cellStyle name="Normal 4 2 2 3 3 2" xfId="17464"/>
    <cellStyle name="Normal 4 2 2 3 3 2 2" xfId="17465"/>
    <cellStyle name="Normal 4 2 2 3 3 2 2 2" xfId="17466"/>
    <cellStyle name="Normal 4 2 2 3 3 2 2 3" xfId="17467"/>
    <cellStyle name="Normal 4 2 2 3 3 2 2 4" xfId="17468"/>
    <cellStyle name="Normal 4 2 2 3 3 2 3" xfId="17469"/>
    <cellStyle name="Normal 4 2 2 3 3 2 4" xfId="17470"/>
    <cellStyle name="Normal 4 2 2 3 3 2 5" xfId="17471"/>
    <cellStyle name="Normal 4 2 2 3 3 3" xfId="17472"/>
    <cellStyle name="Normal 4 2 2 3 3 3 2" xfId="17473"/>
    <cellStyle name="Normal 4 2 2 3 3 3 3" xfId="17474"/>
    <cellStyle name="Normal 4 2 2 3 3 3 4" xfId="17475"/>
    <cellStyle name="Normal 4 2 2 3 3 4" xfId="17476"/>
    <cellStyle name="Normal 4 2 2 3 3 5" xfId="17477"/>
    <cellStyle name="Normal 4 2 2 3 3 6" xfId="17478"/>
    <cellStyle name="Normal 4 2 2 3 4" xfId="17479"/>
    <cellStyle name="Normal 4 2 2 3 4 2" xfId="17480"/>
    <cellStyle name="Normal 4 2 2 3 4 2 2" xfId="17481"/>
    <cellStyle name="Normal 4 2 2 3 4 2 2 2" xfId="17482"/>
    <cellStyle name="Normal 4 2 2 3 4 2 2 3" xfId="17483"/>
    <cellStyle name="Normal 4 2 2 3 4 2 2 4" xfId="17484"/>
    <cellStyle name="Normal 4 2 2 3 4 2 3" xfId="17485"/>
    <cellStyle name="Normal 4 2 2 3 4 2 4" xfId="17486"/>
    <cellStyle name="Normal 4 2 2 3 4 2 5" xfId="17487"/>
    <cellStyle name="Normal 4 2 2 3 4 3" xfId="17488"/>
    <cellStyle name="Normal 4 2 2 3 4 3 2" xfId="17489"/>
    <cellStyle name="Normal 4 2 2 3 4 3 3" xfId="17490"/>
    <cellStyle name="Normal 4 2 2 3 4 3 4" xfId="17491"/>
    <cellStyle name="Normal 4 2 2 3 4 4" xfId="17492"/>
    <cellStyle name="Normal 4 2 2 3 4 5" xfId="17493"/>
    <cellStyle name="Normal 4 2 2 3 4 6" xfId="17494"/>
    <cellStyle name="Normal 4 2 2 3 5" xfId="17495"/>
    <cellStyle name="Normal 4 2 2 3 5 2" xfId="17496"/>
    <cellStyle name="Normal 4 2 2 3 5 2 2" xfId="17497"/>
    <cellStyle name="Normal 4 2 2 3 5 2 3" xfId="17498"/>
    <cellStyle name="Normal 4 2 2 3 5 2 4" xfId="17499"/>
    <cellStyle name="Normal 4 2 2 3 5 3" xfId="17500"/>
    <cellStyle name="Normal 4 2 2 3 5 4" xfId="17501"/>
    <cellStyle name="Normal 4 2 2 3 5 5" xfId="17502"/>
    <cellStyle name="Normal 4 2 2 3 6" xfId="17503"/>
    <cellStyle name="Normal 4 2 2 3 6 2" xfId="17504"/>
    <cellStyle name="Normal 4 2 2 3 6 3" xfId="17505"/>
    <cellStyle name="Normal 4 2 2 3 6 4" xfId="17506"/>
    <cellStyle name="Normal 4 2 2 3 7" xfId="17507"/>
    <cellStyle name="Normal 4 2 2 3 8" xfId="17508"/>
    <cellStyle name="Normal 4 2 2 3 9" xfId="17509"/>
    <cellStyle name="Normal 4 2 2 4" xfId="17510"/>
    <cellStyle name="Normal 4 2 2 4 2" xfId="17511"/>
    <cellStyle name="Normal 4 2 2 4 2 2" xfId="17512"/>
    <cellStyle name="Normal 4 2 2 4 2 2 2" xfId="17513"/>
    <cellStyle name="Normal 4 2 2 4 2 2 2 2" xfId="17514"/>
    <cellStyle name="Normal 4 2 2 4 2 2 2 2 2" xfId="17515"/>
    <cellStyle name="Normal 4 2 2 4 2 2 2 2 3" xfId="17516"/>
    <cellStyle name="Normal 4 2 2 4 2 2 2 2 4" xfId="17517"/>
    <cellStyle name="Normal 4 2 2 4 2 2 2 3" xfId="17518"/>
    <cellStyle name="Normal 4 2 2 4 2 2 2 4" xfId="17519"/>
    <cellStyle name="Normal 4 2 2 4 2 2 2 5" xfId="17520"/>
    <cellStyle name="Normal 4 2 2 4 2 2 3" xfId="17521"/>
    <cellStyle name="Normal 4 2 2 4 2 2 3 2" xfId="17522"/>
    <cellStyle name="Normal 4 2 2 4 2 2 3 3" xfId="17523"/>
    <cellStyle name="Normal 4 2 2 4 2 2 3 4" xfId="17524"/>
    <cellStyle name="Normal 4 2 2 4 2 2 4" xfId="17525"/>
    <cellStyle name="Normal 4 2 2 4 2 2 5" xfId="17526"/>
    <cellStyle name="Normal 4 2 2 4 2 2 6" xfId="17527"/>
    <cellStyle name="Normal 4 2 2 4 2 3" xfId="17528"/>
    <cellStyle name="Normal 4 2 2 4 2 3 2" xfId="17529"/>
    <cellStyle name="Normal 4 2 2 4 2 3 2 2" xfId="17530"/>
    <cellStyle name="Normal 4 2 2 4 2 3 2 2 2" xfId="17531"/>
    <cellStyle name="Normal 4 2 2 4 2 3 2 2 3" xfId="17532"/>
    <cellStyle name="Normal 4 2 2 4 2 3 2 2 4" xfId="17533"/>
    <cellStyle name="Normal 4 2 2 4 2 3 2 3" xfId="17534"/>
    <cellStyle name="Normal 4 2 2 4 2 3 2 4" xfId="17535"/>
    <cellStyle name="Normal 4 2 2 4 2 3 2 5" xfId="17536"/>
    <cellStyle name="Normal 4 2 2 4 2 3 3" xfId="17537"/>
    <cellStyle name="Normal 4 2 2 4 2 3 3 2" xfId="17538"/>
    <cellStyle name="Normal 4 2 2 4 2 3 3 3" xfId="17539"/>
    <cellStyle name="Normal 4 2 2 4 2 3 3 4" xfId="17540"/>
    <cellStyle name="Normal 4 2 2 4 2 3 4" xfId="17541"/>
    <cellStyle name="Normal 4 2 2 4 2 3 5" xfId="17542"/>
    <cellStyle name="Normal 4 2 2 4 2 3 6" xfId="17543"/>
    <cellStyle name="Normal 4 2 2 4 2 4" xfId="17544"/>
    <cellStyle name="Normal 4 2 2 4 2 4 2" xfId="17545"/>
    <cellStyle name="Normal 4 2 2 4 2 4 2 2" xfId="17546"/>
    <cellStyle name="Normal 4 2 2 4 2 4 2 3" xfId="17547"/>
    <cellStyle name="Normal 4 2 2 4 2 4 2 4" xfId="17548"/>
    <cellStyle name="Normal 4 2 2 4 2 4 3" xfId="17549"/>
    <cellStyle name="Normal 4 2 2 4 2 4 4" xfId="17550"/>
    <cellStyle name="Normal 4 2 2 4 2 4 5" xfId="17551"/>
    <cellStyle name="Normal 4 2 2 4 2 5" xfId="17552"/>
    <cellStyle name="Normal 4 2 2 4 2 5 2" xfId="17553"/>
    <cellStyle name="Normal 4 2 2 4 2 5 3" xfId="17554"/>
    <cellStyle name="Normal 4 2 2 4 2 5 4" xfId="17555"/>
    <cellStyle name="Normal 4 2 2 4 2 6" xfId="17556"/>
    <cellStyle name="Normal 4 2 2 4 2 7" xfId="17557"/>
    <cellStyle name="Normal 4 2 2 4 2 8" xfId="17558"/>
    <cellStyle name="Normal 4 2 2 4 3" xfId="17559"/>
    <cellStyle name="Normal 4 2 2 4 3 2" xfId="17560"/>
    <cellStyle name="Normal 4 2 2 4 3 2 2" xfId="17561"/>
    <cellStyle name="Normal 4 2 2 4 3 2 2 2" xfId="17562"/>
    <cellStyle name="Normal 4 2 2 4 3 2 2 3" xfId="17563"/>
    <cellStyle name="Normal 4 2 2 4 3 2 2 4" xfId="17564"/>
    <cellStyle name="Normal 4 2 2 4 3 2 3" xfId="17565"/>
    <cellStyle name="Normal 4 2 2 4 3 2 4" xfId="17566"/>
    <cellStyle name="Normal 4 2 2 4 3 2 5" xfId="17567"/>
    <cellStyle name="Normal 4 2 2 4 3 3" xfId="17568"/>
    <cellStyle name="Normal 4 2 2 4 3 3 2" xfId="17569"/>
    <cellStyle name="Normal 4 2 2 4 3 3 3" xfId="17570"/>
    <cellStyle name="Normal 4 2 2 4 3 3 4" xfId="17571"/>
    <cellStyle name="Normal 4 2 2 4 3 4" xfId="17572"/>
    <cellStyle name="Normal 4 2 2 4 3 5" xfId="17573"/>
    <cellStyle name="Normal 4 2 2 4 3 6" xfId="17574"/>
    <cellStyle name="Normal 4 2 2 4 4" xfId="17575"/>
    <cellStyle name="Normal 4 2 2 4 4 2" xfId="17576"/>
    <cellStyle name="Normal 4 2 2 4 4 2 2" xfId="17577"/>
    <cellStyle name="Normal 4 2 2 4 4 2 2 2" xfId="17578"/>
    <cellStyle name="Normal 4 2 2 4 4 2 2 3" xfId="17579"/>
    <cellStyle name="Normal 4 2 2 4 4 2 2 4" xfId="17580"/>
    <cellStyle name="Normal 4 2 2 4 4 2 3" xfId="17581"/>
    <cellStyle name="Normal 4 2 2 4 4 2 4" xfId="17582"/>
    <cellStyle name="Normal 4 2 2 4 4 2 5" xfId="17583"/>
    <cellStyle name="Normal 4 2 2 4 4 3" xfId="17584"/>
    <cellStyle name="Normal 4 2 2 4 4 3 2" xfId="17585"/>
    <cellStyle name="Normal 4 2 2 4 4 3 3" xfId="17586"/>
    <cellStyle name="Normal 4 2 2 4 4 3 4" xfId="17587"/>
    <cellStyle name="Normal 4 2 2 4 4 4" xfId="17588"/>
    <cellStyle name="Normal 4 2 2 4 4 5" xfId="17589"/>
    <cellStyle name="Normal 4 2 2 4 4 6" xfId="17590"/>
    <cellStyle name="Normal 4 2 2 4 5" xfId="17591"/>
    <cellStyle name="Normal 4 2 2 4 5 2" xfId="17592"/>
    <cellStyle name="Normal 4 2 2 4 5 2 2" xfId="17593"/>
    <cellStyle name="Normal 4 2 2 4 5 2 3" xfId="17594"/>
    <cellStyle name="Normal 4 2 2 4 5 2 4" xfId="17595"/>
    <cellStyle name="Normal 4 2 2 4 5 3" xfId="17596"/>
    <cellStyle name="Normal 4 2 2 4 5 4" xfId="17597"/>
    <cellStyle name="Normal 4 2 2 4 5 5" xfId="17598"/>
    <cellStyle name="Normal 4 2 2 4 6" xfId="17599"/>
    <cellStyle name="Normal 4 2 2 4 6 2" xfId="17600"/>
    <cellStyle name="Normal 4 2 2 4 6 3" xfId="17601"/>
    <cellStyle name="Normal 4 2 2 4 6 4" xfId="17602"/>
    <cellStyle name="Normal 4 2 2 4 7" xfId="17603"/>
    <cellStyle name="Normal 4 2 2 4 8" xfId="17604"/>
    <cellStyle name="Normal 4 2 2 4 9" xfId="17605"/>
    <cellStyle name="Normal 4 2 2 5" xfId="17606"/>
    <cellStyle name="Normal 4 2 2 5 2" xfId="17607"/>
    <cellStyle name="Normal 4 2 2 5 2 2" xfId="17608"/>
    <cellStyle name="Normal 4 2 2 5 2 2 2" xfId="17609"/>
    <cellStyle name="Normal 4 2 2 5 2 2 2 2" xfId="17610"/>
    <cellStyle name="Normal 4 2 2 5 2 2 2 3" xfId="17611"/>
    <cellStyle name="Normal 4 2 2 5 2 2 2 4" xfId="17612"/>
    <cellStyle name="Normal 4 2 2 5 2 2 3" xfId="17613"/>
    <cellStyle name="Normal 4 2 2 5 2 2 4" xfId="17614"/>
    <cellStyle name="Normal 4 2 2 5 2 2 5" xfId="17615"/>
    <cellStyle name="Normal 4 2 2 5 2 3" xfId="17616"/>
    <cellStyle name="Normal 4 2 2 5 2 3 2" xfId="17617"/>
    <cellStyle name="Normal 4 2 2 5 2 3 3" xfId="17618"/>
    <cellStyle name="Normal 4 2 2 5 2 3 4" xfId="17619"/>
    <cellStyle name="Normal 4 2 2 5 2 4" xfId="17620"/>
    <cellStyle name="Normal 4 2 2 5 2 5" xfId="17621"/>
    <cellStyle name="Normal 4 2 2 5 2 6" xfId="17622"/>
    <cellStyle name="Normal 4 2 2 5 3" xfId="17623"/>
    <cellStyle name="Normal 4 2 2 5 3 2" xfId="17624"/>
    <cellStyle name="Normal 4 2 2 5 3 2 2" xfId="17625"/>
    <cellStyle name="Normal 4 2 2 5 3 2 2 2" xfId="17626"/>
    <cellStyle name="Normal 4 2 2 5 3 2 2 3" xfId="17627"/>
    <cellStyle name="Normal 4 2 2 5 3 2 2 4" xfId="17628"/>
    <cellStyle name="Normal 4 2 2 5 3 2 3" xfId="17629"/>
    <cellStyle name="Normal 4 2 2 5 3 2 4" xfId="17630"/>
    <cellStyle name="Normal 4 2 2 5 3 2 5" xfId="17631"/>
    <cellStyle name="Normal 4 2 2 5 3 3" xfId="17632"/>
    <cellStyle name="Normal 4 2 2 5 3 3 2" xfId="17633"/>
    <cellStyle name="Normal 4 2 2 5 3 3 3" xfId="17634"/>
    <cellStyle name="Normal 4 2 2 5 3 3 4" xfId="17635"/>
    <cellStyle name="Normal 4 2 2 5 3 4" xfId="17636"/>
    <cellStyle name="Normal 4 2 2 5 3 5" xfId="17637"/>
    <cellStyle name="Normal 4 2 2 5 3 6" xfId="17638"/>
    <cellStyle name="Normal 4 2 2 5 4" xfId="17639"/>
    <cellStyle name="Normal 4 2 2 5 4 2" xfId="17640"/>
    <cellStyle name="Normal 4 2 2 5 4 2 2" xfId="17641"/>
    <cellStyle name="Normal 4 2 2 5 4 2 3" xfId="17642"/>
    <cellStyle name="Normal 4 2 2 5 4 2 4" xfId="17643"/>
    <cellStyle name="Normal 4 2 2 5 4 3" xfId="17644"/>
    <cellStyle name="Normal 4 2 2 5 4 4" xfId="17645"/>
    <cellStyle name="Normal 4 2 2 5 4 5" xfId="17646"/>
    <cellStyle name="Normal 4 2 2 5 5" xfId="17647"/>
    <cellStyle name="Normal 4 2 2 5 5 2" xfId="17648"/>
    <cellStyle name="Normal 4 2 2 5 5 3" xfId="17649"/>
    <cellStyle name="Normal 4 2 2 5 5 4" xfId="17650"/>
    <cellStyle name="Normal 4 2 2 5 6" xfId="17651"/>
    <cellStyle name="Normal 4 2 2 5 7" xfId="17652"/>
    <cellStyle name="Normal 4 2 2 5 8" xfId="17653"/>
    <cellStyle name="Normal 4 2 2 6" xfId="17654"/>
    <cellStyle name="Normal 4 2 2 6 2" xfId="17655"/>
    <cellStyle name="Normal 4 2 2 6 2 2" xfId="17656"/>
    <cellStyle name="Normal 4 2 2 6 2 2 2" xfId="17657"/>
    <cellStyle name="Normal 4 2 2 6 2 2 2 2" xfId="17658"/>
    <cellStyle name="Normal 4 2 2 6 2 2 2 3" xfId="17659"/>
    <cellStyle name="Normal 4 2 2 6 2 2 2 4" xfId="17660"/>
    <cellStyle name="Normal 4 2 2 6 2 2 3" xfId="17661"/>
    <cellStyle name="Normal 4 2 2 6 2 2 4" xfId="17662"/>
    <cellStyle name="Normal 4 2 2 6 2 2 5" xfId="17663"/>
    <cellStyle name="Normal 4 2 2 6 2 3" xfId="17664"/>
    <cellStyle name="Normal 4 2 2 6 2 3 2" xfId="17665"/>
    <cellStyle name="Normal 4 2 2 6 2 3 3" xfId="17666"/>
    <cellStyle name="Normal 4 2 2 6 2 3 4" xfId="17667"/>
    <cellStyle name="Normal 4 2 2 6 2 4" xfId="17668"/>
    <cellStyle name="Normal 4 2 2 6 2 5" xfId="17669"/>
    <cellStyle name="Normal 4 2 2 6 2 6" xfId="17670"/>
    <cellStyle name="Normal 4 2 2 6 3" xfId="17671"/>
    <cellStyle name="Normal 4 2 2 6 3 2" xfId="17672"/>
    <cellStyle name="Normal 4 2 2 6 3 2 2" xfId="17673"/>
    <cellStyle name="Normal 4 2 2 6 3 2 2 2" xfId="17674"/>
    <cellStyle name="Normal 4 2 2 6 3 2 2 3" xfId="17675"/>
    <cellStyle name="Normal 4 2 2 6 3 2 2 4" xfId="17676"/>
    <cellStyle name="Normal 4 2 2 6 3 2 3" xfId="17677"/>
    <cellStyle name="Normal 4 2 2 6 3 2 4" xfId="17678"/>
    <cellStyle name="Normal 4 2 2 6 3 2 5" xfId="17679"/>
    <cellStyle name="Normal 4 2 2 6 3 3" xfId="17680"/>
    <cellStyle name="Normal 4 2 2 6 3 3 2" xfId="17681"/>
    <cellStyle name="Normal 4 2 2 6 3 3 3" xfId="17682"/>
    <cellStyle name="Normal 4 2 2 6 3 3 4" xfId="17683"/>
    <cellStyle name="Normal 4 2 2 6 3 4" xfId="17684"/>
    <cellStyle name="Normal 4 2 2 6 3 5" xfId="17685"/>
    <cellStyle name="Normal 4 2 2 6 3 6" xfId="17686"/>
    <cellStyle name="Normal 4 2 2 6 4" xfId="17687"/>
    <cellStyle name="Normal 4 2 2 6 4 2" xfId="17688"/>
    <cellStyle name="Normal 4 2 2 6 4 2 2" xfId="17689"/>
    <cellStyle name="Normal 4 2 2 6 4 2 3" xfId="17690"/>
    <cellStyle name="Normal 4 2 2 6 4 2 4" xfId="17691"/>
    <cellStyle name="Normal 4 2 2 6 4 3" xfId="17692"/>
    <cellStyle name="Normal 4 2 2 6 4 4" xfId="17693"/>
    <cellStyle name="Normal 4 2 2 6 4 5" xfId="17694"/>
    <cellStyle name="Normal 4 2 2 6 5" xfId="17695"/>
    <cellStyle name="Normal 4 2 2 6 5 2" xfId="17696"/>
    <cellStyle name="Normal 4 2 2 6 5 3" xfId="17697"/>
    <cellStyle name="Normal 4 2 2 6 5 4" xfId="17698"/>
    <cellStyle name="Normal 4 2 2 6 6" xfId="17699"/>
    <cellStyle name="Normal 4 2 2 6 7" xfId="17700"/>
    <cellStyle name="Normal 4 2 2 6 8" xfId="17701"/>
    <cellStyle name="Normal 4 2 2 7" xfId="17702"/>
    <cellStyle name="Normal 4 2 2 7 2" xfId="17703"/>
    <cellStyle name="Normal 4 2 2 7 2 2" xfId="17704"/>
    <cellStyle name="Normal 4 2 2 7 2 2 2" xfId="17705"/>
    <cellStyle name="Normal 4 2 2 7 2 2 3" xfId="17706"/>
    <cellStyle name="Normal 4 2 2 7 2 2 4" xfId="17707"/>
    <cellStyle name="Normal 4 2 2 7 2 3" xfId="17708"/>
    <cellStyle name="Normal 4 2 2 7 2 4" xfId="17709"/>
    <cellStyle name="Normal 4 2 2 7 2 5" xfId="17710"/>
    <cellStyle name="Normal 4 2 2 7 3" xfId="17711"/>
    <cellStyle name="Normal 4 2 2 7 3 2" xfId="17712"/>
    <cellStyle name="Normal 4 2 2 7 3 3" xfId="17713"/>
    <cellStyle name="Normal 4 2 2 7 3 4" xfId="17714"/>
    <cellStyle name="Normal 4 2 2 7 4" xfId="17715"/>
    <cellStyle name="Normal 4 2 2 7 5" xfId="17716"/>
    <cellStyle name="Normal 4 2 2 7 6" xfId="17717"/>
    <cellStyle name="Normal 4 2 2 8" xfId="17718"/>
    <cellStyle name="Normal 4 2 2 8 2" xfId="17719"/>
    <cellStyle name="Normal 4 2 2 8 2 2" xfId="17720"/>
    <cellStyle name="Normal 4 2 2 8 2 2 2" xfId="17721"/>
    <cellStyle name="Normal 4 2 2 8 2 2 3" xfId="17722"/>
    <cellStyle name="Normal 4 2 2 8 2 2 4" xfId="17723"/>
    <cellStyle name="Normal 4 2 2 8 2 3" xfId="17724"/>
    <cellStyle name="Normal 4 2 2 8 2 4" xfId="17725"/>
    <cellStyle name="Normal 4 2 2 8 2 5" xfId="17726"/>
    <cellStyle name="Normal 4 2 2 8 3" xfId="17727"/>
    <cellStyle name="Normal 4 2 2 8 3 2" xfId="17728"/>
    <cellStyle name="Normal 4 2 2 8 3 3" xfId="17729"/>
    <cellStyle name="Normal 4 2 2 8 3 4" xfId="17730"/>
    <cellStyle name="Normal 4 2 2 8 4" xfId="17731"/>
    <cellStyle name="Normal 4 2 2 8 5" xfId="17732"/>
    <cellStyle name="Normal 4 2 2 8 6" xfId="17733"/>
    <cellStyle name="Normal 4 2 2 9" xfId="17734"/>
    <cellStyle name="Normal 4 2 3" xfId="17735"/>
    <cellStyle name="Normal 4 2 3 10" xfId="17736"/>
    <cellStyle name="Normal 4 2 3 2" xfId="17737"/>
    <cellStyle name="Normal 4 2 3 2 2" xfId="17738"/>
    <cellStyle name="Normal 4 2 3 2 2 2" xfId="17739"/>
    <cellStyle name="Normal 4 2 3 2 2 2 2" xfId="17740"/>
    <cellStyle name="Normal 4 2 3 2 2 2 2 2" xfId="17741"/>
    <cellStyle name="Normal 4 2 3 2 2 2 2 3" xfId="17742"/>
    <cellStyle name="Normal 4 2 3 2 2 2 2 4" xfId="17743"/>
    <cellStyle name="Normal 4 2 3 2 2 2 3" xfId="17744"/>
    <cellStyle name="Normal 4 2 3 2 2 2 4" xfId="17745"/>
    <cellStyle name="Normal 4 2 3 2 2 2 5" xfId="17746"/>
    <cellStyle name="Normal 4 2 3 2 2 3" xfId="17747"/>
    <cellStyle name="Normal 4 2 3 2 2 3 2" xfId="17748"/>
    <cellStyle name="Normal 4 2 3 2 2 3 3" xfId="17749"/>
    <cellStyle name="Normal 4 2 3 2 2 3 4" xfId="17750"/>
    <cellStyle name="Normal 4 2 3 2 2 4" xfId="17751"/>
    <cellStyle name="Normal 4 2 3 2 2 5" xfId="17752"/>
    <cellStyle name="Normal 4 2 3 2 2 6" xfId="17753"/>
    <cellStyle name="Normal 4 2 3 2 3" xfId="17754"/>
    <cellStyle name="Normal 4 2 3 2 3 2" xfId="17755"/>
    <cellStyle name="Normal 4 2 3 2 3 2 2" xfId="17756"/>
    <cellStyle name="Normal 4 2 3 2 3 2 2 2" xfId="17757"/>
    <cellStyle name="Normal 4 2 3 2 3 2 2 3" xfId="17758"/>
    <cellStyle name="Normal 4 2 3 2 3 2 2 4" xfId="17759"/>
    <cellStyle name="Normal 4 2 3 2 3 2 3" xfId="17760"/>
    <cellStyle name="Normal 4 2 3 2 3 2 4" xfId="17761"/>
    <cellStyle name="Normal 4 2 3 2 3 2 5" xfId="17762"/>
    <cellStyle name="Normal 4 2 3 2 3 3" xfId="17763"/>
    <cellStyle name="Normal 4 2 3 2 3 3 2" xfId="17764"/>
    <cellStyle name="Normal 4 2 3 2 3 3 3" xfId="17765"/>
    <cellStyle name="Normal 4 2 3 2 3 3 4" xfId="17766"/>
    <cellStyle name="Normal 4 2 3 2 3 4" xfId="17767"/>
    <cellStyle name="Normal 4 2 3 2 3 5" xfId="17768"/>
    <cellStyle name="Normal 4 2 3 2 3 6" xfId="17769"/>
    <cellStyle name="Normal 4 2 3 2 4" xfId="17770"/>
    <cellStyle name="Normal 4 2 3 2 4 2" xfId="17771"/>
    <cellStyle name="Normal 4 2 3 2 4 2 2" xfId="17772"/>
    <cellStyle name="Normal 4 2 3 2 4 2 3" xfId="17773"/>
    <cellStyle name="Normal 4 2 3 2 4 2 4" xfId="17774"/>
    <cellStyle name="Normal 4 2 3 2 4 3" xfId="17775"/>
    <cellStyle name="Normal 4 2 3 2 4 4" xfId="17776"/>
    <cellStyle name="Normal 4 2 3 2 4 5" xfId="17777"/>
    <cellStyle name="Normal 4 2 3 2 5" xfId="17778"/>
    <cellStyle name="Normal 4 2 3 2 5 2" xfId="17779"/>
    <cellStyle name="Normal 4 2 3 2 5 3" xfId="17780"/>
    <cellStyle name="Normal 4 2 3 2 5 4" xfId="17781"/>
    <cellStyle name="Normal 4 2 3 2 6" xfId="17782"/>
    <cellStyle name="Normal 4 2 3 2 7" xfId="17783"/>
    <cellStyle name="Normal 4 2 3 2 8" xfId="17784"/>
    <cellStyle name="Normal 4 2 3 3" xfId="17785"/>
    <cellStyle name="Normal 4 2 3 3 2" xfId="17786"/>
    <cellStyle name="Normal 4 2 3 3 2 2" xfId="17787"/>
    <cellStyle name="Normal 4 2 3 3 2 2 2" xfId="17788"/>
    <cellStyle name="Normal 4 2 3 3 2 2 3" xfId="17789"/>
    <cellStyle name="Normal 4 2 3 3 2 2 4" xfId="17790"/>
    <cellStyle name="Normal 4 2 3 3 2 3" xfId="17791"/>
    <cellStyle name="Normal 4 2 3 3 2 3 2" xfId="17792"/>
    <cellStyle name="Normal 4 2 3 3 2 3 3" xfId="17793"/>
    <cellStyle name="Normal 4 2 3 3 2 3 4" xfId="17794"/>
    <cellStyle name="Normal 4 2 3 3 2 4" xfId="17795"/>
    <cellStyle name="Normal 4 2 3 3 2 5" xfId="17796"/>
    <cellStyle name="Normal 4 2 3 3 2 6" xfId="17797"/>
    <cellStyle name="Normal 4 2 3 3 3" xfId="17798"/>
    <cellStyle name="Normal 4 2 3 3 3 2" xfId="17799"/>
    <cellStyle name="Normal 4 2 3 3 3 3" xfId="17800"/>
    <cellStyle name="Normal 4 2 3 3 3 4" xfId="17801"/>
    <cellStyle name="Normal 4 2 3 3 4" xfId="17802"/>
    <cellStyle name="Normal 4 2 3 3 4 2" xfId="17803"/>
    <cellStyle name="Normal 4 2 3 3 4 3" xfId="17804"/>
    <cellStyle name="Normal 4 2 3 3 4 4" xfId="17805"/>
    <cellStyle name="Normal 4 2 3 3 5" xfId="17806"/>
    <cellStyle name="Normal 4 2 3 3 6" xfId="17807"/>
    <cellStyle name="Normal 4 2 3 3 7" xfId="17808"/>
    <cellStyle name="Normal 4 2 3 4" xfId="17809"/>
    <cellStyle name="Normal 4 2 3 4 2" xfId="17810"/>
    <cellStyle name="Normal 4 2 3 4 2 2" xfId="17811"/>
    <cellStyle name="Normal 4 2 3 4 2 2 2" xfId="17812"/>
    <cellStyle name="Normal 4 2 3 4 2 2 3" xfId="17813"/>
    <cellStyle name="Normal 4 2 3 4 2 2 4" xfId="17814"/>
    <cellStyle name="Normal 4 2 3 4 2 3" xfId="17815"/>
    <cellStyle name="Normal 4 2 3 4 2 4" xfId="17816"/>
    <cellStyle name="Normal 4 2 3 4 2 5" xfId="17817"/>
    <cellStyle name="Normal 4 2 3 4 3" xfId="17818"/>
    <cellStyle name="Normal 4 2 3 4 3 2" xfId="17819"/>
    <cellStyle name="Normal 4 2 3 4 3 3" xfId="17820"/>
    <cellStyle name="Normal 4 2 3 4 3 4" xfId="17821"/>
    <cellStyle name="Normal 4 2 3 4 4" xfId="17822"/>
    <cellStyle name="Normal 4 2 3 4 5" xfId="17823"/>
    <cellStyle name="Normal 4 2 3 4 6" xfId="17824"/>
    <cellStyle name="Normal 4 2 3 5" xfId="17825"/>
    <cellStyle name="Normal 4 2 3 5 2" xfId="17826"/>
    <cellStyle name="Normal 4 2 3 5 2 2" xfId="17827"/>
    <cellStyle name="Normal 4 2 3 5 2 2 2" xfId="17828"/>
    <cellStyle name="Normal 4 2 3 5 2 2 3" xfId="17829"/>
    <cellStyle name="Normal 4 2 3 5 2 2 4" xfId="17830"/>
    <cellStyle name="Normal 4 2 3 5 2 3" xfId="17831"/>
    <cellStyle name="Normal 4 2 3 5 2 4" xfId="17832"/>
    <cellStyle name="Normal 4 2 3 5 2 5" xfId="17833"/>
    <cellStyle name="Normal 4 2 3 5 3" xfId="17834"/>
    <cellStyle name="Normal 4 2 3 5 3 2" xfId="17835"/>
    <cellStyle name="Normal 4 2 3 5 3 3" xfId="17836"/>
    <cellStyle name="Normal 4 2 3 5 3 4" xfId="17837"/>
    <cellStyle name="Normal 4 2 3 5 4" xfId="17838"/>
    <cellStyle name="Normal 4 2 3 5 4 2" xfId="17839"/>
    <cellStyle name="Normal 4 2 3 5 4 3" xfId="17840"/>
    <cellStyle name="Normal 4 2 3 5 4 4" xfId="17841"/>
    <cellStyle name="Normal 4 2 3 5 5" xfId="17842"/>
    <cellStyle name="Normal 4 2 3 5 6" xfId="17843"/>
    <cellStyle name="Normal 4 2 3 5 7" xfId="17844"/>
    <cellStyle name="Normal 4 2 3 6" xfId="17845"/>
    <cellStyle name="Normal 4 2 3 6 2" xfId="17846"/>
    <cellStyle name="Normal 4 2 3 6 2 2" xfId="17847"/>
    <cellStyle name="Normal 4 2 3 6 2 3" xfId="17848"/>
    <cellStyle name="Normal 4 2 3 6 2 4" xfId="17849"/>
    <cellStyle name="Normal 4 2 3 6 3" xfId="17850"/>
    <cellStyle name="Normal 4 2 3 6 4" xfId="17851"/>
    <cellStyle name="Normal 4 2 3 6 5" xfId="17852"/>
    <cellStyle name="Normal 4 2 3 7" xfId="17853"/>
    <cellStyle name="Normal 4 2 3 7 2" xfId="17854"/>
    <cellStyle name="Normal 4 2 3 7 3" xfId="17855"/>
    <cellStyle name="Normal 4 2 3 7 4" xfId="17856"/>
    <cellStyle name="Normal 4 2 3 8" xfId="17857"/>
    <cellStyle name="Normal 4 2 3 9" xfId="17858"/>
    <cellStyle name="Normal 4 2 4" xfId="17859"/>
    <cellStyle name="Normal 4 2 4 10" xfId="17860"/>
    <cellStyle name="Normal 4 2 4 2" xfId="17861"/>
    <cellStyle name="Normal 4 2 4 2 2" xfId="17862"/>
    <cellStyle name="Normal 4 2 4 2 2 2" xfId="17863"/>
    <cellStyle name="Normal 4 2 4 2 2 2 2" xfId="17864"/>
    <cellStyle name="Normal 4 2 4 2 2 2 2 2" xfId="17865"/>
    <cellStyle name="Normal 4 2 4 2 2 2 2 3" xfId="17866"/>
    <cellStyle name="Normal 4 2 4 2 2 2 2 4" xfId="17867"/>
    <cellStyle name="Normal 4 2 4 2 2 2 3" xfId="17868"/>
    <cellStyle name="Normal 4 2 4 2 2 2 4" xfId="17869"/>
    <cellStyle name="Normal 4 2 4 2 2 2 5" xfId="17870"/>
    <cellStyle name="Normal 4 2 4 2 2 3" xfId="17871"/>
    <cellStyle name="Normal 4 2 4 2 2 3 2" xfId="17872"/>
    <cellStyle name="Normal 4 2 4 2 2 3 3" xfId="17873"/>
    <cellStyle name="Normal 4 2 4 2 2 3 4" xfId="17874"/>
    <cellStyle name="Normal 4 2 4 2 2 4" xfId="17875"/>
    <cellStyle name="Normal 4 2 4 2 2 5" xfId="17876"/>
    <cellStyle name="Normal 4 2 4 2 2 6" xfId="17877"/>
    <cellStyle name="Normal 4 2 4 2 3" xfId="17878"/>
    <cellStyle name="Normal 4 2 4 2 3 2" xfId="17879"/>
    <cellStyle name="Normal 4 2 4 2 3 2 2" xfId="17880"/>
    <cellStyle name="Normal 4 2 4 2 3 2 2 2" xfId="17881"/>
    <cellStyle name="Normal 4 2 4 2 3 2 2 3" xfId="17882"/>
    <cellStyle name="Normal 4 2 4 2 3 2 2 4" xfId="17883"/>
    <cellStyle name="Normal 4 2 4 2 3 2 3" xfId="17884"/>
    <cellStyle name="Normal 4 2 4 2 3 2 4" xfId="17885"/>
    <cellStyle name="Normal 4 2 4 2 3 2 5" xfId="17886"/>
    <cellStyle name="Normal 4 2 4 2 3 3" xfId="17887"/>
    <cellStyle name="Normal 4 2 4 2 3 3 2" xfId="17888"/>
    <cellStyle name="Normal 4 2 4 2 3 3 3" xfId="17889"/>
    <cellStyle name="Normal 4 2 4 2 3 3 4" xfId="17890"/>
    <cellStyle name="Normal 4 2 4 2 3 4" xfId="17891"/>
    <cellStyle name="Normal 4 2 4 2 3 5" xfId="17892"/>
    <cellStyle name="Normal 4 2 4 2 3 6" xfId="17893"/>
    <cellStyle name="Normal 4 2 4 2 4" xfId="17894"/>
    <cellStyle name="Normal 4 2 4 2 4 2" xfId="17895"/>
    <cellStyle name="Normal 4 2 4 2 4 2 2" xfId="17896"/>
    <cellStyle name="Normal 4 2 4 2 4 2 3" xfId="17897"/>
    <cellStyle name="Normal 4 2 4 2 4 2 4" xfId="17898"/>
    <cellStyle name="Normal 4 2 4 2 4 3" xfId="17899"/>
    <cellStyle name="Normal 4 2 4 2 4 4" xfId="17900"/>
    <cellStyle name="Normal 4 2 4 2 4 5" xfId="17901"/>
    <cellStyle name="Normal 4 2 4 2 5" xfId="17902"/>
    <cellStyle name="Normal 4 2 4 2 5 2" xfId="17903"/>
    <cellStyle name="Normal 4 2 4 2 5 3" xfId="17904"/>
    <cellStyle name="Normal 4 2 4 2 5 4" xfId="17905"/>
    <cellStyle name="Normal 4 2 4 2 6" xfId="17906"/>
    <cellStyle name="Normal 4 2 4 2 7" xfId="17907"/>
    <cellStyle name="Normal 4 2 4 2 8" xfId="17908"/>
    <cellStyle name="Normal 4 2 4 3" xfId="17909"/>
    <cellStyle name="Normal 4 2 4 3 2" xfId="17910"/>
    <cellStyle name="Normal 4 2 4 3 2 2" xfId="17911"/>
    <cellStyle name="Normal 4 2 4 3 2 2 2" xfId="17912"/>
    <cellStyle name="Normal 4 2 4 3 2 2 3" xfId="17913"/>
    <cellStyle name="Normal 4 2 4 3 2 2 4" xfId="17914"/>
    <cellStyle name="Normal 4 2 4 3 2 3" xfId="17915"/>
    <cellStyle name="Normal 4 2 4 3 2 4" xfId="17916"/>
    <cellStyle name="Normal 4 2 4 3 2 5" xfId="17917"/>
    <cellStyle name="Normal 4 2 4 3 3" xfId="17918"/>
    <cellStyle name="Normal 4 2 4 3 3 2" xfId="17919"/>
    <cellStyle name="Normal 4 2 4 3 3 3" xfId="17920"/>
    <cellStyle name="Normal 4 2 4 3 3 4" xfId="17921"/>
    <cellStyle name="Normal 4 2 4 3 4" xfId="17922"/>
    <cellStyle name="Normal 4 2 4 3 5" xfId="17923"/>
    <cellStyle name="Normal 4 2 4 3 6" xfId="17924"/>
    <cellStyle name="Normal 4 2 4 4" xfId="17925"/>
    <cellStyle name="Normal 4 2 4 4 2" xfId="17926"/>
    <cellStyle name="Normal 4 2 4 4 2 2" xfId="17927"/>
    <cellStyle name="Normal 4 2 4 4 2 2 2" xfId="17928"/>
    <cellStyle name="Normal 4 2 4 4 2 2 3" xfId="17929"/>
    <cellStyle name="Normal 4 2 4 4 2 2 4" xfId="17930"/>
    <cellStyle name="Normal 4 2 4 4 2 3" xfId="17931"/>
    <cellStyle name="Normal 4 2 4 4 2 4" xfId="17932"/>
    <cellStyle name="Normal 4 2 4 4 2 5" xfId="17933"/>
    <cellStyle name="Normal 4 2 4 4 3" xfId="17934"/>
    <cellStyle name="Normal 4 2 4 4 3 2" xfId="17935"/>
    <cellStyle name="Normal 4 2 4 4 3 3" xfId="17936"/>
    <cellStyle name="Normal 4 2 4 4 3 4" xfId="17937"/>
    <cellStyle name="Normal 4 2 4 4 4" xfId="17938"/>
    <cellStyle name="Normal 4 2 4 4 5" xfId="17939"/>
    <cellStyle name="Normal 4 2 4 4 6" xfId="17940"/>
    <cellStyle name="Normal 4 2 4 5" xfId="17941"/>
    <cellStyle name="Normal 4 2 4 5 2" xfId="17942"/>
    <cellStyle name="Normal 4 2 4 5 2 2" xfId="17943"/>
    <cellStyle name="Normal 4 2 4 5 2 2 2" xfId="17944"/>
    <cellStyle name="Normal 4 2 4 5 2 2 3" xfId="17945"/>
    <cellStyle name="Normal 4 2 4 5 2 2 4" xfId="17946"/>
    <cellStyle name="Normal 4 2 4 5 2 3" xfId="17947"/>
    <cellStyle name="Normal 4 2 4 5 2 4" xfId="17948"/>
    <cellStyle name="Normal 4 2 4 5 2 5" xfId="17949"/>
    <cellStyle name="Normal 4 2 4 5 3" xfId="17950"/>
    <cellStyle name="Normal 4 2 4 5 3 2" xfId="17951"/>
    <cellStyle name="Normal 4 2 4 5 3 3" xfId="17952"/>
    <cellStyle name="Normal 4 2 4 5 3 4" xfId="17953"/>
    <cellStyle name="Normal 4 2 4 5 4" xfId="17954"/>
    <cellStyle name="Normal 4 2 4 5 5" xfId="17955"/>
    <cellStyle name="Normal 4 2 4 5 6" xfId="17956"/>
    <cellStyle name="Normal 4 2 4 6" xfId="17957"/>
    <cellStyle name="Normal 4 2 4 6 2" xfId="17958"/>
    <cellStyle name="Normal 4 2 4 6 2 2" xfId="17959"/>
    <cellStyle name="Normal 4 2 4 6 2 3" xfId="17960"/>
    <cellStyle name="Normal 4 2 4 6 2 4" xfId="17961"/>
    <cellStyle name="Normal 4 2 4 6 3" xfId="17962"/>
    <cellStyle name="Normal 4 2 4 6 4" xfId="17963"/>
    <cellStyle name="Normal 4 2 4 6 5" xfId="17964"/>
    <cellStyle name="Normal 4 2 4 7" xfId="17965"/>
    <cellStyle name="Normal 4 2 4 7 2" xfId="17966"/>
    <cellStyle name="Normal 4 2 4 7 3" xfId="17967"/>
    <cellStyle name="Normal 4 2 4 7 4" xfId="17968"/>
    <cellStyle name="Normal 4 2 4 8" xfId="17969"/>
    <cellStyle name="Normal 4 2 4 9" xfId="17970"/>
    <cellStyle name="Normal 4 2 5" xfId="17971"/>
    <cellStyle name="Normal 4 2 5 2" xfId="17972"/>
    <cellStyle name="Normal 4 2 5 2 2" xfId="17973"/>
    <cellStyle name="Normal 4 2 5 2 2 2" xfId="17974"/>
    <cellStyle name="Normal 4 2 5 2 2 2 2" xfId="17975"/>
    <cellStyle name="Normal 4 2 5 2 2 2 2 2" xfId="17976"/>
    <cellStyle name="Normal 4 2 5 2 2 2 2 3" xfId="17977"/>
    <cellStyle name="Normal 4 2 5 2 2 2 2 4" xfId="17978"/>
    <cellStyle name="Normal 4 2 5 2 2 2 3" xfId="17979"/>
    <cellStyle name="Normal 4 2 5 2 2 2 4" xfId="17980"/>
    <cellStyle name="Normal 4 2 5 2 2 2 5" xfId="17981"/>
    <cellStyle name="Normal 4 2 5 2 2 3" xfId="17982"/>
    <cellStyle name="Normal 4 2 5 2 2 3 2" xfId="17983"/>
    <cellStyle name="Normal 4 2 5 2 2 3 3" xfId="17984"/>
    <cellStyle name="Normal 4 2 5 2 2 3 4" xfId="17985"/>
    <cellStyle name="Normal 4 2 5 2 2 4" xfId="17986"/>
    <cellStyle name="Normal 4 2 5 2 2 5" xfId="17987"/>
    <cellStyle name="Normal 4 2 5 2 2 6" xfId="17988"/>
    <cellStyle name="Normal 4 2 5 2 3" xfId="17989"/>
    <cellStyle name="Normal 4 2 5 2 3 2" xfId="17990"/>
    <cellStyle name="Normal 4 2 5 2 3 2 2" xfId="17991"/>
    <cellStyle name="Normal 4 2 5 2 3 2 2 2" xfId="17992"/>
    <cellStyle name="Normal 4 2 5 2 3 2 2 3" xfId="17993"/>
    <cellStyle name="Normal 4 2 5 2 3 2 2 4" xfId="17994"/>
    <cellStyle name="Normal 4 2 5 2 3 2 3" xfId="17995"/>
    <cellStyle name="Normal 4 2 5 2 3 2 4" xfId="17996"/>
    <cellStyle name="Normal 4 2 5 2 3 2 5" xfId="17997"/>
    <cellStyle name="Normal 4 2 5 2 3 3" xfId="17998"/>
    <cellStyle name="Normal 4 2 5 2 3 3 2" xfId="17999"/>
    <cellStyle name="Normal 4 2 5 2 3 3 3" xfId="18000"/>
    <cellStyle name="Normal 4 2 5 2 3 3 4" xfId="18001"/>
    <cellStyle name="Normal 4 2 5 2 3 4" xfId="18002"/>
    <cellStyle name="Normal 4 2 5 2 3 5" xfId="18003"/>
    <cellStyle name="Normal 4 2 5 2 3 6" xfId="18004"/>
    <cellStyle name="Normal 4 2 5 2 4" xfId="18005"/>
    <cellStyle name="Normal 4 2 5 2 4 2" xfId="18006"/>
    <cellStyle name="Normal 4 2 5 2 4 2 2" xfId="18007"/>
    <cellStyle name="Normal 4 2 5 2 4 2 3" xfId="18008"/>
    <cellStyle name="Normal 4 2 5 2 4 2 4" xfId="18009"/>
    <cellStyle name="Normal 4 2 5 2 4 3" xfId="18010"/>
    <cellStyle name="Normal 4 2 5 2 4 4" xfId="18011"/>
    <cellStyle name="Normal 4 2 5 2 4 5" xfId="18012"/>
    <cellStyle name="Normal 4 2 5 2 5" xfId="18013"/>
    <cellStyle name="Normal 4 2 5 2 5 2" xfId="18014"/>
    <cellStyle name="Normal 4 2 5 2 5 3" xfId="18015"/>
    <cellStyle name="Normal 4 2 5 2 5 4" xfId="18016"/>
    <cellStyle name="Normal 4 2 5 2 6" xfId="18017"/>
    <cellStyle name="Normal 4 2 5 2 7" xfId="18018"/>
    <cellStyle name="Normal 4 2 5 2 8" xfId="18019"/>
    <cellStyle name="Normal 4 2 5 3" xfId="18020"/>
    <cellStyle name="Normal 4 2 5 3 2" xfId="18021"/>
    <cellStyle name="Normal 4 2 5 3 2 2" xfId="18022"/>
    <cellStyle name="Normal 4 2 5 3 2 2 2" xfId="18023"/>
    <cellStyle name="Normal 4 2 5 3 2 2 3" xfId="18024"/>
    <cellStyle name="Normal 4 2 5 3 2 2 4" xfId="18025"/>
    <cellStyle name="Normal 4 2 5 3 2 3" xfId="18026"/>
    <cellStyle name="Normal 4 2 5 3 2 4" xfId="18027"/>
    <cellStyle name="Normal 4 2 5 3 2 5" xfId="18028"/>
    <cellStyle name="Normal 4 2 5 3 3" xfId="18029"/>
    <cellStyle name="Normal 4 2 5 3 3 2" xfId="18030"/>
    <cellStyle name="Normal 4 2 5 3 3 3" xfId="18031"/>
    <cellStyle name="Normal 4 2 5 3 3 4" xfId="18032"/>
    <cellStyle name="Normal 4 2 5 3 4" xfId="18033"/>
    <cellStyle name="Normal 4 2 5 3 5" xfId="18034"/>
    <cellStyle name="Normal 4 2 5 3 6" xfId="18035"/>
    <cellStyle name="Normal 4 2 5 4" xfId="18036"/>
    <cellStyle name="Normal 4 2 5 4 2" xfId="18037"/>
    <cellStyle name="Normal 4 2 5 4 2 2" xfId="18038"/>
    <cellStyle name="Normal 4 2 5 4 2 2 2" xfId="18039"/>
    <cellStyle name="Normal 4 2 5 4 2 2 3" xfId="18040"/>
    <cellStyle name="Normal 4 2 5 4 2 2 4" xfId="18041"/>
    <cellStyle name="Normal 4 2 5 4 2 3" xfId="18042"/>
    <cellStyle name="Normal 4 2 5 4 2 4" xfId="18043"/>
    <cellStyle name="Normal 4 2 5 4 2 5" xfId="18044"/>
    <cellStyle name="Normal 4 2 5 4 3" xfId="18045"/>
    <cellStyle name="Normal 4 2 5 4 3 2" xfId="18046"/>
    <cellStyle name="Normal 4 2 5 4 3 3" xfId="18047"/>
    <cellStyle name="Normal 4 2 5 4 3 4" xfId="18048"/>
    <cellStyle name="Normal 4 2 5 4 4" xfId="18049"/>
    <cellStyle name="Normal 4 2 5 4 5" xfId="18050"/>
    <cellStyle name="Normal 4 2 5 4 6" xfId="18051"/>
    <cellStyle name="Normal 4 2 5 5" xfId="18052"/>
    <cellStyle name="Normal 4 2 5 5 2" xfId="18053"/>
    <cellStyle name="Normal 4 2 5 5 2 2" xfId="18054"/>
    <cellStyle name="Normal 4 2 5 5 2 3" xfId="18055"/>
    <cellStyle name="Normal 4 2 5 5 2 4" xfId="18056"/>
    <cellStyle name="Normal 4 2 5 5 3" xfId="18057"/>
    <cellStyle name="Normal 4 2 5 5 4" xfId="18058"/>
    <cellStyle name="Normal 4 2 5 5 5" xfId="18059"/>
    <cellStyle name="Normal 4 2 5 6" xfId="18060"/>
    <cellStyle name="Normal 4 2 5 6 2" xfId="18061"/>
    <cellStyle name="Normal 4 2 5 6 3" xfId="18062"/>
    <cellStyle name="Normal 4 2 5 6 4" xfId="18063"/>
    <cellStyle name="Normal 4 2 5 7" xfId="18064"/>
    <cellStyle name="Normal 4 2 5 8" xfId="18065"/>
    <cellStyle name="Normal 4 2 5 9" xfId="18066"/>
    <cellStyle name="Normal 4 2 6" xfId="18067"/>
    <cellStyle name="Normal 4 2 6 2" xfId="18068"/>
    <cellStyle name="Normal 4 2 6 2 2" xfId="18069"/>
    <cellStyle name="Normal 4 2 6 2 2 2" xfId="18070"/>
    <cellStyle name="Normal 4 2 6 2 2 2 2" xfId="18071"/>
    <cellStyle name="Normal 4 2 6 2 2 2 3" xfId="18072"/>
    <cellStyle name="Normal 4 2 6 2 2 2 4" xfId="18073"/>
    <cellStyle name="Normal 4 2 6 2 2 3" xfId="18074"/>
    <cellStyle name="Normal 4 2 6 2 2 4" xfId="18075"/>
    <cellStyle name="Normal 4 2 6 2 2 5" xfId="18076"/>
    <cellStyle name="Normal 4 2 6 2 3" xfId="18077"/>
    <cellStyle name="Normal 4 2 6 2 3 2" xfId="18078"/>
    <cellStyle name="Normal 4 2 6 2 3 3" xfId="18079"/>
    <cellStyle name="Normal 4 2 6 2 3 4" xfId="18080"/>
    <cellStyle name="Normal 4 2 6 2 4" xfId="18081"/>
    <cellStyle name="Normal 4 2 6 2 5" xfId="18082"/>
    <cellStyle name="Normal 4 2 6 2 6" xfId="18083"/>
    <cellStyle name="Normal 4 2 6 3" xfId="18084"/>
    <cellStyle name="Normal 4 2 6 3 2" xfId="18085"/>
    <cellStyle name="Normal 4 2 6 3 2 2" xfId="18086"/>
    <cellStyle name="Normal 4 2 6 3 2 2 2" xfId="18087"/>
    <cellStyle name="Normal 4 2 6 3 2 2 3" xfId="18088"/>
    <cellStyle name="Normal 4 2 6 3 2 2 4" xfId="18089"/>
    <cellStyle name="Normal 4 2 6 3 2 3" xfId="18090"/>
    <cellStyle name="Normal 4 2 6 3 2 4" xfId="18091"/>
    <cellStyle name="Normal 4 2 6 3 2 5" xfId="18092"/>
    <cellStyle name="Normal 4 2 6 3 3" xfId="18093"/>
    <cellStyle name="Normal 4 2 6 3 3 2" xfId="18094"/>
    <cellStyle name="Normal 4 2 6 3 3 3" xfId="18095"/>
    <cellStyle name="Normal 4 2 6 3 3 4" xfId="18096"/>
    <cellStyle name="Normal 4 2 6 3 4" xfId="18097"/>
    <cellStyle name="Normal 4 2 6 3 5" xfId="18098"/>
    <cellStyle name="Normal 4 2 6 3 6" xfId="18099"/>
    <cellStyle name="Normal 4 2 6 4" xfId="18100"/>
    <cellStyle name="Normal 4 2 6 4 2" xfId="18101"/>
    <cellStyle name="Normal 4 2 6 4 2 2" xfId="18102"/>
    <cellStyle name="Normal 4 2 6 4 2 3" xfId="18103"/>
    <cellStyle name="Normal 4 2 6 4 2 4" xfId="18104"/>
    <cellStyle name="Normal 4 2 6 4 3" xfId="18105"/>
    <cellStyle name="Normal 4 2 6 4 4" xfId="18106"/>
    <cellStyle name="Normal 4 2 6 4 5" xfId="18107"/>
    <cellStyle name="Normal 4 2 6 5" xfId="18108"/>
    <cellStyle name="Normal 4 2 6 5 2" xfId="18109"/>
    <cellStyle name="Normal 4 2 6 5 3" xfId="18110"/>
    <cellStyle name="Normal 4 2 6 5 4" xfId="18111"/>
    <cellStyle name="Normal 4 2 6 6" xfId="18112"/>
    <cellStyle name="Normal 4 2 6 7" xfId="18113"/>
    <cellStyle name="Normal 4 2 6 8" xfId="18114"/>
    <cellStyle name="Normal 4 2 7" xfId="18115"/>
    <cellStyle name="Normal 4 2 7 2" xfId="18116"/>
    <cellStyle name="Normal 4 2 7 2 2" xfId="18117"/>
    <cellStyle name="Normal 4 2 7 2 2 2" xfId="18118"/>
    <cellStyle name="Normal 4 2 7 2 2 2 2" xfId="18119"/>
    <cellStyle name="Normal 4 2 7 2 2 2 3" xfId="18120"/>
    <cellStyle name="Normal 4 2 7 2 2 2 4" xfId="18121"/>
    <cellStyle name="Normal 4 2 7 2 2 3" xfId="18122"/>
    <cellStyle name="Normal 4 2 7 2 2 4" xfId="18123"/>
    <cellStyle name="Normal 4 2 7 2 2 5" xfId="18124"/>
    <cellStyle name="Normal 4 2 7 2 3" xfId="18125"/>
    <cellStyle name="Normal 4 2 7 2 3 2" xfId="18126"/>
    <cellStyle name="Normal 4 2 7 2 3 3" xfId="18127"/>
    <cellStyle name="Normal 4 2 7 2 3 4" xfId="18128"/>
    <cellStyle name="Normal 4 2 7 2 4" xfId="18129"/>
    <cellStyle name="Normal 4 2 7 2 5" xfId="18130"/>
    <cellStyle name="Normal 4 2 7 2 6" xfId="18131"/>
    <cellStyle name="Normal 4 2 7 3" xfId="18132"/>
    <cellStyle name="Normal 4 2 7 3 2" xfId="18133"/>
    <cellStyle name="Normal 4 2 7 3 2 2" xfId="18134"/>
    <cellStyle name="Normal 4 2 7 3 2 2 2" xfId="18135"/>
    <cellStyle name="Normal 4 2 7 3 2 2 3" xfId="18136"/>
    <cellStyle name="Normal 4 2 7 3 2 2 4" xfId="18137"/>
    <cellStyle name="Normal 4 2 7 3 2 3" xfId="18138"/>
    <cellStyle name="Normal 4 2 7 3 2 4" xfId="18139"/>
    <cellStyle name="Normal 4 2 7 3 2 5" xfId="18140"/>
    <cellStyle name="Normal 4 2 7 3 3" xfId="18141"/>
    <cellStyle name="Normal 4 2 7 3 3 2" xfId="18142"/>
    <cellStyle name="Normal 4 2 7 3 3 3" xfId="18143"/>
    <cellStyle name="Normal 4 2 7 3 3 4" xfId="18144"/>
    <cellStyle name="Normal 4 2 7 3 4" xfId="18145"/>
    <cellStyle name="Normal 4 2 7 3 5" xfId="18146"/>
    <cellStyle name="Normal 4 2 7 3 6" xfId="18147"/>
    <cellStyle name="Normal 4 2 7 4" xfId="18148"/>
    <cellStyle name="Normal 4 2 7 4 2" xfId="18149"/>
    <cellStyle name="Normal 4 2 7 4 2 2" xfId="18150"/>
    <cellStyle name="Normal 4 2 7 4 2 3" xfId="18151"/>
    <cellStyle name="Normal 4 2 7 4 2 4" xfId="18152"/>
    <cellStyle name="Normal 4 2 7 4 3" xfId="18153"/>
    <cellStyle name="Normal 4 2 7 4 4" xfId="18154"/>
    <cellStyle name="Normal 4 2 7 4 5" xfId="18155"/>
    <cellStyle name="Normal 4 2 7 5" xfId="18156"/>
    <cellStyle name="Normal 4 2 7 5 2" xfId="18157"/>
    <cellStyle name="Normal 4 2 7 5 3" xfId="18158"/>
    <cellStyle name="Normal 4 2 7 5 4" xfId="18159"/>
    <cellStyle name="Normal 4 2 7 6" xfId="18160"/>
    <cellStyle name="Normal 4 2 7 7" xfId="18161"/>
    <cellStyle name="Normal 4 2 7 8" xfId="18162"/>
    <cellStyle name="Normal 4 2 8" xfId="18163"/>
    <cellStyle name="Normal 4 2 8 2" xfId="18164"/>
    <cellStyle name="Normal 4 2 8 2 2" xfId="18165"/>
    <cellStyle name="Normal 4 2 8 2 2 2" xfId="18166"/>
    <cellStyle name="Normal 4 2 8 2 2 3" xfId="18167"/>
    <cellStyle name="Normal 4 2 8 2 2 4" xfId="18168"/>
    <cellStyle name="Normal 4 2 8 2 3" xfId="18169"/>
    <cellStyle name="Normal 4 2 8 2 4" xfId="18170"/>
    <cellStyle name="Normal 4 2 8 2 5" xfId="18171"/>
    <cellStyle name="Normal 4 2 8 3" xfId="18172"/>
    <cellStyle name="Normal 4 2 8 3 2" xfId="18173"/>
    <cellStyle name="Normal 4 2 8 3 3" xfId="18174"/>
    <cellStyle name="Normal 4 2 8 3 4" xfId="18175"/>
    <cellStyle name="Normal 4 2 8 4" xfId="18176"/>
    <cellStyle name="Normal 4 2 8 5" xfId="18177"/>
    <cellStyle name="Normal 4 2 8 6" xfId="18178"/>
    <cellStyle name="Normal 4 2 9" xfId="18179"/>
    <cellStyle name="Normal 4 2 9 2" xfId="18180"/>
    <cellStyle name="Normal 4 2 9 2 2" xfId="18181"/>
    <cellStyle name="Normal 4 2 9 2 2 2" xfId="18182"/>
    <cellStyle name="Normal 4 2 9 2 2 3" xfId="18183"/>
    <cellStyle name="Normal 4 2 9 2 2 4" xfId="18184"/>
    <cellStyle name="Normal 4 2 9 2 3" xfId="18185"/>
    <cellStyle name="Normal 4 2 9 2 4" xfId="18186"/>
    <cellStyle name="Normal 4 2 9 2 5" xfId="18187"/>
    <cellStyle name="Normal 4 2 9 3" xfId="18188"/>
    <cellStyle name="Normal 4 2 9 3 2" xfId="18189"/>
    <cellStyle name="Normal 4 2 9 3 3" xfId="18190"/>
    <cellStyle name="Normal 4 2 9 3 4" xfId="18191"/>
    <cellStyle name="Normal 4 2 9 4" xfId="18192"/>
    <cellStyle name="Normal 4 2 9 5" xfId="18193"/>
    <cellStyle name="Normal 4 2 9 6" xfId="18194"/>
    <cellStyle name="Normal 4 3" xfId="18195"/>
    <cellStyle name="Normal 4 3 10" xfId="18196"/>
    <cellStyle name="Normal 4 3 11" xfId="18197"/>
    <cellStyle name="Normal 4 3 2" xfId="18198"/>
    <cellStyle name="Normal 4 3 2 10" xfId="18199"/>
    <cellStyle name="Normal 4 3 2 2" xfId="18200"/>
    <cellStyle name="Normal 4 3 2 2 2" xfId="18201"/>
    <cellStyle name="Normal 4 3 2 2 2 2" xfId="18202"/>
    <cellStyle name="Normal 4 3 2 2 2 2 2" xfId="18203"/>
    <cellStyle name="Normal 4 3 2 2 2 2 3" xfId="18204"/>
    <cellStyle name="Normal 4 3 2 2 2 2 4" xfId="18205"/>
    <cellStyle name="Normal 4 3 2 2 2 3" xfId="18206"/>
    <cellStyle name="Normal 4 3 2 2 2 3 2" xfId="18207"/>
    <cellStyle name="Normal 4 3 2 2 2 3 3" xfId="18208"/>
    <cellStyle name="Normal 4 3 2 2 2 3 4" xfId="18209"/>
    <cellStyle name="Normal 4 3 2 2 2 4" xfId="18210"/>
    <cellStyle name="Normal 4 3 2 2 2 5" xfId="18211"/>
    <cellStyle name="Normal 4 3 2 2 2 6" xfId="18212"/>
    <cellStyle name="Normal 4 3 2 2 3" xfId="18213"/>
    <cellStyle name="Normal 4 3 2 2 3 2" xfId="18214"/>
    <cellStyle name="Normal 4 3 2 2 3 3" xfId="18215"/>
    <cellStyle name="Normal 4 3 2 2 3 4" xfId="18216"/>
    <cellStyle name="Normal 4 3 2 2 4" xfId="18217"/>
    <cellStyle name="Normal 4 3 2 2 4 2" xfId="18218"/>
    <cellStyle name="Normal 4 3 2 2 4 3" xfId="18219"/>
    <cellStyle name="Normal 4 3 2 2 4 4" xfId="18220"/>
    <cellStyle name="Normal 4 3 2 2 5" xfId="18221"/>
    <cellStyle name="Normal 4 3 2 2 6" xfId="18222"/>
    <cellStyle name="Normal 4 3 2 2 7" xfId="18223"/>
    <cellStyle name="Normal 4 3 2 3" xfId="18224"/>
    <cellStyle name="Normal 4 3 2 3 2" xfId="18225"/>
    <cellStyle name="Normal 4 3 2 3 2 2" xfId="18226"/>
    <cellStyle name="Normal 4 3 2 3 2 2 2" xfId="18227"/>
    <cellStyle name="Normal 4 3 2 3 2 2 3" xfId="18228"/>
    <cellStyle name="Normal 4 3 2 3 2 2 4" xfId="18229"/>
    <cellStyle name="Normal 4 3 2 3 2 3" xfId="18230"/>
    <cellStyle name="Normal 4 3 2 3 2 3 2" xfId="18231"/>
    <cellStyle name="Normal 4 3 2 3 2 3 3" xfId="18232"/>
    <cellStyle name="Normal 4 3 2 3 2 3 4" xfId="18233"/>
    <cellStyle name="Normal 4 3 2 3 2 4" xfId="18234"/>
    <cellStyle name="Normal 4 3 2 3 2 5" xfId="18235"/>
    <cellStyle name="Normal 4 3 2 3 2 6" xfId="18236"/>
    <cellStyle name="Normal 4 3 2 3 3" xfId="18237"/>
    <cellStyle name="Normal 4 3 2 3 3 2" xfId="18238"/>
    <cellStyle name="Normal 4 3 2 3 3 3" xfId="18239"/>
    <cellStyle name="Normal 4 3 2 3 3 4" xfId="18240"/>
    <cellStyle name="Normal 4 3 2 3 4" xfId="18241"/>
    <cellStyle name="Normal 4 3 2 3 4 2" xfId="18242"/>
    <cellStyle name="Normal 4 3 2 3 4 3" xfId="18243"/>
    <cellStyle name="Normal 4 3 2 3 4 4" xfId="18244"/>
    <cellStyle name="Normal 4 3 2 3 5" xfId="18245"/>
    <cellStyle name="Normal 4 3 2 3 6" xfId="18246"/>
    <cellStyle name="Normal 4 3 2 3 7" xfId="18247"/>
    <cellStyle name="Normal 4 3 2 4" xfId="18248"/>
    <cellStyle name="Normal 4 3 2 4 2" xfId="18249"/>
    <cellStyle name="Normal 4 3 2 4 2 2" xfId="18250"/>
    <cellStyle name="Normal 4 3 2 4 2 3" xfId="18251"/>
    <cellStyle name="Normal 4 3 2 4 2 4" xfId="18252"/>
    <cellStyle name="Normal 4 3 2 4 3" xfId="18253"/>
    <cellStyle name="Normal 4 3 2 4 3 2" xfId="18254"/>
    <cellStyle name="Normal 4 3 2 4 3 3" xfId="18255"/>
    <cellStyle name="Normal 4 3 2 4 3 4" xfId="18256"/>
    <cellStyle name="Normal 4 3 2 5" xfId="18257"/>
    <cellStyle name="Normal 4 3 2 5 2" xfId="18258"/>
    <cellStyle name="Normal 4 3 2 5 2 2" xfId="18259"/>
    <cellStyle name="Normal 4 3 2 5 2 3" xfId="18260"/>
    <cellStyle name="Normal 4 3 2 5 2 4" xfId="18261"/>
    <cellStyle name="Normal 4 3 2 5 3" xfId="18262"/>
    <cellStyle name="Normal 4 3 2 5 4" xfId="18263"/>
    <cellStyle name="Normal 4 3 2 5 5" xfId="18264"/>
    <cellStyle name="Normal 4 3 2 6" xfId="18265"/>
    <cellStyle name="Normal 4 3 2 6 2" xfId="18266"/>
    <cellStyle name="Normal 4 3 2 6 3" xfId="18267"/>
    <cellStyle name="Normal 4 3 2 6 4" xfId="18268"/>
    <cellStyle name="Normal 4 3 2 7" xfId="18269"/>
    <cellStyle name="Normal 4 3 2 8" xfId="18270"/>
    <cellStyle name="Normal 4 3 2 9" xfId="18271"/>
    <cellStyle name="Normal 4 3 3" xfId="18272"/>
    <cellStyle name="Normal 4 3 3 2" xfId="18273"/>
    <cellStyle name="Normal 4 3 3 2 2" xfId="18274"/>
    <cellStyle name="Normal 4 3 3 2 2 2" xfId="18275"/>
    <cellStyle name="Normal 4 3 3 2 2 2 2" xfId="18276"/>
    <cellStyle name="Normal 4 3 3 2 2 2 3" xfId="18277"/>
    <cellStyle name="Normal 4 3 3 2 2 2 4" xfId="18278"/>
    <cellStyle name="Normal 4 3 3 2 2 3" xfId="18279"/>
    <cellStyle name="Normal 4 3 3 2 2 3 2" xfId="18280"/>
    <cellStyle name="Normal 4 3 3 2 2 3 3" xfId="18281"/>
    <cellStyle name="Normal 4 3 3 2 2 3 4" xfId="18282"/>
    <cellStyle name="Normal 4 3 3 2 2 4" xfId="18283"/>
    <cellStyle name="Normal 4 3 3 2 2 4 2" xfId="18284"/>
    <cellStyle name="Normal 4 3 3 2 2 4 3" xfId="18285"/>
    <cellStyle name="Normal 4 3 3 2 2 4 4" xfId="18286"/>
    <cellStyle name="Normal 4 3 3 2 2 5" xfId="18287"/>
    <cellStyle name="Normal 4 3 3 2 2 6" xfId="18288"/>
    <cellStyle name="Normal 4 3 3 2 2 7" xfId="18289"/>
    <cellStyle name="Normal 4 3 3 2 3" xfId="18290"/>
    <cellStyle name="Normal 4 3 3 2 3 2" xfId="18291"/>
    <cellStyle name="Normal 4 3 3 2 3 3" xfId="18292"/>
    <cellStyle name="Normal 4 3 3 2 3 4" xfId="18293"/>
    <cellStyle name="Normal 4 3 3 2 4" xfId="18294"/>
    <cellStyle name="Normal 4 3 3 2 4 2" xfId="18295"/>
    <cellStyle name="Normal 4 3 3 2 4 3" xfId="18296"/>
    <cellStyle name="Normal 4 3 3 2 4 4" xfId="18297"/>
    <cellStyle name="Normal 4 3 3 2 5" xfId="18298"/>
    <cellStyle name="Normal 4 3 3 2 5 2" xfId="18299"/>
    <cellStyle name="Normal 4 3 3 2 5 3" xfId="18300"/>
    <cellStyle name="Normal 4 3 3 2 5 4" xfId="18301"/>
    <cellStyle name="Normal 4 3 3 2 6" xfId="18302"/>
    <cellStyle name="Normal 4 3 3 2 7" xfId="18303"/>
    <cellStyle name="Normal 4 3 3 2 8" xfId="18304"/>
    <cellStyle name="Normal 4 3 3 3" xfId="18305"/>
    <cellStyle name="Normal 4 3 3 3 2" xfId="18306"/>
    <cellStyle name="Normal 4 3 3 3 2 2" xfId="18307"/>
    <cellStyle name="Normal 4 3 3 3 2 2 2" xfId="18308"/>
    <cellStyle name="Normal 4 3 3 3 2 2 3" xfId="18309"/>
    <cellStyle name="Normal 4 3 3 3 2 2 4" xfId="18310"/>
    <cellStyle name="Normal 4 3 3 3 2 3" xfId="18311"/>
    <cellStyle name="Normal 4 3 3 3 2 4" xfId="18312"/>
    <cellStyle name="Normal 4 3 3 3 2 5" xfId="18313"/>
    <cellStyle name="Normal 4 3 3 3 3" xfId="18314"/>
    <cellStyle name="Normal 4 3 3 3 3 2" xfId="18315"/>
    <cellStyle name="Normal 4 3 3 3 3 3" xfId="18316"/>
    <cellStyle name="Normal 4 3 3 3 3 4" xfId="18317"/>
    <cellStyle name="Normal 4 3 3 3 4" xfId="18318"/>
    <cellStyle name="Normal 4 3 3 3 4 2" xfId="18319"/>
    <cellStyle name="Normal 4 3 3 3 4 3" xfId="18320"/>
    <cellStyle name="Normal 4 3 3 3 4 4" xfId="18321"/>
    <cellStyle name="Normal 4 3 3 3 5" xfId="18322"/>
    <cellStyle name="Normal 4 3 3 3 6" xfId="18323"/>
    <cellStyle name="Normal 4 3 3 3 7" xfId="18324"/>
    <cellStyle name="Normal 4 3 3 4" xfId="18325"/>
    <cellStyle name="Normal 4 3 3 4 2" xfId="18326"/>
    <cellStyle name="Normal 4 3 3 4 2 2" xfId="18327"/>
    <cellStyle name="Normal 4 3 3 4 2 3" xfId="18328"/>
    <cellStyle name="Normal 4 3 3 4 2 4" xfId="18329"/>
    <cellStyle name="Normal 4 3 3 4 3" xfId="18330"/>
    <cellStyle name="Normal 4 3 3 4 4" xfId="18331"/>
    <cellStyle name="Normal 4 3 3 4 5" xfId="18332"/>
    <cellStyle name="Normal 4 3 3 5" xfId="18333"/>
    <cellStyle name="Normal 4 3 3 5 2" xfId="18334"/>
    <cellStyle name="Normal 4 3 3 5 3" xfId="18335"/>
    <cellStyle name="Normal 4 3 3 5 4" xfId="18336"/>
    <cellStyle name="Normal 4 3 3 6" xfId="18337"/>
    <cellStyle name="Normal 4 3 3 6 2" xfId="18338"/>
    <cellStyle name="Normal 4 3 3 6 3" xfId="18339"/>
    <cellStyle name="Normal 4 3 3 6 4" xfId="18340"/>
    <cellStyle name="Normal 4 3 3 7" xfId="18341"/>
    <cellStyle name="Normal 4 3 3 8" xfId="18342"/>
    <cellStyle name="Normal 4 3 3 9" xfId="18343"/>
    <cellStyle name="Normal 4 3 4" xfId="18344"/>
    <cellStyle name="Normal 4 3 4 2" xfId="18345"/>
    <cellStyle name="Normal 4 3 4 2 2" xfId="18346"/>
    <cellStyle name="Normal 4 3 4 2 2 2" xfId="18347"/>
    <cellStyle name="Normal 4 3 4 2 2 3" xfId="18348"/>
    <cellStyle name="Normal 4 3 4 2 2 4" xfId="18349"/>
    <cellStyle name="Normal 4 3 4 2 3" xfId="18350"/>
    <cellStyle name="Normal 4 3 4 2 3 2" xfId="18351"/>
    <cellStyle name="Normal 4 3 4 2 3 3" xfId="18352"/>
    <cellStyle name="Normal 4 3 4 2 3 4" xfId="18353"/>
    <cellStyle name="Normal 4 3 4 2 4" xfId="18354"/>
    <cellStyle name="Normal 4 3 4 2 5" xfId="18355"/>
    <cellStyle name="Normal 4 3 4 2 6" xfId="18356"/>
    <cellStyle name="Normal 4 3 4 3" xfId="18357"/>
    <cellStyle name="Normal 4 3 4 3 2" xfId="18358"/>
    <cellStyle name="Normal 4 3 4 3 3" xfId="18359"/>
    <cellStyle name="Normal 4 3 4 3 4" xfId="18360"/>
    <cellStyle name="Normal 4 3 4 4" xfId="18361"/>
    <cellStyle name="Normal 4 3 4 4 2" xfId="18362"/>
    <cellStyle name="Normal 4 3 4 4 3" xfId="18363"/>
    <cellStyle name="Normal 4 3 4 4 4" xfId="18364"/>
    <cellStyle name="Normal 4 3 4 5" xfId="18365"/>
    <cellStyle name="Normal 4 3 4 6" xfId="18366"/>
    <cellStyle name="Normal 4 3 4 7" xfId="18367"/>
    <cellStyle name="Normal 4 3 5" xfId="18368"/>
    <cellStyle name="Normal 4 3 5 2" xfId="18369"/>
    <cellStyle name="Normal 4 3 5 2 2" xfId="18370"/>
    <cellStyle name="Normal 4 3 5 2 2 2" xfId="18371"/>
    <cellStyle name="Normal 4 3 5 2 2 3" xfId="18372"/>
    <cellStyle name="Normal 4 3 5 2 2 4" xfId="18373"/>
    <cellStyle name="Normal 4 3 5 2 3" xfId="18374"/>
    <cellStyle name="Normal 4 3 5 2 3 2" xfId="18375"/>
    <cellStyle name="Normal 4 3 5 2 3 3" xfId="18376"/>
    <cellStyle name="Normal 4 3 5 2 3 4" xfId="18377"/>
    <cellStyle name="Normal 4 3 5 2 4" xfId="18378"/>
    <cellStyle name="Normal 4 3 5 2 4 2" xfId="18379"/>
    <cellStyle name="Normal 4 3 5 2 4 3" xfId="18380"/>
    <cellStyle name="Normal 4 3 5 2 4 4" xfId="18381"/>
    <cellStyle name="Normal 4 3 5 2 5" xfId="18382"/>
    <cellStyle name="Normal 4 3 5 2 6" xfId="18383"/>
    <cellStyle name="Normal 4 3 5 2 7" xfId="18384"/>
    <cellStyle name="Normal 4 3 5 3" xfId="18385"/>
    <cellStyle name="Normal 4 3 5 3 2" xfId="18386"/>
    <cellStyle name="Normal 4 3 5 3 3" xfId="18387"/>
    <cellStyle name="Normal 4 3 5 3 4" xfId="18388"/>
    <cellStyle name="Normal 4 3 5 4" xfId="18389"/>
    <cellStyle name="Normal 4 3 5 4 2" xfId="18390"/>
    <cellStyle name="Normal 4 3 5 4 3" xfId="18391"/>
    <cellStyle name="Normal 4 3 5 4 4" xfId="18392"/>
    <cellStyle name="Normal 4 3 5 5" xfId="18393"/>
    <cellStyle name="Normal 4 3 5 5 2" xfId="18394"/>
    <cellStyle name="Normal 4 3 5 5 3" xfId="18395"/>
    <cellStyle name="Normal 4 3 5 5 4" xfId="18396"/>
    <cellStyle name="Normal 4 3 5 6" xfId="18397"/>
    <cellStyle name="Normal 4 3 5 7" xfId="18398"/>
    <cellStyle name="Normal 4 3 5 8" xfId="18399"/>
    <cellStyle name="Normal 4 3 6" xfId="18400"/>
    <cellStyle name="Normal 4 3 6 2" xfId="18401"/>
    <cellStyle name="Normal 4 3 6 2 2" xfId="18402"/>
    <cellStyle name="Normal 4 3 6 2 3" xfId="18403"/>
    <cellStyle name="Normal 4 3 6 2 4" xfId="18404"/>
    <cellStyle name="Normal 4 3 6 3" xfId="18405"/>
    <cellStyle name="Normal 4 3 6 3 2" xfId="18406"/>
    <cellStyle name="Normal 4 3 6 3 3" xfId="18407"/>
    <cellStyle name="Normal 4 3 6 3 4" xfId="18408"/>
    <cellStyle name="Normal 4 3 6 4" xfId="18409"/>
    <cellStyle name="Normal 4 3 6 5" xfId="18410"/>
    <cellStyle name="Normal 4 3 6 6" xfId="18411"/>
    <cellStyle name="Normal 4 3 7" xfId="18412"/>
    <cellStyle name="Normal 4 3 7 2" xfId="18413"/>
    <cellStyle name="Normal 4 3 7 3" xfId="18414"/>
    <cellStyle name="Normal 4 3 7 4" xfId="18415"/>
    <cellStyle name="Normal 4 3 8" xfId="18416"/>
    <cellStyle name="Normal 4 3 8 2" xfId="18417"/>
    <cellStyle name="Normal 4 3 8 3" xfId="18418"/>
    <cellStyle name="Normal 4 3 8 4" xfId="18419"/>
    <cellStyle name="Normal 4 3 9" xfId="18420"/>
    <cellStyle name="Normal 4 4" xfId="18421"/>
    <cellStyle name="Normal 4 4 2" xfId="18422"/>
    <cellStyle name="Normal 4 4 2 2" xfId="18423"/>
    <cellStyle name="Normal 4 4 2 2 2" xfId="18424"/>
    <cellStyle name="Normal 4 4 2 2 2 2" xfId="18425"/>
    <cellStyle name="Normal 4 4 2 2 2 3" xfId="18426"/>
    <cellStyle name="Normal 4 4 2 2 2 4" xfId="18427"/>
    <cellStyle name="Normal 4 4 2 2 3" xfId="18428"/>
    <cellStyle name="Normal 4 4 2 2 3 2" xfId="18429"/>
    <cellStyle name="Normal 4 4 2 2 3 3" xfId="18430"/>
    <cellStyle name="Normal 4 4 2 2 3 4" xfId="18431"/>
    <cellStyle name="Normal 4 4 2 2 4" xfId="18432"/>
    <cellStyle name="Normal 4 4 2 2 5" xfId="18433"/>
    <cellStyle name="Normal 4 4 2 2 6" xfId="18434"/>
    <cellStyle name="Normal 4 4 2 3" xfId="18435"/>
    <cellStyle name="Normal 4 4 2 3 2" xfId="18436"/>
    <cellStyle name="Normal 4 4 2 3 3" xfId="18437"/>
    <cellStyle name="Normal 4 4 2 3 4" xfId="18438"/>
    <cellStyle name="Normal 4 4 2 4" xfId="18439"/>
    <cellStyle name="Normal 4 4 2 4 2" xfId="18440"/>
    <cellStyle name="Normal 4 4 2 4 3" xfId="18441"/>
    <cellStyle name="Normal 4 4 2 4 4" xfId="18442"/>
    <cellStyle name="Normal 4 4 2 5" xfId="18443"/>
    <cellStyle name="Normal 4 4 2 6" xfId="18444"/>
    <cellStyle name="Normal 4 4 2 7" xfId="18445"/>
    <cellStyle name="Normal 4 4 2 8" xfId="18446"/>
    <cellStyle name="Normal 4 4 3" xfId="18447"/>
    <cellStyle name="Normal 4 4 3 2" xfId="18448"/>
    <cellStyle name="Normal 4 4 3 2 2" xfId="18449"/>
    <cellStyle name="Normal 4 4 3 2 2 2" xfId="18450"/>
    <cellStyle name="Normal 4 4 3 2 2 3" xfId="18451"/>
    <cellStyle name="Normal 4 4 3 2 2 4" xfId="18452"/>
    <cellStyle name="Normal 4 4 3 2 3" xfId="18453"/>
    <cellStyle name="Normal 4 4 3 2 4" xfId="18454"/>
    <cellStyle name="Normal 4 4 3 2 5" xfId="18455"/>
    <cellStyle name="Normal 4 4 3 3" xfId="18456"/>
    <cellStyle name="Normal 4 4 3 3 2" xfId="18457"/>
    <cellStyle name="Normal 4 4 3 3 3" xfId="18458"/>
    <cellStyle name="Normal 4 4 3 3 4" xfId="18459"/>
    <cellStyle name="Normal 4 4 3 4" xfId="18460"/>
    <cellStyle name="Normal 4 4 3 5" xfId="18461"/>
    <cellStyle name="Normal 4 4 3 6" xfId="18462"/>
    <cellStyle name="Normal 4 4 4" xfId="18463"/>
    <cellStyle name="Normal 4 4 4 2" xfId="18464"/>
    <cellStyle name="Normal 4 4 4 2 2" xfId="18465"/>
    <cellStyle name="Normal 4 4 4 2 3" xfId="18466"/>
    <cellStyle name="Normal 4 4 4 2 4" xfId="18467"/>
    <cellStyle name="Normal 4 4 4 3" xfId="18468"/>
    <cellStyle name="Normal 4 4 4 4" xfId="18469"/>
    <cellStyle name="Normal 4 4 4 5" xfId="18470"/>
    <cellStyle name="Normal 4 4 5" xfId="18471"/>
    <cellStyle name="Normal 4 4 5 2" xfId="18472"/>
    <cellStyle name="Normal 4 4 5 3" xfId="18473"/>
    <cellStyle name="Normal 4 4 5 4" xfId="18474"/>
    <cellStyle name="Normal 4 4 6" xfId="18475"/>
    <cellStyle name="Normal 4 4 6 2" xfId="18476"/>
    <cellStyle name="Normal 4 4 6 3" xfId="18477"/>
    <cellStyle name="Normal 4 4 6 4" xfId="18478"/>
    <cellStyle name="Normal 4 5" xfId="18479"/>
    <cellStyle name="Normal 4 5 10" xfId="18480"/>
    <cellStyle name="Normal 4 5 11" xfId="18481"/>
    <cellStyle name="Normal 4 5 12" xfId="18482"/>
    <cellStyle name="Normal 4 5 13" xfId="18483"/>
    <cellStyle name="Normal 4 5 14" xfId="18484"/>
    <cellStyle name="Normal 4 5 15" xfId="18485"/>
    <cellStyle name="Normal 4 5 16" xfId="18486"/>
    <cellStyle name="Normal 4 5 17" xfId="18487"/>
    <cellStyle name="Normal 4 5 18" xfId="18488"/>
    <cellStyle name="Normal 4 5 19" xfId="18489"/>
    <cellStyle name="Normal 4 5 2" xfId="18490"/>
    <cellStyle name="Normal 4 5 2 2" xfId="18491"/>
    <cellStyle name="Normal 4 5 2 2 2" xfId="18492"/>
    <cellStyle name="Normal 4 5 2 2 2 2" xfId="18493"/>
    <cellStyle name="Normal 4 5 2 2 2 3" xfId="18494"/>
    <cellStyle name="Normal 4 5 2 2 2 4" xfId="18495"/>
    <cellStyle name="Normal 4 5 2 2 3" xfId="18496"/>
    <cellStyle name="Normal 4 5 2 2 4" xfId="18497"/>
    <cellStyle name="Normal 4 5 2 2 5" xfId="18498"/>
    <cellStyle name="Normal 4 5 2 3" xfId="18499"/>
    <cellStyle name="Normal 4 5 2 3 2" xfId="18500"/>
    <cellStyle name="Normal 4 5 2 3 3" xfId="18501"/>
    <cellStyle name="Normal 4 5 2 3 4" xfId="18502"/>
    <cellStyle name="Normal 4 5 2 4" xfId="18503"/>
    <cellStyle name="Normal 4 5 2 4 2" xfId="18504"/>
    <cellStyle name="Normal 4 5 2 4 3" xfId="18505"/>
    <cellStyle name="Normal 4 5 2 4 4" xfId="18506"/>
    <cellStyle name="Normal 4 5 20" xfId="18507"/>
    <cellStyle name="Normal 4 5 21" xfId="18508"/>
    <cellStyle name="Normal 4 5 22" xfId="18509"/>
    <cellStyle name="Normal 4 5 23" xfId="18510"/>
    <cellStyle name="Normal 4 5 24" xfId="18511"/>
    <cellStyle name="Normal 4 5 25" xfId="18512"/>
    <cellStyle name="Normal 4 5 26" xfId="18513"/>
    <cellStyle name="Normal 4 5 27" xfId="18514"/>
    <cellStyle name="Normal 4 5 28" xfId="18515"/>
    <cellStyle name="Normal 4 5 29" xfId="18516"/>
    <cellStyle name="Normal 4 5 3" xfId="18517"/>
    <cellStyle name="Normal 4 5 3 2" xfId="18518"/>
    <cellStyle name="Normal 4 5 3 2 2" xfId="18519"/>
    <cellStyle name="Normal 4 5 3 2 2 2" xfId="18520"/>
    <cellStyle name="Normal 4 5 3 2 2 3" xfId="18521"/>
    <cellStyle name="Normal 4 5 3 2 2 4" xfId="18522"/>
    <cellStyle name="Normal 4 5 3 2 3" xfId="18523"/>
    <cellStyle name="Normal 4 5 3 2 4" xfId="18524"/>
    <cellStyle name="Normal 4 5 3 2 5" xfId="18525"/>
    <cellStyle name="Normal 4 5 3 3" xfId="18526"/>
    <cellStyle name="Normal 4 5 3 3 2" xfId="18527"/>
    <cellStyle name="Normal 4 5 3 3 3" xfId="18528"/>
    <cellStyle name="Normal 4 5 3 3 4" xfId="18529"/>
    <cellStyle name="Normal 4 5 3 4" xfId="18530"/>
    <cellStyle name="Normal 4 5 3 4 2" xfId="18531"/>
    <cellStyle name="Normal 4 5 3 4 3" xfId="18532"/>
    <cellStyle name="Normal 4 5 3 4 4" xfId="18533"/>
    <cellStyle name="Normal 4 5 30" xfId="18534"/>
    <cellStyle name="Normal 4 5 31" xfId="18535"/>
    <cellStyle name="Normal 4 5 32" xfId="18536"/>
    <cellStyle name="Normal 4 5 33" xfId="18537"/>
    <cellStyle name="Normal 4 5 34" xfId="18538"/>
    <cellStyle name="Normal 4 5 35" xfId="18539"/>
    <cellStyle name="Normal 4 5 36" xfId="18540"/>
    <cellStyle name="Normal 4 5 37" xfId="18541"/>
    <cellStyle name="Normal 4 5 38" xfId="18542"/>
    <cellStyle name="Normal 4 5 39" xfId="18543"/>
    <cellStyle name="Normal 4 5 4" xfId="18544"/>
    <cellStyle name="Normal 4 5 4 2" xfId="18545"/>
    <cellStyle name="Normal 4 5 4 2 2" xfId="18546"/>
    <cellStyle name="Normal 4 5 4 2 3" xfId="18547"/>
    <cellStyle name="Normal 4 5 4 2 4" xfId="18548"/>
    <cellStyle name="Normal 4 5 4 3" xfId="18549"/>
    <cellStyle name="Normal 4 5 4 3 2" xfId="18550"/>
    <cellStyle name="Normal 4 5 4 3 3" xfId="18551"/>
    <cellStyle name="Normal 4 5 4 3 4" xfId="18552"/>
    <cellStyle name="Normal 4 5 40" xfId="18553"/>
    <cellStyle name="Normal 4 5 41" xfId="18554"/>
    <cellStyle name="Normal 4 5 42" xfId="18555"/>
    <cellStyle name="Normal 4 5 43" xfId="18556"/>
    <cellStyle name="Normal 4 5 44" xfId="18557"/>
    <cellStyle name="Normal 4 5 45" xfId="18558"/>
    <cellStyle name="Normal 4 5 46" xfId="18559"/>
    <cellStyle name="Normal 4 5 47" xfId="18560"/>
    <cellStyle name="Normal 4 5 48" xfId="18561"/>
    <cellStyle name="Normal 4 5 49" xfId="18562"/>
    <cellStyle name="Normal 4 5 5" xfId="18563"/>
    <cellStyle name="Normal 4 5 5 2" xfId="18564"/>
    <cellStyle name="Normal 4 5 5 2 2" xfId="18565"/>
    <cellStyle name="Normal 4 5 5 2 3" xfId="18566"/>
    <cellStyle name="Normal 4 5 5 2 4" xfId="18567"/>
    <cellStyle name="Normal 4 5 50" xfId="18568"/>
    <cellStyle name="Normal 4 5 51" xfId="18569"/>
    <cellStyle name="Normal 4 5 52" xfId="18570"/>
    <cellStyle name="Normal 4 5 53" xfId="18571"/>
    <cellStyle name="Normal 4 5 54" xfId="18572"/>
    <cellStyle name="Normal 4 5 55" xfId="18573"/>
    <cellStyle name="Normal 4 5 56" xfId="18574"/>
    <cellStyle name="Normal 4 5 57" xfId="18575"/>
    <cellStyle name="Normal 4 5 58" xfId="18576"/>
    <cellStyle name="Normal 4 5 59" xfId="18577"/>
    <cellStyle name="Normal 4 5 6" xfId="18578"/>
    <cellStyle name="Normal 4 5 60" xfId="18579"/>
    <cellStyle name="Normal 4 5 61" xfId="18580"/>
    <cellStyle name="Normal 4 5 62" xfId="18581"/>
    <cellStyle name="Normal 4 5 63" xfId="18582"/>
    <cellStyle name="Normal 4 5 64" xfId="18583"/>
    <cellStyle name="Normal 4 5 65" xfId="18584"/>
    <cellStyle name="Normal 4 5 66" xfId="18585"/>
    <cellStyle name="Normal 4 5 67" xfId="18586"/>
    <cellStyle name="Normal 4 5 68" xfId="18587"/>
    <cellStyle name="Normal 4 5 69" xfId="18588"/>
    <cellStyle name="Normal 4 5 7" xfId="18589"/>
    <cellStyle name="Normal 4 5 70" xfId="18590"/>
    <cellStyle name="Normal 4 5 71" xfId="18591"/>
    <cellStyle name="Normal 4 5 72" xfId="18592"/>
    <cellStyle name="Normal 4 5 73" xfId="18593"/>
    <cellStyle name="Normal 4 5 74" xfId="18594"/>
    <cellStyle name="Normal 4 5 75" xfId="18595"/>
    <cellStyle name="Normal 4 5 76" xfId="18596"/>
    <cellStyle name="Normal 4 5 77" xfId="18597"/>
    <cellStyle name="Normal 4 5 78" xfId="18598"/>
    <cellStyle name="Normal 4 5 79" xfId="18599"/>
    <cellStyle name="Normal 4 5 8" xfId="18600"/>
    <cellStyle name="Normal 4 5 80" xfId="18601"/>
    <cellStyle name="Normal 4 5 81" xfId="18602"/>
    <cellStyle name="Normal 4 5 82" xfId="18603"/>
    <cellStyle name="Normal 4 5 83" xfId="18604"/>
    <cellStyle name="Normal 4 5 84" xfId="18605"/>
    <cellStyle name="Normal 4 5 85" xfId="18606"/>
    <cellStyle name="Normal 4 5 86" xfId="18607"/>
    <cellStyle name="Normal 4 5 87" xfId="18608"/>
    <cellStyle name="Normal 4 5 88" xfId="18609"/>
    <cellStyle name="Normal 4 5 89" xfId="18610"/>
    <cellStyle name="Normal 4 5 9" xfId="18611"/>
    <cellStyle name="Normal 4 5 90" xfId="18612"/>
    <cellStyle name="Normal 4 5 91" xfId="18613"/>
    <cellStyle name="Normal 4 5 92" xfId="18614"/>
    <cellStyle name="Normal 4 5 93" xfId="18615"/>
    <cellStyle name="Normal 4 5 94" xfId="18616"/>
    <cellStyle name="Normal 4 5 94 2" xfId="18617"/>
    <cellStyle name="Normal 4 5 94 3" xfId="18618"/>
    <cellStyle name="Normal 4 5 94 4" xfId="18619"/>
    <cellStyle name="Normal 4 6" xfId="18620"/>
    <cellStyle name="Normal 4 6 2" xfId="18621"/>
    <cellStyle name="Normal 4 6 2 2" xfId="18622"/>
    <cellStyle name="Normal 4 6 2 2 2" xfId="18623"/>
    <cellStyle name="Normal 4 6 2 2 3" xfId="18624"/>
    <cellStyle name="Normal 4 6 2 2 4" xfId="18625"/>
    <cellStyle name="Normal 4 6 2 3" xfId="18626"/>
    <cellStyle name="Normal 4 6 2 3 2" xfId="18627"/>
    <cellStyle name="Normal 4 6 2 3 3" xfId="18628"/>
    <cellStyle name="Normal 4 6 2 3 4" xfId="18629"/>
    <cellStyle name="Normal 4 6 3" xfId="18630"/>
    <cellStyle name="Normal 4 6 3 2" xfId="18631"/>
    <cellStyle name="Normal 4 6 3 3" xfId="18632"/>
    <cellStyle name="Normal 4 6 3 4" xfId="18633"/>
    <cellStyle name="Normal 4 6 4" xfId="18634"/>
    <cellStyle name="Normal 4 6 4 2" xfId="18635"/>
    <cellStyle name="Normal 4 6 4 3" xfId="18636"/>
    <cellStyle name="Normal 4 6 4 4" xfId="18637"/>
    <cellStyle name="Normal 4 7" xfId="18638"/>
    <cellStyle name="Normal 4 7 2" xfId="18639"/>
    <cellStyle name="Normal 4 7 2 2" xfId="18640"/>
    <cellStyle name="Normal 4 7 2 2 2" xfId="18641"/>
    <cellStyle name="Normal 4 7 2 2 3" xfId="18642"/>
    <cellStyle name="Normal 4 7 2 2 4" xfId="18643"/>
    <cellStyle name="Normal 4 7 2 3" xfId="18644"/>
    <cellStyle name="Normal 4 7 2 3 2" xfId="18645"/>
    <cellStyle name="Normal 4 7 2 3 3" xfId="18646"/>
    <cellStyle name="Normal 4 7 2 3 4" xfId="18647"/>
    <cellStyle name="Normal 4 7 3" xfId="18648"/>
    <cellStyle name="Normal 4 7 3 2" xfId="18649"/>
    <cellStyle name="Normal 4 7 3 3" xfId="18650"/>
    <cellStyle name="Normal 4 7 3 4" xfId="18651"/>
    <cellStyle name="Normal 4 7 4" xfId="18652"/>
    <cellStyle name="Normal 4 7 4 2" xfId="18653"/>
    <cellStyle name="Normal 4 7 4 3" xfId="18654"/>
    <cellStyle name="Normal 4 7 4 4" xfId="18655"/>
    <cellStyle name="Normal 4 8" xfId="18656"/>
    <cellStyle name="Normal 4 8 2" xfId="18657"/>
    <cellStyle name="Normal 4 8 2 2" xfId="18658"/>
    <cellStyle name="Normal 4 8 2 2 2" xfId="18659"/>
    <cellStyle name="Normal 4 8 2 2 3" xfId="18660"/>
    <cellStyle name="Normal 4 8 2 2 4" xfId="18661"/>
    <cellStyle name="Normal 4 8 3" xfId="18662"/>
    <cellStyle name="Normal 4 8 3 2" xfId="18663"/>
    <cellStyle name="Normal 4 8 3 3" xfId="18664"/>
    <cellStyle name="Normal 4 8 3 4" xfId="18665"/>
    <cellStyle name="Normal 4 9" xfId="18666"/>
    <cellStyle name="Normal 4 9 2" xfId="18667"/>
    <cellStyle name="Normal 4 9 2 2" xfId="18668"/>
    <cellStyle name="Normal 4 9 2 3" xfId="18669"/>
    <cellStyle name="Normal 4 9 2 4" xfId="18670"/>
    <cellStyle name="Normal 4 9 3" xfId="18671"/>
    <cellStyle name="Normal 40" xfId="18672"/>
    <cellStyle name="Normal 40 2" xfId="18673"/>
    <cellStyle name="Normal 40 3" xfId="18674"/>
    <cellStyle name="Normal 40 3 2" xfId="18675"/>
    <cellStyle name="Normal 40 3 2 2" xfId="18676"/>
    <cellStyle name="Normal 40 3 2 2 2" xfId="18677"/>
    <cellStyle name="Normal 40 3 2 2 3" xfId="18678"/>
    <cellStyle name="Normal 40 3 2 2 4" xfId="18679"/>
    <cellStyle name="Normal 40 3 2 3" xfId="18680"/>
    <cellStyle name="Normal 40 3 2 4" xfId="18681"/>
    <cellStyle name="Normal 40 3 2 5" xfId="18682"/>
    <cellStyle name="Normal 40 3 3" xfId="18683"/>
    <cellStyle name="Normal 40 3 3 2" xfId="18684"/>
    <cellStyle name="Normal 40 3 3 3" xfId="18685"/>
    <cellStyle name="Normal 40 3 3 4" xfId="18686"/>
    <cellStyle name="Normal 40 3 4" xfId="18687"/>
    <cellStyle name="Normal 40 3 5" xfId="18688"/>
    <cellStyle name="Normal 40 3 6" xfId="18689"/>
    <cellStyle name="Normal 41" xfId="18690"/>
    <cellStyle name="Normal 41 2" xfId="18691"/>
    <cellStyle name="Normal 41 3" xfId="18692"/>
    <cellStyle name="Normal 41 3 2" xfId="18693"/>
    <cellStyle name="Normal 41 3 2 2" xfId="18694"/>
    <cellStyle name="Normal 41 3 2 2 2" xfId="18695"/>
    <cellStyle name="Normal 41 3 2 2 3" xfId="18696"/>
    <cellStyle name="Normal 41 3 2 2 4" xfId="18697"/>
    <cellStyle name="Normal 41 3 2 3" xfId="18698"/>
    <cellStyle name="Normal 41 3 2 4" xfId="18699"/>
    <cellStyle name="Normal 41 3 2 5" xfId="18700"/>
    <cellStyle name="Normal 41 3 3" xfId="18701"/>
    <cellStyle name="Normal 41 3 3 2" xfId="18702"/>
    <cellStyle name="Normal 41 3 3 3" xfId="18703"/>
    <cellStyle name="Normal 41 3 3 4" xfId="18704"/>
    <cellStyle name="Normal 41 3 4" xfId="18705"/>
    <cellStyle name="Normal 41 3 5" xfId="18706"/>
    <cellStyle name="Normal 41 3 6" xfId="18707"/>
    <cellStyle name="Normal 42" xfId="18708"/>
    <cellStyle name="Normal 42 2" xfId="18709"/>
    <cellStyle name="Normal 42 3" xfId="18710"/>
    <cellStyle name="Normal 42 3 2" xfId="18711"/>
    <cellStyle name="Normal 42 3 2 2" xfId="18712"/>
    <cellStyle name="Normal 42 3 2 2 2" xfId="18713"/>
    <cellStyle name="Normal 42 3 2 2 3" xfId="18714"/>
    <cellStyle name="Normal 42 3 2 2 4" xfId="18715"/>
    <cellStyle name="Normal 42 3 2 3" xfId="18716"/>
    <cellStyle name="Normal 42 3 2 4" xfId="18717"/>
    <cellStyle name="Normal 42 3 2 5" xfId="18718"/>
    <cellStyle name="Normal 42 3 3" xfId="18719"/>
    <cellStyle name="Normal 42 3 3 2" xfId="18720"/>
    <cellStyle name="Normal 42 3 3 3" xfId="18721"/>
    <cellStyle name="Normal 42 3 3 4" xfId="18722"/>
    <cellStyle name="Normal 42 3 4" xfId="18723"/>
    <cellStyle name="Normal 42 3 5" xfId="18724"/>
    <cellStyle name="Normal 42 3 6" xfId="18725"/>
    <cellStyle name="Normal 43" xfId="18726"/>
    <cellStyle name="Normal 43 2" xfId="18727"/>
    <cellStyle name="Normal 43 3" xfId="18728"/>
    <cellStyle name="Normal 43 3 2" xfId="18729"/>
    <cellStyle name="Normal 43 3 2 2" xfId="18730"/>
    <cellStyle name="Normal 43 3 2 2 2" xfId="18731"/>
    <cellStyle name="Normal 43 3 2 2 3" xfId="18732"/>
    <cellStyle name="Normal 43 3 2 2 4" xfId="18733"/>
    <cellStyle name="Normal 43 3 2 3" xfId="18734"/>
    <cellStyle name="Normal 43 3 2 4" xfId="18735"/>
    <cellStyle name="Normal 43 3 2 5" xfId="18736"/>
    <cellStyle name="Normal 43 3 3" xfId="18737"/>
    <cellStyle name="Normal 43 3 3 2" xfId="18738"/>
    <cellStyle name="Normal 43 3 3 3" xfId="18739"/>
    <cellStyle name="Normal 43 3 3 4" xfId="18740"/>
    <cellStyle name="Normal 43 3 4" xfId="18741"/>
    <cellStyle name="Normal 43 3 5" xfId="18742"/>
    <cellStyle name="Normal 43 3 6" xfId="18743"/>
    <cellStyle name="Normal 44" xfId="18744"/>
    <cellStyle name="Normal 44 2" xfId="18745"/>
    <cellStyle name="Normal 44 2 2" xfId="18746"/>
    <cellStyle name="Normal 44 2 2 2" xfId="18747"/>
    <cellStyle name="Normal 44 2 2 2 2" xfId="18748"/>
    <cellStyle name="Normal 44 2 2 2 2 2" xfId="18749"/>
    <cellStyle name="Normal 44 2 2 2 2 3" xfId="18750"/>
    <cellStyle name="Normal 44 2 2 2 2 4" xfId="18751"/>
    <cellStyle name="Normal 44 2 2 2 3" xfId="18752"/>
    <cellStyle name="Normal 44 2 2 2 4" xfId="18753"/>
    <cellStyle name="Normal 44 2 2 2 5" xfId="18754"/>
    <cellStyle name="Normal 44 2 2 3" xfId="18755"/>
    <cellStyle name="Normal 44 2 2 3 2" xfId="18756"/>
    <cellStyle name="Normal 44 2 2 3 3" xfId="18757"/>
    <cellStyle name="Normal 44 2 2 3 4" xfId="18758"/>
    <cellStyle name="Normal 44 2 2 4" xfId="18759"/>
    <cellStyle name="Normal 44 2 2 5" xfId="18760"/>
    <cellStyle name="Normal 44 2 2 6" xfId="18761"/>
    <cellStyle name="Normal 44 3" xfId="18762"/>
    <cellStyle name="Normal 44 3 2" xfId="18763"/>
    <cellStyle name="Normal 44 3 2 2" xfId="18764"/>
    <cellStyle name="Normal 44 3 2 2 2" xfId="18765"/>
    <cellStyle name="Normal 44 3 2 2 3" xfId="18766"/>
    <cellStyle name="Normal 44 3 2 2 4" xfId="18767"/>
    <cellStyle name="Normal 44 3 2 3" xfId="18768"/>
    <cellStyle name="Normal 44 3 2 4" xfId="18769"/>
    <cellStyle name="Normal 44 3 2 5" xfId="18770"/>
    <cellStyle name="Normal 44 3 3" xfId="18771"/>
    <cellStyle name="Normal 44 3 3 2" xfId="18772"/>
    <cellStyle name="Normal 44 3 3 3" xfId="18773"/>
    <cellStyle name="Normal 44 3 3 4" xfId="18774"/>
    <cellStyle name="Normal 44 3 4" xfId="18775"/>
    <cellStyle name="Normal 44 3 5" xfId="18776"/>
    <cellStyle name="Normal 44 3 6" xfId="18777"/>
    <cellStyle name="Normal 44 4" xfId="18778"/>
    <cellStyle name="Normal 44 4 2" xfId="18779"/>
    <cellStyle name="Normal 44 4 2 2" xfId="18780"/>
    <cellStyle name="Normal 44 4 2 2 2" xfId="18781"/>
    <cellStyle name="Normal 44 4 2 2 3" xfId="18782"/>
    <cellStyle name="Normal 44 4 2 2 4" xfId="18783"/>
    <cellStyle name="Normal 44 4 2 3" xfId="18784"/>
    <cellStyle name="Normal 44 4 2 4" xfId="18785"/>
    <cellStyle name="Normal 44 4 2 5" xfId="18786"/>
    <cellStyle name="Normal 44 4 3" xfId="18787"/>
    <cellStyle name="Normal 44 4 3 2" xfId="18788"/>
    <cellStyle name="Normal 44 4 3 3" xfId="18789"/>
    <cellStyle name="Normal 44 4 3 4" xfId="18790"/>
    <cellStyle name="Normal 44 4 4" xfId="18791"/>
    <cellStyle name="Normal 44 4 5" xfId="18792"/>
    <cellStyle name="Normal 44 4 6" xfId="18793"/>
    <cellStyle name="Normal 44 5" xfId="18794"/>
    <cellStyle name="Normal 44 5 2" xfId="18795"/>
    <cellStyle name="Normal 44 5 2 2" xfId="18796"/>
    <cellStyle name="Normal 44 5 2 2 2" xfId="18797"/>
    <cellStyle name="Normal 44 5 2 2 3" xfId="18798"/>
    <cellStyle name="Normal 44 5 2 2 4" xfId="18799"/>
    <cellStyle name="Normal 44 5 2 3" xfId="18800"/>
    <cellStyle name="Normal 44 5 2 4" xfId="18801"/>
    <cellStyle name="Normal 44 5 2 5" xfId="18802"/>
    <cellStyle name="Normal 44 5 3" xfId="18803"/>
    <cellStyle name="Normal 44 5 3 2" xfId="18804"/>
    <cellStyle name="Normal 44 5 3 3" xfId="18805"/>
    <cellStyle name="Normal 44 5 3 4" xfId="18806"/>
    <cellStyle name="Normal 44 5 4" xfId="18807"/>
    <cellStyle name="Normal 44 5 5" xfId="18808"/>
    <cellStyle name="Normal 44 5 6" xfId="18809"/>
    <cellStyle name="Normal 45" xfId="18810"/>
    <cellStyle name="Normal 45 2" xfId="18811"/>
    <cellStyle name="Normal 45 2 2" xfId="18812"/>
    <cellStyle name="Normal 45 2 2 2" xfId="18813"/>
    <cellStyle name="Normal 45 2 2 3" xfId="18814"/>
    <cellStyle name="Normal 45 2 2 4" xfId="18815"/>
    <cellStyle name="Normal 45 2 3" xfId="18816"/>
    <cellStyle name="Normal 45 2 4" xfId="18817"/>
    <cellStyle name="Normal 45 2 5" xfId="18818"/>
    <cellStyle name="Normal 45 3" xfId="18819"/>
    <cellStyle name="Normal 45 4" xfId="18820"/>
    <cellStyle name="Normal 45 4 2" xfId="18821"/>
    <cellStyle name="Normal 45 4 3" xfId="18822"/>
    <cellStyle name="Normal 45 4 4" xfId="18823"/>
    <cellStyle name="Normal 45 5" xfId="18824"/>
    <cellStyle name="Normal 45 6" xfId="18825"/>
    <cellStyle name="Normal 45 7" xfId="18826"/>
    <cellStyle name="Normal 46" xfId="18827"/>
    <cellStyle name="Normal 46 2" xfId="18828"/>
    <cellStyle name="Normal 46 2 2" xfId="18829"/>
    <cellStyle name="Normal 46 2 2 2" xfId="18830"/>
    <cellStyle name="Normal 46 2 2 3" xfId="18831"/>
    <cellStyle name="Normal 46 2 2 4" xfId="18832"/>
    <cellStyle name="Normal 46 2 3" xfId="18833"/>
    <cellStyle name="Normal 46 2 4" xfId="18834"/>
    <cellStyle name="Normal 46 2 5" xfId="18835"/>
    <cellStyle name="Normal 46 3" xfId="18836"/>
    <cellStyle name="Normal 46 4" xfId="18837"/>
    <cellStyle name="Normal 46 4 2" xfId="18838"/>
    <cellStyle name="Normal 46 4 3" xfId="18839"/>
    <cellStyle name="Normal 46 4 4" xfId="18840"/>
    <cellStyle name="Normal 46 5" xfId="18841"/>
    <cellStyle name="Normal 46 6" xfId="18842"/>
    <cellStyle name="Normal 46 7" xfId="18843"/>
    <cellStyle name="Normal 47" xfId="18844"/>
    <cellStyle name="Normal 47 2" xfId="18845"/>
    <cellStyle name="Normal 47 2 2" xfId="18846"/>
    <cellStyle name="Normal 47 2 2 2" xfId="18847"/>
    <cellStyle name="Normal 47 2 2 3" xfId="18848"/>
    <cellStyle name="Normal 47 2 2 4" xfId="18849"/>
    <cellStyle name="Normal 47 2 3" xfId="18850"/>
    <cellStyle name="Normal 47 2 4" xfId="18851"/>
    <cellStyle name="Normal 47 2 5" xfId="18852"/>
    <cellStyle name="Normal 47 3" xfId="18853"/>
    <cellStyle name="Normal 47 4" xfId="18854"/>
    <cellStyle name="Normal 47 4 2" xfId="18855"/>
    <cellStyle name="Normal 47 4 3" xfId="18856"/>
    <cellStyle name="Normal 47 4 4" xfId="18857"/>
    <cellStyle name="Normal 47 5" xfId="18858"/>
    <cellStyle name="Normal 47 6" xfId="18859"/>
    <cellStyle name="Normal 47 7" xfId="18860"/>
    <cellStyle name="Normal 48" xfId="18861"/>
    <cellStyle name="Normal 48 2" xfId="18862"/>
    <cellStyle name="Normal 48 2 2" xfId="18863"/>
    <cellStyle name="Normal 48 2 2 2" xfId="18864"/>
    <cellStyle name="Normal 48 2 2 3" xfId="18865"/>
    <cellStyle name="Normal 48 2 2 4" xfId="18866"/>
    <cellStyle name="Normal 48 2 3" xfId="18867"/>
    <cellStyle name="Normal 48 2 4" xfId="18868"/>
    <cellStyle name="Normal 48 2 5" xfId="18869"/>
    <cellStyle name="Normal 48 3" xfId="18870"/>
    <cellStyle name="Normal 48 4" xfId="18871"/>
    <cellStyle name="Normal 48 4 2" xfId="18872"/>
    <cellStyle name="Normal 48 4 3" xfId="18873"/>
    <cellStyle name="Normal 48 4 4" xfId="18874"/>
    <cellStyle name="Normal 48 5" xfId="18875"/>
    <cellStyle name="Normal 48 6" xfId="18876"/>
    <cellStyle name="Normal 48 7" xfId="18877"/>
    <cellStyle name="Normal 49" xfId="18878"/>
    <cellStyle name="Normal 49 2" xfId="18879"/>
    <cellStyle name="Normal 49 2 2" xfId="18880"/>
    <cellStyle name="Normal 49 2 2 2" xfId="18881"/>
    <cellStyle name="Normal 49 2 2 3" xfId="18882"/>
    <cellStyle name="Normal 49 2 2 4" xfId="18883"/>
    <cellStyle name="Normal 49 2 3" xfId="18884"/>
    <cellStyle name="Normal 49 2 4" xfId="18885"/>
    <cellStyle name="Normal 49 2 5" xfId="18886"/>
    <cellStyle name="Normal 49 3" xfId="18887"/>
    <cellStyle name="Normal 49 4" xfId="18888"/>
    <cellStyle name="Normal 49 4 2" xfId="18889"/>
    <cellStyle name="Normal 49 4 3" xfId="18890"/>
    <cellStyle name="Normal 49 4 4" xfId="18891"/>
    <cellStyle name="Normal 49 5" xfId="18892"/>
    <cellStyle name="Normal 49 6" xfId="18893"/>
    <cellStyle name="Normal 49 7" xfId="18894"/>
    <cellStyle name="Normal 5" xfId="18895"/>
    <cellStyle name="Normal 5 10" xfId="18896"/>
    <cellStyle name="Normal 5 10 2" xfId="18897"/>
    <cellStyle name="Normal 5 100" xfId="18898"/>
    <cellStyle name="Normal 5 101" xfId="18899"/>
    <cellStyle name="Normal 5 102" xfId="18900"/>
    <cellStyle name="Normal 5 103" xfId="18901"/>
    <cellStyle name="Normal 5 104" xfId="18902"/>
    <cellStyle name="Normal 5 105" xfId="18903"/>
    <cellStyle name="Normal 5 106" xfId="18904"/>
    <cellStyle name="Normal 5 107" xfId="18905"/>
    <cellStyle name="Normal 5 108" xfId="18906"/>
    <cellStyle name="Normal 5 109" xfId="18907"/>
    <cellStyle name="Normal 5 11" xfId="18908"/>
    <cellStyle name="Normal 5 11 2" xfId="18909"/>
    <cellStyle name="Normal 5 11 3" xfId="18910"/>
    <cellStyle name="Normal 5 11 3 2" xfId="18911"/>
    <cellStyle name="Normal 5 11 3 3" xfId="18912"/>
    <cellStyle name="Normal 5 11 3 4" xfId="18913"/>
    <cellStyle name="Normal 5 110" xfId="18914"/>
    <cellStyle name="Normal 5 111" xfId="18915"/>
    <cellStyle name="Normal 5 112" xfId="18916"/>
    <cellStyle name="Normal 5 113" xfId="18917"/>
    <cellStyle name="Normal 5 12" xfId="18918"/>
    <cellStyle name="Normal 5 12 2" xfId="18919"/>
    <cellStyle name="Normal 5 12 3" xfId="18920"/>
    <cellStyle name="Normal 5 12 3 2" xfId="18921"/>
    <cellStyle name="Normal 5 12 3 3" xfId="18922"/>
    <cellStyle name="Normal 5 12 3 4" xfId="18923"/>
    <cellStyle name="Normal 5 13" xfId="18924"/>
    <cellStyle name="Normal 5 13 2" xfId="18925"/>
    <cellStyle name="Normal 5 13 3" xfId="18926"/>
    <cellStyle name="Normal 5 13 4" xfId="18927"/>
    <cellStyle name="Normal 5 13 5" xfId="18928"/>
    <cellStyle name="Normal 5 14" xfId="18929"/>
    <cellStyle name="Normal 5 14 2" xfId="18930"/>
    <cellStyle name="Normal 5 15" xfId="18931"/>
    <cellStyle name="Normal 5 15 2" xfId="18932"/>
    <cellStyle name="Normal 5 16" xfId="18933"/>
    <cellStyle name="Normal 5 16 2" xfId="18934"/>
    <cellStyle name="Normal 5 17" xfId="18935"/>
    <cellStyle name="Normal 5 17 2" xfId="18936"/>
    <cellStyle name="Normal 5 18" xfId="18937"/>
    <cellStyle name="Normal 5 18 2" xfId="18938"/>
    <cellStyle name="Normal 5 19" xfId="18939"/>
    <cellStyle name="Normal 5 19 2" xfId="18940"/>
    <cellStyle name="Normal 5 2" xfId="18941"/>
    <cellStyle name="Normal 5 2 2" xfId="18942"/>
    <cellStyle name="Normal 5 2 2 2" xfId="18943"/>
    <cellStyle name="Normal 5 2 2 3" xfId="18944"/>
    <cellStyle name="Normal 5 2 3" xfId="18945"/>
    <cellStyle name="Normal 5 2 3 2" xfId="18946"/>
    <cellStyle name="Normal 5 2 4" xfId="18947"/>
    <cellStyle name="Normal 5 20" xfId="18948"/>
    <cellStyle name="Normal 5 20 2" xfId="18949"/>
    <cellStyle name="Normal 5 21" xfId="18950"/>
    <cellStyle name="Normal 5 21 2" xfId="18951"/>
    <cellStyle name="Normal 5 22" xfId="18952"/>
    <cellStyle name="Normal 5 22 2" xfId="18953"/>
    <cellStyle name="Normal 5 23" xfId="18954"/>
    <cellStyle name="Normal 5 23 2" xfId="18955"/>
    <cellStyle name="Normal 5 24" xfId="18956"/>
    <cellStyle name="Normal 5 24 2" xfId="18957"/>
    <cellStyle name="Normal 5 25" xfId="18958"/>
    <cellStyle name="Normal 5 25 2" xfId="18959"/>
    <cellStyle name="Normal 5 26" xfId="18960"/>
    <cellStyle name="Normal 5 26 2" xfId="18961"/>
    <cellStyle name="Normal 5 27" xfId="18962"/>
    <cellStyle name="Normal 5 27 2" xfId="18963"/>
    <cellStyle name="Normal 5 28" xfId="18964"/>
    <cellStyle name="Normal 5 28 2" xfId="18965"/>
    <cellStyle name="Normal 5 29" xfId="18966"/>
    <cellStyle name="Normal 5 29 2" xfId="18967"/>
    <cellStyle name="Normal 5 3" xfId="18968"/>
    <cellStyle name="Normal 5 3 2" xfId="18969"/>
    <cellStyle name="Normal 5 3 2 2" xfId="18970"/>
    <cellStyle name="Normal 5 3 2 2 2" xfId="18971"/>
    <cellStyle name="Normal 5 3 2 2 3" xfId="18972"/>
    <cellStyle name="Normal 5 3 2 2 3 2" xfId="18973"/>
    <cellStyle name="Normal 5 3 2 2 3 3" xfId="18974"/>
    <cellStyle name="Normal 5 3 2 2 3 4" xfId="18975"/>
    <cellStyle name="Normal 5 3 2 2 4" xfId="18976"/>
    <cellStyle name="Normal 5 3 2 2 5" xfId="18977"/>
    <cellStyle name="Normal 5 3 2 2 6" xfId="18978"/>
    <cellStyle name="Normal 5 3 2 3" xfId="18979"/>
    <cellStyle name="Normal 5 3 2 4" xfId="18980"/>
    <cellStyle name="Normal 5 3 2 4 2" xfId="18981"/>
    <cellStyle name="Normal 5 3 2 4 3" xfId="18982"/>
    <cellStyle name="Normal 5 3 2 4 4" xfId="18983"/>
    <cellStyle name="Normal 5 3 2 5" xfId="18984"/>
    <cellStyle name="Normal 5 3 2 6" xfId="18985"/>
    <cellStyle name="Normal 5 3 2 7" xfId="18986"/>
    <cellStyle name="Normal 5 3 3" xfId="18987"/>
    <cellStyle name="Normal 5 3 3 2" xfId="18988"/>
    <cellStyle name="Normal 5 3 3 2 2" xfId="18989"/>
    <cellStyle name="Normal 5 3 3 2 2 2" xfId="18990"/>
    <cellStyle name="Normal 5 3 3 2 2 3" xfId="18991"/>
    <cellStyle name="Normal 5 3 3 2 2 4" xfId="18992"/>
    <cellStyle name="Normal 5 3 3 2 3" xfId="18993"/>
    <cellStyle name="Normal 5 3 3 2 4" xfId="18994"/>
    <cellStyle name="Normal 5 3 3 2 5" xfId="18995"/>
    <cellStyle name="Normal 5 3 3 3" xfId="18996"/>
    <cellStyle name="Normal 5 3 3 4" xfId="18997"/>
    <cellStyle name="Normal 5 3 3 4 2" xfId="18998"/>
    <cellStyle name="Normal 5 3 3 4 3" xfId="18999"/>
    <cellStyle name="Normal 5 3 3 4 4" xfId="19000"/>
    <cellStyle name="Normal 5 3 3 5" xfId="19001"/>
    <cellStyle name="Normal 5 3 3 6" xfId="19002"/>
    <cellStyle name="Normal 5 3 3 7" xfId="19003"/>
    <cellStyle name="Normal 5 3 4" xfId="19004"/>
    <cellStyle name="Normal 5 30" xfId="19005"/>
    <cellStyle name="Normal 5 30 2" xfId="19006"/>
    <cellStyle name="Normal 5 31" xfId="19007"/>
    <cellStyle name="Normal 5 31 2" xfId="19008"/>
    <cellStyle name="Normal 5 32" xfId="19009"/>
    <cellStyle name="Normal 5 32 2" xfId="19010"/>
    <cellStyle name="Normal 5 33" xfId="19011"/>
    <cellStyle name="Normal 5 33 2" xfId="19012"/>
    <cellStyle name="Normal 5 34" xfId="19013"/>
    <cellStyle name="Normal 5 34 2" xfId="19014"/>
    <cellStyle name="Normal 5 35" xfId="19015"/>
    <cellStyle name="Normal 5 35 2" xfId="19016"/>
    <cellStyle name="Normal 5 36" xfId="19017"/>
    <cellStyle name="Normal 5 36 2" xfId="19018"/>
    <cellStyle name="Normal 5 37" xfId="19019"/>
    <cellStyle name="Normal 5 37 2" xfId="19020"/>
    <cellStyle name="Normal 5 38" xfId="19021"/>
    <cellStyle name="Normal 5 38 2" xfId="19022"/>
    <cellStyle name="Normal 5 39" xfId="19023"/>
    <cellStyle name="Normal 5 39 2" xfId="19024"/>
    <cellStyle name="Normal 5 4" xfId="19025"/>
    <cellStyle name="Normal 5 4 2" xfId="19026"/>
    <cellStyle name="Normal 5 4 2 2" xfId="19027"/>
    <cellStyle name="Normal 5 4 2 2 2" xfId="19028"/>
    <cellStyle name="Normal 5 4 2 2 2 2" xfId="19029"/>
    <cellStyle name="Normal 5 4 2 2 2 3" xfId="19030"/>
    <cellStyle name="Normal 5 4 2 2 2 4" xfId="19031"/>
    <cellStyle name="Normal 5 4 2 2 3" xfId="19032"/>
    <cellStyle name="Normal 5 4 2 2 4" xfId="19033"/>
    <cellStyle name="Normal 5 4 2 2 5" xfId="19034"/>
    <cellStyle name="Normal 5 4 2 3" xfId="19035"/>
    <cellStyle name="Normal 5 4 2 4" xfId="19036"/>
    <cellStyle name="Normal 5 4 2 4 2" xfId="19037"/>
    <cellStyle name="Normal 5 4 2 4 3" xfId="19038"/>
    <cellStyle name="Normal 5 4 2 4 4" xfId="19039"/>
    <cellStyle name="Normal 5 4 2 5" xfId="19040"/>
    <cellStyle name="Normal 5 4 2 6" xfId="19041"/>
    <cellStyle name="Normal 5 4 2 7" xfId="19042"/>
    <cellStyle name="Normal 5 4 3" xfId="19043"/>
    <cellStyle name="Normal 5 4 3 2" xfId="19044"/>
    <cellStyle name="Normal 5 4 3 3" xfId="19045"/>
    <cellStyle name="Normal 5 4 3 3 2" xfId="19046"/>
    <cellStyle name="Normal 5 4 3 3 3" xfId="19047"/>
    <cellStyle name="Normal 5 4 3 3 4" xfId="19048"/>
    <cellStyle name="Normal 5 4 3 4" xfId="19049"/>
    <cellStyle name="Normal 5 4 3 5" xfId="19050"/>
    <cellStyle name="Normal 5 4 3 6" xfId="19051"/>
    <cellStyle name="Normal 5 4 4" xfId="19052"/>
    <cellStyle name="Normal 5 4 5" xfId="19053"/>
    <cellStyle name="Normal 5 4 5 2" xfId="19054"/>
    <cellStyle name="Normal 5 4 5 3" xfId="19055"/>
    <cellStyle name="Normal 5 4 5 4" xfId="19056"/>
    <cellStyle name="Normal 5 4 6" xfId="19057"/>
    <cellStyle name="Normal 5 4 7" xfId="19058"/>
    <cellStyle name="Normal 5 4 8" xfId="19059"/>
    <cellStyle name="Normal 5 40" xfId="19060"/>
    <cellStyle name="Normal 5 40 2" xfId="19061"/>
    <cellStyle name="Normal 5 41" xfId="19062"/>
    <cellStyle name="Normal 5 41 2" xfId="19063"/>
    <cellStyle name="Normal 5 42" xfId="19064"/>
    <cellStyle name="Normal 5 42 2" xfId="19065"/>
    <cellStyle name="Normal 5 43" xfId="19066"/>
    <cellStyle name="Normal 5 43 2" xfId="19067"/>
    <cellStyle name="Normal 5 44" xfId="19068"/>
    <cellStyle name="Normal 5 44 2" xfId="19069"/>
    <cellStyle name="Normal 5 45" xfId="19070"/>
    <cellStyle name="Normal 5 45 2" xfId="19071"/>
    <cellStyle name="Normal 5 46" xfId="19072"/>
    <cellStyle name="Normal 5 46 2" xfId="19073"/>
    <cellStyle name="Normal 5 47" xfId="19074"/>
    <cellStyle name="Normal 5 48" xfId="19075"/>
    <cellStyle name="Normal 5 49" xfId="19076"/>
    <cellStyle name="Normal 5 5" xfId="19077"/>
    <cellStyle name="Normal 5 5 10" xfId="19078"/>
    <cellStyle name="Normal 5 5 11" xfId="19079"/>
    <cellStyle name="Normal 5 5 12" xfId="19080"/>
    <cellStyle name="Normal 5 5 13" xfId="19081"/>
    <cellStyle name="Normal 5 5 14" xfId="19082"/>
    <cellStyle name="Normal 5 5 15" xfId="19083"/>
    <cellStyle name="Normal 5 5 16" xfId="19084"/>
    <cellStyle name="Normal 5 5 17" xfId="19085"/>
    <cellStyle name="Normal 5 5 18" xfId="19086"/>
    <cellStyle name="Normal 5 5 19" xfId="19087"/>
    <cellStyle name="Normal 5 5 2" xfId="19088"/>
    <cellStyle name="Normal 5 5 20" xfId="19089"/>
    <cellStyle name="Normal 5 5 21" xfId="19090"/>
    <cellStyle name="Normal 5 5 22" xfId="19091"/>
    <cellStyle name="Normal 5 5 23" xfId="19092"/>
    <cellStyle name="Normal 5 5 24" xfId="19093"/>
    <cellStyle name="Normal 5 5 25" xfId="19094"/>
    <cellStyle name="Normal 5 5 26" xfId="19095"/>
    <cellStyle name="Normal 5 5 27" xfId="19096"/>
    <cellStyle name="Normal 5 5 28" xfId="19097"/>
    <cellStyle name="Normal 5 5 29" xfId="19098"/>
    <cellStyle name="Normal 5 5 3" xfId="19099"/>
    <cellStyle name="Normal 5 5 30" xfId="19100"/>
    <cellStyle name="Normal 5 5 31" xfId="19101"/>
    <cellStyle name="Normal 5 5 32" xfId="19102"/>
    <cellStyle name="Normal 5 5 33" xfId="19103"/>
    <cellStyle name="Normal 5 5 34" xfId="19104"/>
    <cellStyle name="Normal 5 5 35" xfId="19105"/>
    <cellStyle name="Normal 5 5 36" xfId="19106"/>
    <cellStyle name="Normal 5 5 37" xfId="19107"/>
    <cellStyle name="Normal 5 5 38" xfId="19108"/>
    <cellStyle name="Normal 5 5 39" xfId="19109"/>
    <cellStyle name="Normal 5 5 4" xfId="19110"/>
    <cellStyle name="Normal 5 5 40" xfId="19111"/>
    <cellStyle name="Normal 5 5 41" xfId="19112"/>
    <cellStyle name="Normal 5 5 42" xfId="19113"/>
    <cellStyle name="Normal 5 5 43" xfId="19114"/>
    <cellStyle name="Normal 5 5 44" xfId="19115"/>
    <cellStyle name="Normal 5 5 45" xfId="19116"/>
    <cellStyle name="Normal 5 5 46" xfId="19117"/>
    <cellStyle name="Normal 5 5 47" xfId="19118"/>
    <cellStyle name="Normal 5 5 48" xfId="19119"/>
    <cellStyle name="Normal 5 5 49" xfId="19120"/>
    <cellStyle name="Normal 5 5 5" xfId="19121"/>
    <cellStyle name="Normal 5 5 50" xfId="19122"/>
    <cellStyle name="Normal 5 5 51" xfId="19123"/>
    <cellStyle name="Normal 5 5 52" xfId="19124"/>
    <cellStyle name="Normal 5 5 53" xfId="19125"/>
    <cellStyle name="Normal 5 5 54" xfId="19126"/>
    <cellStyle name="Normal 5 5 55" xfId="19127"/>
    <cellStyle name="Normal 5 5 56" xfId="19128"/>
    <cellStyle name="Normal 5 5 57" xfId="19129"/>
    <cellStyle name="Normal 5 5 58" xfId="19130"/>
    <cellStyle name="Normal 5 5 59" xfId="19131"/>
    <cellStyle name="Normal 5 5 6" xfId="19132"/>
    <cellStyle name="Normal 5 5 60" xfId="19133"/>
    <cellStyle name="Normal 5 5 61" xfId="19134"/>
    <cellStyle name="Normal 5 5 62" xfId="19135"/>
    <cellStyle name="Normal 5 5 63" xfId="19136"/>
    <cellStyle name="Normal 5 5 64" xfId="19137"/>
    <cellStyle name="Normal 5 5 65" xfId="19138"/>
    <cellStyle name="Normal 5 5 66" xfId="19139"/>
    <cellStyle name="Normal 5 5 67" xfId="19140"/>
    <cellStyle name="Normal 5 5 68" xfId="19141"/>
    <cellStyle name="Normal 5 5 69" xfId="19142"/>
    <cellStyle name="Normal 5 5 7" xfId="19143"/>
    <cellStyle name="Normal 5 5 70" xfId="19144"/>
    <cellStyle name="Normal 5 5 71" xfId="19145"/>
    <cellStyle name="Normal 5 5 72" xfId="19146"/>
    <cellStyle name="Normal 5 5 73" xfId="19147"/>
    <cellStyle name="Normal 5 5 74" xfId="19148"/>
    <cellStyle name="Normal 5 5 75" xfId="19149"/>
    <cellStyle name="Normal 5 5 76" xfId="19150"/>
    <cellStyle name="Normal 5 5 77" xfId="19151"/>
    <cellStyle name="Normal 5 5 78" xfId="19152"/>
    <cellStyle name="Normal 5 5 79" xfId="19153"/>
    <cellStyle name="Normal 5 5 8" xfId="19154"/>
    <cellStyle name="Normal 5 5 80" xfId="19155"/>
    <cellStyle name="Normal 5 5 81" xfId="19156"/>
    <cellStyle name="Normal 5 5 82" xfId="19157"/>
    <cellStyle name="Normal 5 5 83" xfId="19158"/>
    <cellStyle name="Normal 5 5 84" xfId="19159"/>
    <cellStyle name="Normal 5 5 85" xfId="19160"/>
    <cellStyle name="Normal 5 5 86" xfId="19161"/>
    <cellStyle name="Normal 5 5 87" xfId="19162"/>
    <cellStyle name="Normal 5 5 88" xfId="19163"/>
    <cellStyle name="Normal 5 5 89" xfId="19164"/>
    <cellStyle name="Normal 5 5 9" xfId="19165"/>
    <cellStyle name="Normal 5 5 90" xfId="19166"/>
    <cellStyle name="Normal 5 5 91" xfId="19167"/>
    <cellStyle name="Normal 5 5 92" xfId="19168"/>
    <cellStyle name="Normal 5 5 93" xfId="19169"/>
    <cellStyle name="Normal 5 50" xfId="19170"/>
    <cellStyle name="Normal 5 51" xfId="19171"/>
    <cellStyle name="Normal 5 52" xfId="19172"/>
    <cellStyle name="Normal 5 53" xfId="19173"/>
    <cellStyle name="Normal 5 54" xfId="19174"/>
    <cellStyle name="Normal 5 55" xfId="19175"/>
    <cellStyle name="Normal 5 56" xfId="19176"/>
    <cellStyle name="Normal 5 57" xfId="19177"/>
    <cellStyle name="Normal 5 58" xfId="19178"/>
    <cellStyle name="Normal 5 59" xfId="19179"/>
    <cellStyle name="Normal 5 6" xfId="19180"/>
    <cellStyle name="Normal 5 6 2" xfId="19181"/>
    <cellStyle name="Normal 5 60" xfId="19182"/>
    <cellStyle name="Normal 5 61" xfId="19183"/>
    <cellStyle name="Normal 5 62" xfId="19184"/>
    <cellStyle name="Normal 5 63" xfId="19185"/>
    <cellStyle name="Normal 5 64" xfId="19186"/>
    <cellStyle name="Normal 5 65" xfId="19187"/>
    <cellStyle name="Normal 5 66" xfId="19188"/>
    <cellStyle name="Normal 5 67" xfId="19189"/>
    <cellStyle name="Normal 5 68" xfId="19190"/>
    <cellStyle name="Normal 5 69" xfId="19191"/>
    <cellStyle name="Normal 5 7" xfId="19192"/>
    <cellStyle name="Normal 5 7 2" xfId="19193"/>
    <cellStyle name="Normal 5 70" xfId="19194"/>
    <cellStyle name="Normal 5 71" xfId="19195"/>
    <cellStyle name="Normal 5 72" xfId="19196"/>
    <cellStyle name="Normal 5 73" xfId="19197"/>
    <cellStyle name="Normal 5 74" xfId="19198"/>
    <cellStyle name="Normal 5 75" xfId="19199"/>
    <cellStyle name="Normal 5 76" xfId="19200"/>
    <cellStyle name="Normal 5 77" xfId="19201"/>
    <cellStyle name="Normal 5 78" xfId="19202"/>
    <cellStyle name="Normal 5 79" xfId="19203"/>
    <cellStyle name="Normal 5 8" xfId="19204"/>
    <cellStyle name="Normal 5 8 2" xfId="19205"/>
    <cellStyle name="Normal 5 80" xfId="19206"/>
    <cellStyle name="Normal 5 81" xfId="19207"/>
    <cellStyle name="Normal 5 82" xfId="19208"/>
    <cellStyle name="Normal 5 83" xfId="19209"/>
    <cellStyle name="Normal 5 84" xfId="19210"/>
    <cellStyle name="Normal 5 85" xfId="19211"/>
    <cellStyle name="Normal 5 86" xfId="19212"/>
    <cellStyle name="Normal 5 87" xfId="19213"/>
    <cellStyle name="Normal 5 88" xfId="19214"/>
    <cellStyle name="Normal 5 89" xfId="19215"/>
    <cellStyle name="Normal 5 9" xfId="19216"/>
    <cellStyle name="Normal 5 9 2" xfId="19217"/>
    <cellStyle name="Normal 5 90" xfId="19218"/>
    <cellStyle name="Normal 5 91" xfId="19219"/>
    <cellStyle name="Normal 5 92" xfId="19220"/>
    <cellStyle name="Normal 5 93" xfId="19221"/>
    <cellStyle name="Normal 5 94" xfId="19222"/>
    <cellStyle name="Normal 5 95" xfId="19223"/>
    <cellStyle name="Normal 5 96" xfId="19224"/>
    <cellStyle name="Normal 5 97" xfId="19225"/>
    <cellStyle name="Normal 5 98" xfId="19226"/>
    <cellStyle name="Normal 5 99" xfId="19227"/>
    <cellStyle name="Normal 50" xfId="19228"/>
    <cellStyle name="Normal 50 2" xfId="19229"/>
    <cellStyle name="Normal 50 2 2" xfId="19230"/>
    <cellStyle name="Normal 50 2 2 2" xfId="19231"/>
    <cellStyle name="Normal 50 2 2 3" xfId="19232"/>
    <cellStyle name="Normal 50 2 2 4" xfId="19233"/>
    <cellStyle name="Normal 50 2 3" xfId="19234"/>
    <cellStyle name="Normal 50 2 4" xfId="19235"/>
    <cellStyle name="Normal 50 2 5" xfId="19236"/>
    <cellStyle name="Normal 50 3" xfId="19237"/>
    <cellStyle name="Normal 50 4" xfId="19238"/>
    <cellStyle name="Normal 50 4 2" xfId="19239"/>
    <cellStyle name="Normal 50 4 3" xfId="19240"/>
    <cellStyle name="Normal 50 4 4" xfId="19241"/>
    <cellStyle name="Normal 50 5" xfId="19242"/>
    <cellStyle name="Normal 50 6" xfId="19243"/>
    <cellStyle name="Normal 50 7" xfId="19244"/>
    <cellStyle name="Normal 51" xfId="19245"/>
    <cellStyle name="Normal 51 2" xfId="19246"/>
    <cellStyle name="Normal 51 2 2" xfId="19247"/>
    <cellStyle name="Normal 51 2 2 2" xfId="19248"/>
    <cellStyle name="Normal 51 2 2 3" xfId="19249"/>
    <cellStyle name="Normal 51 2 2 4" xfId="19250"/>
    <cellStyle name="Normal 51 2 3" xfId="19251"/>
    <cellStyle name="Normal 51 2 4" xfId="19252"/>
    <cellStyle name="Normal 51 2 5" xfId="19253"/>
    <cellStyle name="Normal 51 3" xfId="19254"/>
    <cellStyle name="Normal 51 4" xfId="19255"/>
    <cellStyle name="Normal 51 4 2" xfId="19256"/>
    <cellStyle name="Normal 51 4 3" xfId="19257"/>
    <cellStyle name="Normal 51 4 4" xfId="19258"/>
    <cellStyle name="Normal 51 5" xfId="19259"/>
    <cellStyle name="Normal 51 6" xfId="19260"/>
    <cellStyle name="Normal 51 7" xfId="19261"/>
    <cellStyle name="Normal 52" xfId="19262"/>
    <cellStyle name="Normal 53" xfId="19263"/>
    <cellStyle name="Normal 54" xfId="19264"/>
    <cellStyle name="Normal 55" xfId="19265"/>
    <cellStyle name="Normal 55 2" xfId="19266"/>
    <cellStyle name="Normal 55 2 2" xfId="19267"/>
    <cellStyle name="Normal 55 2 2 2" xfId="19268"/>
    <cellStyle name="Normal 55 2 2 3" xfId="19269"/>
    <cellStyle name="Normal 55 2 2 4" xfId="19270"/>
    <cellStyle name="Normal 55 2 3" xfId="19271"/>
    <cellStyle name="Normal 55 2 4" xfId="19272"/>
    <cellStyle name="Normal 55 2 5" xfId="19273"/>
    <cellStyle name="Normal 55 3" xfId="19274"/>
    <cellStyle name="Normal 55 4" xfId="19275"/>
    <cellStyle name="Normal 55 4 2" xfId="19276"/>
    <cellStyle name="Normal 55 4 3" xfId="19277"/>
    <cellStyle name="Normal 55 4 4" xfId="19278"/>
    <cellStyle name="Normal 55 5" xfId="19279"/>
    <cellStyle name="Normal 55 6" xfId="19280"/>
    <cellStyle name="Normal 55 7" xfId="19281"/>
    <cellStyle name="Normal 56" xfId="19282"/>
    <cellStyle name="Normal 56 2" xfId="19283"/>
    <cellStyle name="Normal 56 2 2" xfId="19284"/>
    <cellStyle name="Normal 56 2 2 2" xfId="19285"/>
    <cellStyle name="Normal 56 2 2 3" xfId="19286"/>
    <cellStyle name="Normal 56 2 2 4" xfId="19287"/>
    <cellStyle name="Normal 56 2 3" xfId="19288"/>
    <cellStyle name="Normal 56 2 4" xfId="19289"/>
    <cellStyle name="Normal 56 2 5" xfId="19290"/>
    <cellStyle name="Normal 56 3" xfId="19291"/>
    <cellStyle name="Normal 56 4" xfId="19292"/>
    <cellStyle name="Normal 56 4 2" xfId="19293"/>
    <cellStyle name="Normal 56 4 3" xfId="19294"/>
    <cellStyle name="Normal 56 4 4" xfId="19295"/>
    <cellStyle name="Normal 56 5" xfId="19296"/>
    <cellStyle name="Normal 56 6" xfId="19297"/>
    <cellStyle name="Normal 56 7" xfId="19298"/>
    <cellStyle name="Normal 57" xfId="19299"/>
    <cellStyle name="Normal 57 2" xfId="19300"/>
    <cellStyle name="Normal 58" xfId="19301"/>
    <cellStyle name="Normal 58 2" xfId="19302"/>
    <cellStyle name="Normal 58 3" xfId="19303"/>
    <cellStyle name="Normal 58 4" xfId="19304"/>
    <cellStyle name="Normal 59" xfId="19305"/>
    <cellStyle name="Normal 59 2" xfId="19306"/>
    <cellStyle name="Normal 59 3" xfId="19307"/>
    <cellStyle name="Normal 59 4" xfId="19308"/>
    <cellStyle name="Normal 6" xfId="19309"/>
    <cellStyle name="Normal 6 2" xfId="19310"/>
    <cellStyle name="Normal 6 2 10" xfId="19311"/>
    <cellStyle name="Normal 6 2 11" xfId="19312"/>
    <cellStyle name="Normal 6 2 12" xfId="19313"/>
    <cellStyle name="Normal 6 2 13" xfId="19314"/>
    <cellStyle name="Normal 6 2 14" xfId="19315"/>
    <cellStyle name="Normal 6 2 15" xfId="19316"/>
    <cellStyle name="Normal 6 2 16" xfId="19317"/>
    <cellStyle name="Normal 6 2 17" xfId="19318"/>
    <cellStyle name="Normal 6 2 18" xfId="19319"/>
    <cellStyle name="Normal 6 2 19" xfId="19320"/>
    <cellStyle name="Normal 6 2 2" xfId="19321"/>
    <cellStyle name="Normal 6 2 2 2" xfId="19322"/>
    <cellStyle name="Normal 6 2 2 3" xfId="19323"/>
    <cellStyle name="Normal 6 2 20" xfId="19324"/>
    <cellStyle name="Normal 6 2 21" xfId="19325"/>
    <cellStyle name="Normal 6 2 22" xfId="19326"/>
    <cellStyle name="Normal 6 2 23" xfId="19327"/>
    <cellStyle name="Normal 6 2 24" xfId="19328"/>
    <cellStyle name="Normal 6 2 25" xfId="19329"/>
    <cellStyle name="Normal 6 2 26" xfId="19330"/>
    <cellStyle name="Normal 6 2 27" xfId="19331"/>
    <cellStyle name="Normal 6 2 28" xfId="19332"/>
    <cellStyle name="Normal 6 2 29" xfId="19333"/>
    <cellStyle name="Normal 6 2 3" xfId="19334"/>
    <cellStyle name="Normal 6 2 3 2" xfId="19335"/>
    <cellStyle name="Normal 6 2 3 2 2" xfId="19336"/>
    <cellStyle name="Normal 6 2 3 2 2 2" xfId="19337"/>
    <cellStyle name="Normal 6 2 3 2 2 3" xfId="19338"/>
    <cellStyle name="Normal 6 2 3 2 2 4" xfId="19339"/>
    <cellStyle name="Normal 6 2 3 2 3" xfId="19340"/>
    <cellStyle name="Normal 6 2 3 2 4" xfId="19341"/>
    <cellStyle name="Normal 6 2 3 2 5" xfId="19342"/>
    <cellStyle name="Normal 6 2 3 3" xfId="19343"/>
    <cellStyle name="Normal 6 2 3 4" xfId="19344"/>
    <cellStyle name="Normal 6 2 3 4 2" xfId="19345"/>
    <cellStyle name="Normal 6 2 3 4 3" xfId="19346"/>
    <cellStyle name="Normal 6 2 3 4 4" xfId="19347"/>
    <cellStyle name="Normal 6 2 3 5" xfId="19348"/>
    <cellStyle name="Normal 6 2 3 6" xfId="19349"/>
    <cellStyle name="Normal 6 2 3 7" xfId="19350"/>
    <cellStyle name="Normal 6 2 30" xfId="19351"/>
    <cellStyle name="Normal 6 2 31" xfId="19352"/>
    <cellStyle name="Normal 6 2 32" xfId="19353"/>
    <cellStyle name="Normal 6 2 33" xfId="19354"/>
    <cellStyle name="Normal 6 2 34" xfId="19355"/>
    <cellStyle name="Normal 6 2 35" xfId="19356"/>
    <cellStyle name="Normal 6 2 36" xfId="19357"/>
    <cellStyle name="Normal 6 2 37" xfId="19358"/>
    <cellStyle name="Normal 6 2 38" xfId="19359"/>
    <cellStyle name="Normal 6 2 39" xfId="19360"/>
    <cellStyle name="Normal 6 2 4" xfId="19361"/>
    <cellStyle name="Normal 6 2 40" xfId="19362"/>
    <cellStyle name="Normal 6 2 41" xfId="19363"/>
    <cellStyle name="Normal 6 2 42" xfId="19364"/>
    <cellStyle name="Normal 6 2 43" xfId="19365"/>
    <cellStyle name="Normal 6 2 44" xfId="19366"/>
    <cellStyle name="Normal 6 2 45" xfId="19367"/>
    <cellStyle name="Normal 6 2 46" xfId="19368"/>
    <cellStyle name="Normal 6 2 47" xfId="19369"/>
    <cellStyle name="Normal 6 2 48" xfId="19370"/>
    <cellStyle name="Normal 6 2 49" xfId="19371"/>
    <cellStyle name="Normal 6 2 5" xfId="19372"/>
    <cellStyle name="Normal 6 2 50" xfId="19373"/>
    <cellStyle name="Normal 6 2 51" xfId="19374"/>
    <cellStyle name="Normal 6 2 52" xfId="19375"/>
    <cellStyle name="Normal 6 2 53" xfId="19376"/>
    <cellStyle name="Normal 6 2 54" xfId="19377"/>
    <cellStyle name="Normal 6 2 55" xfId="19378"/>
    <cellStyle name="Normal 6 2 56" xfId="19379"/>
    <cellStyle name="Normal 6 2 57" xfId="19380"/>
    <cellStyle name="Normal 6 2 58" xfId="19381"/>
    <cellStyle name="Normal 6 2 59" xfId="19382"/>
    <cellStyle name="Normal 6 2 6" xfId="19383"/>
    <cellStyle name="Normal 6 2 60" xfId="19384"/>
    <cellStyle name="Normal 6 2 61" xfId="19385"/>
    <cellStyle name="Normal 6 2 62" xfId="19386"/>
    <cellStyle name="Normal 6 2 63" xfId="19387"/>
    <cellStyle name="Normal 6 2 64" xfId="19388"/>
    <cellStyle name="Normal 6 2 65" xfId="19389"/>
    <cellStyle name="Normal 6 2 66" xfId="19390"/>
    <cellStyle name="Normal 6 2 67" xfId="19391"/>
    <cellStyle name="Normal 6 2 68" xfId="19392"/>
    <cellStyle name="Normal 6 2 69" xfId="19393"/>
    <cellStyle name="Normal 6 2 7" xfId="19394"/>
    <cellStyle name="Normal 6 2 70" xfId="19395"/>
    <cellStyle name="Normal 6 2 71" xfId="19396"/>
    <cellStyle name="Normal 6 2 72" xfId="19397"/>
    <cellStyle name="Normal 6 2 73" xfId="19398"/>
    <cellStyle name="Normal 6 2 74" xfId="19399"/>
    <cellStyle name="Normal 6 2 75" xfId="19400"/>
    <cellStyle name="Normal 6 2 76" xfId="19401"/>
    <cellStyle name="Normal 6 2 77" xfId="19402"/>
    <cellStyle name="Normal 6 2 78" xfId="19403"/>
    <cellStyle name="Normal 6 2 79" xfId="19404"/>
    <cellStyle name="Normal 6 2 8" xfId="19405"/>
    <cellStyle name="Normal 6 2 80" xfId="19406"/>
    <cellStyle name="Normal 6 2 81" xfId="19407"/>
    <cellStyle name="Normal 6 2 82" xfId="19408"/>
    <cellStyle name="Normal 6 2 83" xfId="19409"/>
    <cellStyle name="Normal 6 2 84" xfId="19410"/>
    <cellStyle name="Normal 6 2 85" xfId="19411"/>
    <cellStyle name="Normal 6 2 86" xfId="19412"/>
    <cellStyle name="Normal 6 2 87" xfId="19413"/>
    <cellStyle name="Normal 6 2 88" xfId="19414"/>
    <cellStyle name="Normal 6 2 89" xfId="19415"/>
    <cellStyle name="Normal 6 2 9" xfId="19416"/>
    <cellStyle name="Normal 6 2 90" xfId="19417"/>
    <cellStyle name="Normal 6 2 91" xfId="19418"/>
    <cellStyle name="Normal 6 2 92" xfId="19419"/>
    <cellStyle name="Normal 6 2 93" xfId="19420"/>
    <cellStyle name="Normal 6 2 94" xfId="19421"/>
    <cellStyle name="Normal 6 2 95" xfId="19422"/>
    <cellStyle name="Normal 6 2 95 2" xfId="19423"/>
    <cellStyle name="Normal 6 2 95 3" xfId="19424"/>
    <cellStyle name="Normal 6 2 95 4" xfId="19425"/>
    <cellStyle name="Normal 6 3" xfId="19426"/>
    <cellStyle name="Normal 6 3 2" xfId="19427"/>
    <cellStyle name="Normal 6 3 3" xfId="19428"/>
    <cellStyle name="Normal 6 3 3 2" xfId="19429"/>
    <cellStyle name="Normal 6 3 3 2 2" xfId="19430"/>
    <cellStyle name="Normal 6 3 3 2 2 2" xfId="19431"/>
    <cellStyle name="Normal 6 3 3 2 2 3" xfId="19432"/>
    <cellStyle name="Normal 6 3 3 2 2 4" xfId="19433"/>
    <cellStyle name="Normal 6 3 3 2 3" xfId="19434"/>
    <cellStyle name="Normal 6 3 3 2 4" xfId="19435"/>
    <cellStyle name="Normal 6 3 3 2 5" xfId="19436"/>
    <cellStyle name="Normal 6 3 3 3" xfId="19437"/>
    <cellStyle name="Normal 6 3 3 4" xfId="19438"/>
    <cellStyle name="Normal 6 3 3 4 2" xfId="19439"/>
    <cellStyle name="Normal 6 3 3 4 3" xfId="19440"/>
    <cellStyle name="Normal 6 3 3 4 4" xfId="19441"/>
    <cellStyle name="Normal 6 3 3 5" xfId="19442"/>
    <cellStyle name="Normal 6 3 3 6" xfId="19443"/>
    <cellStyle name="Normal 6 3 3 7" xfId="19444"/>
    <cellStyle name="Normal 6 3 4" xfId="19445"/>
    <cellStyle name="Normal 6 4" xfId="19446"/>
    <cellStyle name="Normal 6 4 2" xfId="19447"/>
    <cellStyle name="Normal 6 4 3" xfId="19448"/>
    <cellStyle name="Normal 6 4 3 2" xfId="19449"/>
    <cellStyle name="Normal 6 4 3 2 2" xfId="19450"/>
    <cellStyle name="Normal 6 4 3 2 2 2" xfId="19451"/>
    <cellStyle name="Normal 6 4 3 2 2 3" xfId="19452"/>
    <cellStyle name="Normal 6 4 3 2 2 4" xfId="19453"/>
    <cellStyle name="Normal 6 4 3 2 3" xfId="19454"/>
    <cellStyle name="Normal 6 4 3 2 4" xfId="19455"/>
    <cellStyle name="Normal 6 4 3 2 5" xfId="19456"/>
    <cellStyle name="Normal 6 4 3 3" xfId="19457"/>
    <cellStyle name="Normal 6 4 3 3 2" xfId="19458"/>
    <cellStyle name="Normal 6 4 3 3 3" xfId="19459"/>
    <cellStyle name="Normal 6 4 3 3 4" xfId="19460"/>
    <cellStyle name="Normal 6 4 3 4" xfId="19461"/>
    <cellStyle name="Normal 6 4 3 5" xfId="19462"/>
    <cellStyle name="Normal 6 4 3 6" xfId="19463"/>
    <cellStyle name="Normal 6 5" xfId="19464"/>
    <cellStyle name="Normal 6 5 2" xfId="19465"/>
    <cellStyle name="Normal 6 5 2 2" xfId="19466"/>
    <cellStyle name="Normal 6 5 2 2 2" xfId="19467"/>
    <cellStyle name="Normal 6 5 2 2 3" xfId="19468"/>
    <cellStyle name="Normal 6 5 2 2 4" xfId="19469"/>
    <cellStyle name="Normal 6 5 2 3" xfId="19470"/>
    <cellStyle name="Normal 6 5 2 4" xfId="19471"/>
    <cellStyle name="Normal 6 5 2 5" xfId="19472"/>
    <cellStyle name="Normal 6 5 3" xfId="19473"/>
    <cellStyle name="Normal 6 5 4" xfId="19474"/>
    <cellStyle name="Normal 6 5 4 2" xfId="19475"/>
    <cellStyle name="Normal 6 5 4 3" xfId="19476"/>
    <cellStyle name="Normal 6 5 4 4" xfId="19477"/>
    <cellStyle name="Normal 6 5 5" xfId="19478"/>
    <cellStyle name="Normal 6 5 6" xfId="19479"/>
    <cellStyle name="Normal 6 5 7" xfId="19480"/>
    <cellStyle name="Normal 6 6" xfId="19481"/>
    <cellStyle name="Normal 6 6 2" xfId="19482"/>
    <cellStyle name="Normal 6 6 3" xfId="19483"/>
    <cellStyle name="Normal 6 6 4" xfId="19484"/>
    <cellStyle name="Normal 60" xfId="19485"/>
    <cellStyle name="Normal 60 2" xfId="19486"/>
    <cellStyle name="Normal 60 3" xfId="19487"/>
    <cellStyle name="Normal 60 4" xfId="19488"/>
    <cellStyle name="Normal 61" xfId="19489"/>
    <cellStyle name="Normal 61 2" xfId="19490"/>
    <cellStyle name="Normal 61 3" xfId="19491"/>
    <cellStyle name="Normal 61 4" xfId="19492"/>
    <cellStyle name="Normal 62" xfId="19493"/>
    <cellStyle name="Normal 62 2" xfId="19494"/>
    <cellStyle name="Normal 62 3" xfId="19495"/>
    <cellStyle name="Normal 62 4" xfId="19496"/>
    <cellStyle name="Normal 63" xfId="19497"/>
    <cellStyle name="Normal 63 2" xfId="19498"/>
    <cellStyle name="Normal 63 3" xfId="19499"/>
    <cellStyle name="Normal 63 4" xfId="19500"/>
    <cellStyle name="Normal 64" xfId="19501"/>
    <cellStyle name="Normal 64 2" xfId="19502"/>
    <cellStyle name="Normal 64 3" xfId="19503"/>
    <cellStyle name="Normal 64 4" xfId="19504"/>
    <cellStyle name="Normal 65" xfId="19505"/>
    <cellStyle name="Normal 65 2" xfId="19506"/>
    <cellStyle name="Normal 65 3" xfId="19507"/>
    <cellStyle name="Normal 65 4" xfId="19508"/>
    <cellStyle name="Normal 66" xfId="19509"/>
    <cellStyle name="Normal 66 2" xfId="19510"/>
    <cellStyle name="Normal 66 3" xfId="19511"/>
    <cellStyle name="Normal 66 4" xfId="19512"/>
    <cellStyle name="Normal 67" xfId="19513"/>
    <cellStyle name="Normal 67 2" xfId="19514"/>
    <cellStyle name="Normal 67 3" xfId="19515"/>
    <cellStyle name="Normal 67 4" xfId="19516"/>
    <cellStyle name="Normal 68" xfId="19517"/>
    <cellStyle name="Normal 68 2" xfId="19518"/>
    <cellStyle name="Normal 68 3" xfId="19519"/>
    <cellStyle name="Normal 68 4" xfId="19520"/>
    <cellStyle name="Normal 69" xfId="19521"/>
    <cellStyle name="Normal 69 2" xfId="19522"/>
    <cellStyle name="Normal 69 3" xfId="19523"/>
    <cellStyle name="Normal 69 4" xfId="19524"/>
    <cellStyle name="Normal 7" xfId="19525"/>
    <cellStyle name="Normal 7 10" xfId="19526"/>
    <cellStyle name="Normal 7 10 2" xfId="19527"/>
    <cellStyle name="Normal 7 10 2 2" xfId="19528"/>
    <cellStyle name="Normal 7 10 2 2 2" xfId="19529"/>
    <cellStyle name="Normal 7 10 2 2 3" xfId="19530"/>
    <cellStyle name="Normal 7 10 2 2 4" xfId="19531"/>
    <cellStyle name="Normal 7 10 2 3" xfId="19532"/>
    <cellStyle name="Normal 7 10 2 4" xfId="19533"/>
    <cellStyle name="Normal 7 10 2 5" xfId="19534"/>
    <cellStyle name="Normal 7 10 3" xfId="19535"/>
    <cellStyle name="Normal 7 10 3 2" xfId="19536"/>
    <cellStyle name="Normal 7 10 3 3" xfId="19537"/>
    <cellStyle name="Normal 7 10 3 4" xfId="19538"/>
    <cellStyle name="Normal 7 10 4" xfId="19539"/>
    <cellStyle name="Normal 7 10 5" xfId="19540"/>
    <cellStyle name="Normal 7 10 6" xfId="19541"/>
    <cellStyle name="Normal 7 11" xfId="19542"/>
    <cellStyle name="Normal 7 11 2" xfId="19543"/>
    <cellStyle name="Normal 7 11 2 2" xfId="19544"/>
    <cellStyle name="Normal 7 11 2 2 2" xfId="19545"/>
    <cellStyle name="Normal 7 11 2 2 3" xfId="19546"/>
    <cellStyle name="Normal 7 11 2 2 4" xfId="19547"/>
    <cellStyle name="Normal 7 11 2 3" xfId="19548"/>
    <cellStyle name="Normal 7 11 2 4" xfId="19549"/>
    <cellStyle name="Normal 7 11 2 5" xfId="19550"/>
    <cellStyle name="Normal 7 11 3" xfId="19551"/>
    <cellStyle name="Normal 7 11 3 2" xfId="19552"/>
    <cellStyle name="Normal 7 11 3 3" xfId="19553"/>
    <cellStyle name="Normal 7 11 3 4" xfId="19554"/>
    <cellStyle name="Normal 7 11 4" xfId="19555"/>
    <cellStyle name="Normal 7 11 5" xfId="19556"/>
    <cellStyle name="Normal 7 11 6" xfId="19557"/>
    <cellStyle name="Normal 7 12" xfId="19558"/>
    <cellStyle name="Normal 7 12 2" xfId="19559"/>
    <cellStyle name="Normal 7 12 2 2" xfId="19560"/>
    <cellStyle name="Normal 7 12 2 2 2" xfId="19561"/>
    <cellStyle name="Normal 7 12 2 2 3" xfId="19562"/>
    <cellStyle name="Normal 7 12 2 2 4" xfId="19563"/>
    <cellStyle name="Normal 7 12 2 3" xfId="19564"/>
    <cellStyle name="Normal 7 12 2 4" xfId="19565"/>
    <cellStyle name="Normal 7 12 2 5" xfId="19566"/>
    <cellStyle name="Normal 7 12 3" xfId="19567"/>
    <cellStyle name="Normal 7 12 3 2" xfId="19568"/>
    <cellStyle name="Normal 7 12 3 3" xfId="19569"/>
    <cellStyle name="Normal 7 12 3 4" xfId="19570"/>
    <cellStyle name="Normal 7 12 4" xfId="19571"/>
    <cellStyle name="Normal 7 12 5" xfId="19572"/>
    <cellStyle name="Normal 7 12 6" xfId="19573"/>
    <cellStyle name="Normal 7 2" xfId="19574"/>
    <cellStyle name="Normal 7 2 10" xfId="19575"/>
    <cellStyle name="Normal 7 2 11" xfId="19576"/>
    <cellStyle name="Normal 7 2 12" xfId="19577"/>
    <cellStyle name="Normal 7 2 13" xfId="19578"/>
    <cellStyle name="Normal 7 2 14" xfId="19579"/>
    <cellStyle name="Normal 7 2 15" xfId="19580"/>
    <cellStyle name="Normal 7 2 16" xfId="19581"/>
    <cellStyle name="Normal 7 2 17" xfId="19582"/>
    <cellStyle name="Normal 7 2 18" xfId="19583"/>
    <cellStyle name="Normal 7 2 19" xfId="19584"/>
    <cellStyle name="Normal 7 2 2" xfId="19585"/>
    <cellStyle name="Normal 7 2 2 2" xfId="19586"/>
    <cellStyle name="Normal 7 2 2 3" xfId="19587"/>
    <cellStyle name="Normal 7 2 20" xfId="19588"/>
    <cellStyle name="Normal 7 2 21" xfId="19589"/>
    <cellStyle name="Normal 7 2 22" xfId="19590"/>
    <cellStyle name="Normal 7 2 23" xfId="19591"/>
    <cellStyle name="Normal 7 2 24" xfId="19592"/>
    <cellStyle name="Normal 7 2 25" xfId="19593"/>
    <cellStyle name="Normal 7 2 26" xfId="19594"/>
    <cellStyle name="Normal 7 2 27" xfId="19595"/>
    <cellStyle name="Normal 7 2 28" xfId="19596"/>
    <cellStyle name="Normal 7 2 29" xfId="19597"/>
    <cellStyle name="Normal 7 2 3" xfId="19598"/>
    <cellStyle name="Normal 7 2 3 2" xfId="19599"/>
    <cellStyle name="Normal 7 2 3 2 2" xfId="19600"/>
    <cellStyle name="Normal 7 2 3 2 3" xfId="19601"/>
    <cellStyle name="Normal 7 2 3 2 3 2" xfId="19602"/>
    <cellStyle name="Normal 7 2 3 2 3 3" xfId="19603"/>
    <cellStyle name="Normal 7 2 3 2 3 4" xfId="19604"/>
    <cellStyle name="Normal 7 2 3 2 4" xfId="19605"/>
    <cellStyle name="Normal 7 2 3 2 5" xfId="19606"/>
    <cellStyle name="Normal 7 2 3 2 6" xfId="19607"/>
    <cellStyle name="Normal 7 2 3 3" xfId="19608"/>
    <cellStyle name="Normal 7 2 3 3 2" xfId="19609"/>
    <cellStyle name="Normal 7 2 3 3 3" xfId="19610"/>
    <cellStyle name="Normal 7 2 3 3 4" xfId="19611"/>
    <cellStyle name="Normal 7 2 3 4" xfId="19612"/>
    <cellStyle name="Normal 7 2 3 5" xfId="19613"/>
    <cellStyle name="Normal 7 2 3 6" xfId="19614"/>
    <cellStyle name="Normal 7 2 30" xfId="19615"/>
    <cellStyle name="Normal 7 2 31" xfId="19616"/>
    <cellStyle name="Normal 7 2 32" xfId="19617"/>
    <cellStyle name="Normal 7 2 33" xfId="19618"/>
    <cellStyle name="Normal 7 2 34" xfId="19619"/>
    <cellStyle name="Normal 7 2 35" xfId="19620"/>
    <cellStyle name="Normal 7 2 36" xfId="19621"/>
    <cellStyle name="Normal 7 2 37" xfId="19622"/>
    <cellStyle name="Normal 7 2 38" xfId="19623"/>
    <cellStyle name="Normal 7 2 39" xfId="19624"/>
    <cellStyle name="Normal 7 2 4" xfId="19625"/>
    <cellStyle name="Normal 7 2 40" xfId="19626"/>
    <cellStyle name="Normal 7 2 41" xfId="19627"/>
    <cellStyle name="Normal 7 2 42" xfId="19628"/>
    <cellStyle name="Normal 7 2 43" xfId="19629"/>
    <cellStyle name="Normal 7 2 44" xfId="19630"/>
    <cellStyle name="Normal 7 2 45" xfId="19631"/>
    <cellStyle name="Normal 7 2 46" xfId="19632"/>
    <cellStyle name="Normal 7 2 47" xfId="19633"/>
    <cellStyle name="Normal 7 2 48" xfId="19634"/>
    <cellStyle name="Normal 7 2 49" xfId="19635"/>
    <cellStyle name="Normal 7 2 5" xfId="19636"/>
    <cellStyle name="Normal 7 2 50" xfId="19637"/>
    <cellStyle name="Normal 7 2 51" xfId="19638"/>
    <cellStyle name="Normal 7 2 52" xfId="19639"/>
    <cellStyle name="Normal 7 2 53" xfId="19640"/>
    <cellStyle name="Normal 7 2 54" xfId="19641"/>
    <cellStyle name="Normal 7 2 55" xfId="19642"/>
    <cellStyle name="Normal 7 2 56" xfId="19643"/>
    <cellStyle name="Normal 7 2 57" xfId="19644"/>
    <cellStyle name="Normal 7 2 58" xfId="19645"/>
    <cellStyle name="Normal 7 2 59" xfId="19646"/>
    <cellStyle name="Normal 7 2 6" xfId="19647"/>
    <cellStyle name="Normal 7 2 60" xfId="19648"/>
    <cellStyle name="Normal 7 2 61" xfId="19649"/>
    <cellStyle name="Normal 7 2 62" xfId="19650"/>
    <cellStyle name="Normal 7 2 63" xfId="19651"/>
    <cellStyle name="Normal 7 2 64" xfId="19652"/>
    <cellStyle name="Normal 7 2 65" xfId="19653"/>
    <cellStyle name="Normal 7 2 66" xfId="19654"/>
    <cellStyle name="Normal 7 2 67" xfId="19655"/>
    <cellStyle name="Normal 7 2 68" xfId="19656"/>
    <cellStyle name="Normal 7 2 69" xfId="19657"/>
    <cellStyle name="Normal 7 2 7" xfId="19658"/>
    <cellStyle name="Normal 7 2 70" xfId="19659"/>
    <cellStyle name="Normal 7 2 71" xfId="19660"/>
    <cellStyle name="Normal 7 2 72" xfId="19661"/>
    <cellStyle name="Normal 7 2 73" xfId="19662"/>
    <cellStyle name="Normal 7 2 74" xfId="19663"/>
    <cellStyle name="Normal 7 2 75" xfId="19664"/>
    <cellStyle name="Normal 7 2 76" xfId="19665"/>
    <cellStyle name="Normal 7 2 77" xfId="19666"/>
    <cellStyle name="Normal 7 2 78" xfId="19667"/>
    <cellStyle name="Normal 7 2 79" xfId="19668"/>
    <cellStyle name="Normal 7 2 8" xfId="19669"/>
    <cellStyle name="Normal 7 2 80" xfId="19670"/>
    <cellStyle name="Normal 7 2 81" xfId="19671"/>
    <cellStyle name="Normal 7 2 82" xfId="19672"/>
    <cellStyle name="Normal 7 2 83" xfId="19673"/>
    <cellStyle name="Normal 7 2 84" xfId="19674"/>
    <cellStyle name="Normal 7 2 85" xfId="19675"/>
    <cellStyle name="Normal 7 2 86" xfId="19676"/>
    <cellStyle name="Normal 7 2 87" xfId="19677"/>
    <cellStyle name="Normal 7 2 88" xfId="19678"/>
    <cellStyle name="Normal 7 2 89" xfId="19679"/>
    <cellStyle name="Normal 7 2 9" xfId="19680"/>
    <cellStyle name="Normal 7 2 90" xfId="19681"/>
    <cellStyle name="Normal 7 2 91" xfId="19682"/>
    <cellStyle name="Normal 7 2 92" xfId="19683"/>
    <cellStyle name="Normal 7 2 93" xfId="19684"/>
    <cellStyle name="Normal 7 3" xfId="19685"/>
    <cellStyle name="Normal 7 3 2" xfId="19686"/>
    <cellStyle name="Normal 7 3 3" xfId="19687"/>
    <cellStyle name="Normal 7 3 3 2" xfId="19688"/>
    <cellStyle name="Normal 7 4" xfId="19689"/>
    <cellStyle name="Normal 7 4 2" xfId="19690"/>
    <cellStyle name="Normal 7 4 2 2" xfId="19691"/>
    <cellStyle name="Normal 7 5" xfId="19692"/>
    <cellStyle name="Normal 7 6" xfId="19693"/>
    <cellStyle name="Normal 7 7" xfId="19694"/>
    <cellStyle name="Normal 7 8" xfId="19695"/>
    <cellStyle name="Normal 7 9" xfId="19696"/>
    <cellStyle name="Normal 7 9 2" xfId="19697"/>
    <cellStyle name="Normal 70" xfId="19698"/>
    <cellStyle name="Normal 70 2" xfId="19699"/>
    <cellStyle name="Normal 70 3" xfId="19700"/>
    <cellStyle name="Normal 70 4" xfId="19701"/>
    <cellStyle name="Normal 71" xfId="19702"/>
    <cellStyle name="Normal 71 2" xfId="19703"/>
    <cellStyle name="Normal 71 3" xfId="19704"/>
    <cellStyle name="Normal 71 4" xfId="19705"/>
    <cellStyle name="Normal 72" xfId="19706"/>
    <cellStyle name="Normal 72 2" xfId="19707"/>
    <cellStyle name="Normal 72 3" xfId="19708"/>
    <cellStyle name="Normal 72 4" xfId="19709"/>
    <cellStyle name="Normal 73" xfId="19710"/>
    <cellStyle name="Normal 73 2" xfId="19711"/>
    <cellStyle name="Normal 73 3" xfId="19712"/>
    <cellStyle name="Normal 73 4" xfId="19713"/>
    <cellStyle name="Normal 74" xfId="19714"/>
    <cellStyle name="Normal 74 2" xfId="19715"/>
    <cellStyle name="Normal 74 3" xfId="19716"/>
    <cellStyle name="Normal 74 4" xfId="19717"/>
    <cellStyle name="Normal 75" xfId="19718"/>
    <cellStyle name="Normal 75 2" xfId="19719"/>
    <cellStyle name="Normal 75 3" xfId="19720"/>
    <cellStyle name="Normal 75 4" xfId="19721"/>
    <cellStyle name="Normal 76" xfId="19722"/>
    <cellStyle name="Normal 76 2" xfId="19723"/>
    <cellStyle name="Normal 76 3" xfId="19724"/>
    <cellStyle name="Normal 76 4" xfId="19725"/>
    <cellStyle name="Normal 77" xfId="19726"/>
    <cellStyle name="Normal 77 2" xfId="19727"/>
    <cellStyle name="Normal 77 3" xfId="19728"/>
    <cellStyle name="Normal 77 4" xfId="19729"/>
    <cellStyle name="Normal 78" xfId="19730"/>
    <cellStyle name="Normal 78 2" xfId="19731"/>
    <cellStyle name="Normal 78 3" xfId="19732"/>
    <cellStyle name="Normal 78 4" xfId="19733"/>
    <cellStyle name="Normal 79" xfId="19734"/>
    <cellStyle name="Normal 79 2" xfId="19735"/>
    <cellStyle name="Normal 79 3" xfId="19736"/>
    <cellStyle name="Normal 79 4" xfId="19737"/>
    <cellStyle name="Normal 8" xfId="19738"/>
    <cellStyle name="Normal 8 10" xfId="19739"/>
    <cellStyle name="Normal 8 10 2" xfId="19740"/>
    <cellStyle name="Normal 8 11" xfId="19741"/>
    <cellStyle name="Normal 8 11 2" xfId="19742"/>
    <cellStyle name="Normal 8 11 2 2" xfId="19743"/>
    <cellStyle name="Normal 8 11 2 2 2" xfId="19744"/>
    <cellStyle name="Normal 8 11 2 2 3" xfId="19745"/>
    <cellStyle name="Normal 8 11 2 2 4" xfId="19746"/>
    <cellStyle name="Normal 8 11 2 3" xfId="19747"/>
    <cellStyle name="Normal 8 11 2 4" xfId="19748"/>
    <cellStyle name="Normal 8 11 2 5" xfId="19749"/>
    <cellStyle name="Normal 8 11 3" xfId="19750"/>
    <cellStyle name="Normal 8 11 4" xfId="19751"/>
    <cellStyle name="Normal 8 11 4 2" xfId="19752"/>
    <cellStyle name="Normal 8 11 4 3" xfId="19753"/>
    <cellStyle name="Normal 8 11 4 4" xfId="19754"/>
    <cellStyle name="Normal 8 11 5" xfId="19755"/>
    <cellStyle name="Normal 8 11 6" xfId="19756"/>
    <cellStyle name="Normal 8 11 7" xfId="19757"/>
    <cellStyle name="Normal 8 12" xfId="19758"/>
    <cellStyle name="Normal 8 13" xfId="19759"/>
    <cellStyle name="Normal 8 14" xfId="19760"/>
    <cellStyle name="Normal 8 15" xfId="19761"/>
    <cellStyle name="Normal 8 16" xfId="19762"/>
    <cellStyle name="Normal 8 17" xfId="19763"/>
    <cellStyle name="Normal 8 18" xfId="19764"/>
    <cellStyle name="Normal 8 19" xfId="19765"/>
    <cellStyle name="Normal 8 2" xfId="19766"/>
    <cellStyle name="Normal 8 2 2" xfId="19767"/>
    <cellStyle name="Normal 8 2 2 2" xfId="19768"/>
    <cellStyle name="Normal 8 2 2 2 2" xfId="19769"/>
    <cellStyle name="Normal 8 2 2 2 2 2" xfId="19770"/>
    <cellStyle name="Normal 8 2 2 2 2 3" xfId="19771"/>
    <cellStyle name="Normal 8 2 2 2 2 4" xfId="19772"/>
    <cellStyle name="Normal 8 2 2 2 3" xfId="19773"/>
    <cellStyle name="Normal 8 2 2 2 4" xfId="19774"/>
    <cellStyle name="Normal 8 2 2 2 5" xfId="19775"/>
    <cellStyle name="Normal 8 2 2 3" xfId="19776"/>
    <cellStyle name="Normal 8 2 2 4" xfId="19777"/>
    <cellStyle name="Normal 8 2 2 4 2" xfId="19778"/>
    <cellStyle name="Normal 8 2 2 4 3" xfId="19779"/>
    <cellStyle name="Normal 8 2 2 4 4" xfId="19780"/>
    <cellStyle name="Normal 8 2 2 5" xfId="19781"/>
    <cellStyle name="Normal 8 2 2 6" xfId="19782"/>
    <cellStyle name="Normal 8 2 2 7" xfId="19783"/>
    <cellStyle name="Normal 8 2 3" xfId="19784"/>
    <cellStyle name="Normal 8 2 3 2" xfId="19785"/>
    <cellStyle name="Normal 8 2 3 2 2" xfId="19786"/>
    <cellStyle name="Normal 8 2 3 2 2 2" xfId="19787"/>
    <cellStyle name="Normal 8 2 3 2 2 3" xfId="19788"/>
    <cellStyle name="Normal 8 2 3 2 2 4" xfId="19789"/>
    <cellStyle name="Normal 8 2 3 2 3" xfId="19790"/>
    <cellStyle name="Normal 8 2 3 2 4" xfId="19791"/>
    <cellStyle name="Normal 8 2 3 2 5" xfId="19792"/>
    <cellStyle name="Normal 8 2 3 3" xfId="19793"/>
    <cellStyle name="Normal 8 2 3 4" xfId="19794"/>
    <cellStyle name="Normal 8 2 3 4 2" xfId="19795"/>
    <cellStyle name="Normal 8 2 3 4 3" xfId="19796"/>
    <cellStyle name="Normal 8 2 3 4 4" xfId="19797"/>
    <cellStyle name="Normal 8 2 3 5" xfId="19798"/>
    <cellStyle name="Normal 8 2 3 6" xfId="19799"/>
    <cellStyle name="Normal 8 2 3 7" xfId="19800"/>
    <cellStyle name="Normal 8 2 4" xfId="19801"/>
    <cellStyle name="Normal 8 20" xfId="19802"/>
    <cellStyle name="Normal 8 21" xfId="19803"/>
    <cellStyle name="Normal 8 22" xfId="19804"/>
    <cellStyle name="Normal 8 23" xfId="19805"/>
    <cellStyle name="Normal 8 24" xfId="19806"/>
    <cellStyle name="Normal 8 25" xfId="19807"/>
    <cellStyle name="Normal 8 26" xfId="19808"/>
    <cellStyle name="Normal 8 27" xfId="19809"/>
    <cellStyle name="Normal 8 28" xfId="19810"/>
    <cellStyle name="Normal 8 29" xfId="19811"/>
    <cellStyle name="Normal 8 3" xfId="19812"/>
    <cellStyle name="Normal 8 3 2" xfId="19813"/>
    <cellStyle name="Normal 8 3 3" xfId="19814"/>
    <cellStyle name="Normal 8 3 3 2" xfId="19815"/>
    <cellStyle name="Normal 8 3 4" xfId="19816"/>
    <cellStyle name="Normal 8 30" xfId="19817"/>
    <cellStyle name="Normal 8 31" xfId="19818"/>
    <cellStyle name="Normal 8 32" xfId="19819"/>
    <cellStyle name="Normal 8 33" xfId="19820"/>
    <cellStyle name="Normal 8 34" xfId="19821"/>
    <cellStyle name="Normal 8 35" xfId="19822"/>
    <cellStyle name="Normal 8 36" xfId="19823"/>
    <cellStyle name="Normal 8 37" xfId="19824"/>
    <cellStyle name="Normal 8 38" xfId="19825"/>
    <cellStyle name="Normal 8 39" xfId="19826"/>
    <cellStyle name="Normal 8 4" xfId="19827"/>
    <cellStyle name="Normal 8 4 2" xfId="19828"/>
    <cellStyle name="Normal 8 4 2 2" xfId="19829"/>
    <cellStyle name="Normal 8 4 2 2 2" xfId="19830"/>
    <cellStyle name="Normal 8 4 2 2 2 2" xfId="19831"/>
    <cellStyle name="Normal 8 4 2 2 2 3" xfId="19832"/>
    <cellStyle name="Normal 8 4 2 2 2 4" xfId="19833"/>
    <cellStyle name="Normal 8 4 2 2 3" xfId="19834"/>
    <cellStyle name="Normal 8 4 2 2 4" xfId="19835"/>
    <cellStyle name="Normal 8 4 2 2 5" xfId="19836"/>
    <cellStyle name="Normal 8 4 2 3" xfId="19837"/>
    <cellStyle name="Normal 8 4 2 4" xfId="19838"/>
    <cellStyle name="Normal 8 4 2 4 2" xfId="19839"/>
    <cellStyle name="Normal 8 4 2 4 3" xfId="19840"/>
    <cellStyle name="Normal 8 4 2 4 4" xfId="19841"/>
    <cellStyle name="Normal 8 4 2 5" xfId="19842"/>
    <cellStyle name="Normal 8 4 2 6" xfId="19843"/>
    <cellStyle name="Normal 8 4 2 7" xfId="19844"/>
    <cellStyle name="Normal 8 4 3" xfId="19845"/>
    <cellStyle name="Normal 8 40" xfId="19846"/>
    <cellStyle name="Normal 8 41" xfId="19847"/>
    <cellStyle name="Normal 8 42" xfId="19848"/>
    <cellStyle name="Normal 8 43" xfId="19849"/>
    <cellStyle name="Normal 8 44" xfId="19850"/>
    <cellStyle name="Normal 8 45" xfId="19851"/>
    <cellStyle name="Normal 8 46" xfId="19852"/>
    <cellStyle name="Normal 8 47" xfId="19853"/>
    <cellStyle name="Normal 8 48" xfId="19854"/>
    <cellStyle name="Normal 8 49" xfId="19855"/>
    <cellStyle name="Normal 8 5" xfId="19856"/>
    <cellStyle name="Normal 8 5 2" xfId="19857"/>
    <cellStyle name="Normal 8 5 2 2" xfId="19858"/>
    <cellStyle name="Normal 8 5 2 2 2" xfId="19859"/>
    <cellStyle name="Normal 8 5 2 2 3" xfId="19860"/>
    <cellStyle name="Normal 8 5 2 2 4" xfId="19861"/>
    <cellStyle name="Normal 8 5 2 3" xfId="19862"/>
    <cellStyle name="Normal 8 5 2 4" xfId="19863"/>
    <cellStyle name="Normal 8 5 2 5" xfId="19864"/>
    <cellStyle name="Normal 8 5 3" xfId="19865"/>
    <cellStyle name="Normal 8 5 4" xfId="19866"/>
    <cellStyle name="Normal 8 5 4 2" xfId="19867"/>
    <cellStyle name="Normal 8 5 4 3" xfId="19868"/>
    <cellStyle name="Normal 8 5 4 4" xfId="19869"/>
    <cellStyle name="Normal 8 5 5" xfId="19870"/>
    <cellStyle name="Normal 8 5 6" xfId="19871"/>
    <cellStyle name="Normal 8 5 7" xfId="19872"/>
    <cellStyle name="Normal 8 50" xfId="19873"/>
    <cellStyle name="Normal 8 51" xfId="19874"/>
    <cellStyle name="Normal 8 52" xfId="19875"/>
    <cellStyle name="Normal 8 53" xfId="19876"/>
    <cellStyle name="Normal 8 54" xfId="19877"/>
    <cellStyle name="Normal 8 55" xfId="19878"/>
    <cellStyle name="Normal 8 56" xfId="19879"/>
    <cellStyle name="Normal 8 57" xfId="19880"/>
    <cellStyle name="Normal 8 58" xfId="19881"/>
    <cellStyle name="Normal 8 59" xfId="19882"/>
    <cellStyle name="Normal 8 6" xfId="19883"/>
    <cellStyle name="Normal 8 6 2" xfId="19884"/>
    <cellStyle name="Normal 8 6 2 2" xfId="19885"/>
    <cellStyle name="Normal 8 6 2 2 2" xfId="19886"/>
    <cellStyle name="Normal 8 6 2 2 3" xfId="19887"/>
    <cellStyle name="Normal 8 6 2 2 4" xfId="19888"/>
    <cellStyle name="Normal 8 6 2 3" xfId="19889"/>
    <cellStyle name="Normal 8 6 2 4" xfId="19890"/>
    <cellStyle name="Normal 8 6 2 5" xfId="19891"/>
    <cellStyle name="Normal 8 6 3" xfId="19892"/>
    <cellStyle name="Normal 8 6 4" xfId="19893"/>
    <cellStyle name="Normal 8 6 4 2" xfId="19894"/>
    <cellStyle name="Normal 8 6 4 3" xfId="19895"/>
    <cellStyle name="Normal 8 6 4 4" xfId="19896"/>
    <cellStyle name="Normal 8 6 5" xfId="19897"/>
    <cellStyle name="Normal 8 6 6" xfId="19898"/>
    <cellStyle name="Normal 8 6 7" xfId="19899"/>
    <cellStyle name="Normal 8 60" xfId="19900"/>
    <cellStyle name="Normal 8 61" xfId="19901"/>
    <cellStyle name="Normal 8 62" xfId="19902"/>
    <cellStyle name="Normal 8 63" xfId="19903"/>
    <cellStyle name="Normal 8 64" xfId="19904"/>
    <cellStyle name="Normal 8 65" xfId="19905"/>
    <cellStyle name="Normal 8 66" xfId="19906"/>
    <cellStyle name="Normal 8 67" xfId="19907"/>
    <cellStyle name="Normal 8 68" xfId="19908"/>
    <cellStyle name="Normal 8 69" xfId="19909"/>
    <cellStyle name="Normal 8 7" xfId="19910"/>
    <cellStyle name="Normal 8 7 2" xfId="19911"/>
    <cellStyle name="Normal 8 7 2 2" xfId="19912"/>
    <cellStyle name="Normal 8 7 2 2 2" xfId="19913"/>
    <cellStyle name="Normal 8 7 2 2 3" xfId="19914"/>
    <cellStyle name="Normal 8 7 2 2 4" xfId="19915"/>
    <cellStyle name="Normal 8 7 2 3" xfId="19916"/>
    <cellStyle name="Normal 8 7 2 4" xfId="19917"/>
    <cellStyle name="Normal 8 7 2 5" xfId="19918"/>
    <cellStyle name="Normal 8 7 3" xfId="19919"/>
    <cellStyle name="Normal 8 7 4" xfId="19920"/>
    <cellStyle name="Normal 8 7 4 2" xfId="19921"/>
    <cellStyle name="Normal 8 7 4 3" xfId="19922"/>
    <cellStyle name="Normal 8 7 4 4" xfId="19923"/>
    <cellStyle name="Normal 8 7 5" xfId="19924"/>
    <cellStyle name="Normal 8 7 6" xfId="19925"/>
    <cellStyle name="Normal 8 7 7" xfId="19926"/>
    <cellStyle name="Normal 8 70" xfId="19927"/>
    <cellStyle name="Normal 8 71" xfId="19928"/>
    <cellStyle name="Normal 8 72" xfId="19929"/>
    <cellStyle name="Normal 8 73" xfId="19930"/>
    <cellStyle name="Normal 8 74" xfId="19931"/>
    <cellStyle name="Normal 8 75" xfId="19932"/>
    <cellStyle name="Normal 8 76" xfId="19933"/>
    <cellStyle name="Normal 8 77" xfId="19934"/>
    <cellStyle name="Normal 8 78" xfId="19935"/>
    <cellStyle name="Normal 8 79" xfId="19936"/>
    <cellStyle name="Normal 8 8" xfId="19937"/>
    <cellStyle name="Normal 8 8 2" xfId="19938"/>
    <cellStyle name="Normal 8 8 2 2" xfId="19939"/>
    <cellStyle name="Normal 8 8 2 2 2" xfId="19940"/>
    <cellStyle name="Normal 8 8 2 2 3" xfId="19941"/>
    <cellStyle name="Normal 8 8 2 2 4" xfId="19942"/>
    <cellStyle name="Normal 8 8 2 3" xfId="19943"/>
    <cellStyle name="Normal 8 8 2 4" xfId="19944"/>
    <cellStyle name="Normal 8 8 2 5" xfId="19945"/>
    <cellStyle name="Normal 8 8 3" xfId="19946"/>
    <cellStyle name="Normal 8 8 4" xfId="19947"/>
    <cellStyle name="Normal 8 8 4 2" xfId="19948"/>
    <cellStyle name="Normal 8 8 4 3" xfId="19949"/>
    <cellStyle name="Normal 8 8 4 4" xfId="19950"/>
    <cellStyle name="Normal 8 8 5" xfId="19951"/>
    <cellStyle name="Normal 8 8 6" xfId="19952"/>
    <cellStyle name="Normal 8 8 7" xfId="19953"/>
    <cellStyle name="Normal 8 80" xfId="19954"/>
    <cellStyle name="Normal 8 81" xfId="19955"/>
    <cellStyle name="Normal 8 82" xfId="19956"/>
    <cellStyle name="Normal 8 83" xfId="19957"/>
    <cellStyle name="Normal 8 84" xfId="19958"/>
    <cellStyle name="Normal 8 85" xfId="19959"/>
    <cellStyle name="Normal 8 86" xfId="19960"/>
    <cellStyle name="Normal 8 87" xfId="19961"/>
    <cellStyle name="Normal 8 88" xfId="19962"/>
    <cellStyle name="Normal 8 89" xfId="19963"/>
    <cellStyle name="Normal 8 9" xfId="19964"/>
    <cellStyle name="Normal 8 9 2" xfId="19965"/>
    <cellStyle name="Normal 8 90" xfId="19966"/>
    <cellStyle name="Normal 8 91" xfId="19967"/>
    <cellStyle name="Normal 8 92" xfId="19968"/>
    <cellStyle name="Normal 8 93" xfId="19969"/>
    <cellStyle name="Normal 8 94" xfId="19970"/>
    <cellStyle name="Normal 8 95" xfId="19971"/>
    <cellStyle name="Normal 8 95 2" xfId="19972"/>
    <cellStyle name="Normal 8 95 3" xfId="19973"/>
    <cellStyle name="Normal 8 95 4" xfId="19974"/>
    <cellStyle name="Normal 80" xfId="19975"/>
    <cellStyle name="Normal 80 2" xfId="19976"/>
    <cellStyle name="Normal 80 3" xfId="19977"/>
    <cellStyle name="Normal 80 4" xfId="19978"/>
    <cellStyle name="Normal 81" xfId="19979"/>
    <cellStyle name="Normal 81 2" xfId="19980"/>
    <cellStyle name="Normal 81 3" xfId="19981"/>
    <cellStyle name="Normal 81 4" xfId="19982"/>
    <cellStyle name="Normal 82" xfId="19983"/>
    <cellStyle name="Normal 82 2" xfId="19984"/>
    <cellStyle name="Normal 82 3" xfId="19985"/>
    <cellStyle name="Normal 82 4" xfId="19986"/>
    <cellStyle name="Normal 83" xfId="19987"/>
    <cellStyle name="Normal 83 2" xfId="19988"/>
    <cellStyle name="Normal 83 3" xfId="19989"/>
    <cellStyle name="Normal 83 4" xfId="19990"/>
    <cellStyle name="Normal 84" xfId="19991"/>
    <cellStyle name="Normal 84 2" xfId="19992"/>
    <cellStyle name="Normal 84 3" xfId="19993"/>
    <cellStyle name="Normal 84 4" xfId="19994"/>
    <cellStyle name="Normal 85" xfId="19995"/>
    <cellStyle name="Normal 85 2" xfId="19996"/>
    <cellStyle name="Normal 85 3" xfId="19997"/>
    <cellStyle name="Normal 85 4" xfId="19998"/>
    <cellStyle name="Normal 86" xfId="19999"/>
    <cellStyle name="Normal 86 2" xfId="20000"/>
    <cellStyle name="Normal 86 3" xfId="20001"/>
    <cellStyle name="Normal 86 4" xfId="20002"/>
    <cellStyle name="Normal 87" xfId="20003"/>
    <cellStyle name="Normal 87 2" xfId="20004"/>
    <cellStyle name="Normal 87 3" xfId="20005"/>
    <cellStyle name="Normal 87 4" xfId="20006"/>
    <cellStyle name="Normal 88" xfId="20007"/>
    <cellStyle name="Normal 88 2" xfId="20008"/>
    <cellStyle name="Normal 88 3" xfId="20009"/>
    <cellStyle name="Normal 88 4" xfId="20010"/>
    <cellStyle name="Normal 89" xfId="20011"/>
    <cellStyle name="Normal 89 2" xfId="20012"/>
    <cellStyle name="Normal 89 3" xfId="20013"/>
    <cellStyle name="Normal 89 4" xfId="20014"/>
    <cellStyle name="Normal 9" xfId="20015"/>
    <cellStyle name="Normal 9 10" xfId="20016"/>
    <cellStyle name="Normal 9 10 2" xfId="20017"/>
    <cellStyle name="Normal 9 11" xfId="20018"/>
    <cellStyle name="Normal 9 11 2" xfId="20019"/>
    <cellStyle name="Normal 9 11 3" xfId="20020"/>
    <cellStyle name="Normal 9 11 3 2" xfId="20021"/>
    <cellStyle name="Normal 9 11 3 3" xfId="20022"/>
    <cellStyle name="Normal 9 11 3 4" xfId="20023"/>
    <cellStyle name="Normal 9 11 4" xfId="20024"/>
    <cellStyle name="Normal 9 11 5" xfId="20025"/>
    <cellStyle name="Normal 9 11 6" xfId="20026"/>
    <cellStyle name="Normal 9 12" xfId="20027"/>
    <cellStyle name="Normal 9 13" xfId="20028"/>
    <cellStyle name="Normal 9 14" xfId="20029"/>
    <cellStyle name="Normal 9 15" xfId="20030"/>
    <cellStyle name="Normal 9 16" xfId="20031"/>
    <cellStyle name="Normal 9 17" xfId="20032"/>
    <cellStyle name="Normal 9 18" xfId="20033"/>
    <cellStyle name="Normal 9 19" xfId="20034"/>
    <cellStyle name="Normal 9 2" xfId="20035"/>
    <cellStyle name="Normal 9 2 2" xfId="20036"/>
    <cellStyle name="Normal 9 2 3" xfId="20037"/>
    <cellStyle name="Normal 9 2 3 2" xfId="20038"/>
    <cellStyle name="Normal 9 2 3 2 2" xfId="20039"/>
    <cellStyle name="Normal 9 2 3 2 2 2" xfId="20040"/>
    <cellStyle name="Normal 9 2 3 2 2 3" xfId="20041"/>
    <cellStyle name="Normal 9 2 3 2 2 4" xfId="20042"/>
    <cellStyle name="Normal 9 2 3 2 3" xfId="20043"/>
    <cellStyle name="Normal 9 2 3 2 4" xfId="20044"/>
    <cellStyle name="Normal 9 2 3 2 5" xfId="20045"/>
    <cellStyle name="Normal 9 2 3 3" xfId="20046"/>
    <cellStyle name="Normal 9 2 3 4" xfId="20047"/>
    <cellStyle name="Normal 9 2 3 4 2" xfId="20048"/>
    <cellStyle name="Normal 9 2 3 4 3" xfId="20049"/>
    <cellStyle name="Normal 9 2 3 4 4" xfId="20050"/>
    <cellStyle name="Normal 9 2 3 5" xfId="20051"/>
    <cellStyle name="Normal 9 2 3 6" xfId="20052"/>
    <cellStyle name="Normal 9 2 3 7" xfId="20053"/>
    <cellStyle name="Normal 9 2 4" xfId="20054"/>
    <cellStyle name="Normal 9 20" xfId="20055"/>
    <cellStyle name="Normal 9 21" xfId="20056"/>
    <cellStyle name="Normal 9 22" xfId="20057"/>
    <cellStyle name="Normal 9 23" xfId="20058"/>
    <cellStyle name="Normal 9 24" xfId="20059"/>
    <cellStyle name="Normal 9 25" xfId="20060"/>
    <cellStyle name="Normal 9 26" xfId="20061"/>
    <cellStyle name="Normal 9 27" xfId="20062"/>
    <cellStyle name="Normal 9 28" xfId="20063"/>
    <cellStyle name="Normal 9 29" xfId="20064"/>
    <cellStyle name="Normal 9 3" xfId="20065"/>
    <cellStyle name="Normal 9 3 2" xfId="20066"/>
    <cellStyle name="Normal 9 3 2 2" xfId="20067"/>
    <cellStyle name="Normal 9 3 2 2 2" xfId="20068"/>
    <cellStyle name="Normal 9 3 2 2 2 2" xfId="20069"/>
    <cellStyle name="Normal 9 3 2 2 2 3" xfId="20070"/>
    <cellStyle name="Normal 9 3 2 2 2 4" xfId="20071"/>
    <cellStyle name="Normal 9 3 2 2 3" xfId="20072"/>
    <cellStyle name="Normal 9 3 2 2 4" xfId="20073"/>
    <cellStyle name="Normal 9 3 2 2 5" xfId="20074"/>
    <cellStyle name="Normal 9 3 2 3" xfId="20075"/>
    <cellStyle name="Normal 9 3 2 4" xfId="20076"/>
    <cellStyle name="Normal 9 3 2 4 2" xfId="20077"/>
    <cellStyle name="Normal 9 3 2 4 3" xfId="20078"/>
    <cellStyle name="Normal 9 3 2 4 4" xfId="20079"/>
    <cellStyle name="Normal 9 3 2 5" xfId="20080"/>
    <cellStyle name="Normal 9 3 2 6" xfId="20081"/>
    <cellStyle name="Normal 9 3 2 7" xfId="20082"/>
    <cellStyle name="Normal 9 3 3" xfId="20083"/>
    <cellStyle name="Normal 9 3 4" xfId="20084"/>
    <cellStyle name="Normal 9 30" xfId="20085"/>
    <cellStyle name="Normal 9 31" xfId="20086"/>
    <cellStyle name="Normal 9 32" xfId="20087"/>
    <cellStyle name="Normal 9 33" xfId="20088"/>
    <cellStyle name="Normal 9 34" xfId="20089"/>
    <cellStyle name="Normal 9 35" xfId="20090"/>
    <cellStyle name="Normal 9 36" xfId="20091"/>
    <cellStyle name="Normal 9 37" xfId="20092"/>
    <cellStyle name="Normal 9 38" xfId="20093"/>
    <cellStyle name="Normal 9 39" xfId="20094"/>
    <cellStyle name="Normal 9 4" xfId="20095"/>
    <cellStyle name="Normal 9 4 2" xfId="20096"/>
    <cellStyle name="Normal 9 4 3" xfId="20097"/>
    <cellStyle name="Normal 9 4 3 2" xfId="20098"/>
    <cellStyle name="Normal 9 4 3 2 2" xfId="20099"/>
    <cellStyle name="Normal 9 4 3 2 2 2" xfId="20100"/>
    <cellStyle name="Normal 9 4 3 2 2 3" xfId="20101"/>
    <cellStyle name="Normal 9 4 3 2 2 4" xfId="20102"/>
    <cellStyle name="Normal 9 4 3 2 3" xfId="20103"/>
    <cellStyle name="Normal 9 4 3 2 4" xfId="20104"/>
    <cellStyle name="Normal 9 4 3 2 5" xfId="20105"/>
    <cellStyle name="Normal 9 4 3 3" xfId="20106"/>
    <cellStyle name="Normal 9 4 3 4" xfId="20107"/>
    <cellStyle name="Normal 9 4 3 4 2" xfId="20108"/>
    <cellStyle name="Normal 9 4 3 4 3" xfId="20109"/>
    <cellStyle name="Normal 9 4 3 4 4" xfId="20110"/>
    <cellStyle name="Normal 9 4 3 5" xfId="20111"/>
    <cellStyle name="Normal 9 4 3 6" xfId="20112"/>
    <cellStyle name="Normal 9 4 3 7" xfId="20113"/>
    <cellStyle name="Normal 9 4 4" xfId="20114"/>
    <cellStyle name="Normal 9 40" xfId="20115"/>
    <cellStyle name="Normal 9 41" xfId="20116"/>
    <cellStyle name="Normal 9 42" xfId="20117"/>
    <cellStyle name="Normal 9 43" xfId="20118"/>
    <cellStyle name="Normal 9 44" xfId="20119"/>
    <cellStyle name="Normal 9 45" xfId="20120"/>
    <cellStyle name="Normal 9 46" xfId="20121"/>
    <cellStyle name="Normal 9 47" xfId="20122"/>
    <cellStyle name="Normal 9 48" xfId="20123"/>
    <cellStyle name="Normal 9 49" xfId="20124"/>
    <cellStyle name="Normal 9 5" xfId="20125"/>
    <cellStyle name="Normal 9 5 10" xfId="20126"/>
    <cellStyle name="Normal 9 5 2" xfId="20127"/>
    <cellStyle name="Normal 9 5 2 2" xfId="20128"/>
    <cellStyle name="Normal 9 5 2 2 2" xfId="20129"/>
    <cellStyle name="Normal 9 5 2 2 2 2" xfId="20130"/>
    <cellStyle name="Normal 9 5 2 2 2 3" xfId="20131"/>
    <cellStyle name="Normal 9 5 2 2 2 4" xfId="20132"/>
    <cellStyle name="Normal 9 5 2 2 3" xfId="20133"/>
    <cellStyle name="Normal 9 5 2 2 4" xfId="20134"/>
    <cellStyle name="Normal 9 5 2 2 5" xfId="20135"/>
    <cellStyle name="Normal 9 5 2 3" xfId="20136"/>
    <cellStyle name="Normal 9 5 2 4" xfId="20137"/>
    <cellStyle name="Normal 9 5 2 4 2" xfId="20138"/>
    <cellStyle name="Normal 9 5 2 4 3" xfId="20139"/>
    <cellStyle name="Normal 9 5 2 4 4" xfId="20140"/>
    <cellStyle name="Normal 9 5 2 5" xfId="20141"/>
    <cellStyle name="Normal 9 5 2 6" xfId="20142"/>
    <cellStyle name="Normal 9 5 2 7" xfId="20143"/>
    <cellStyle name="Normal 9 5 3" xfId="20144"/>
    <cellStyle name="Normal 9 5 3 2" xfId="20145"/>
    <cellStyle name="Normal 9 5 3 2 2" xfId="20146"/>
    <cellStyle name="Normal 9 5 3 2 2 2" xfId="20147"/>
    <cellStyle name="Normal 9 5 3 2 2 3" xfId="20148"/>
    <cellStyle name="Normal 9 5 3 2 2 4" xfId="20149"/>
    <cellStyle name="Normal 9 5 3 2 3" xfId="20150"/>
    <cellStyle name="Normal 9 5 3 2 4" xfId="20151"/>
    <cellStyle name="Normal 9 5 3 2 5" xfId="20152"/>
    <cellStyle name="Normal 9 5 3 3" xfId="20153"/>
    <cellStyle name="Normal 9 5 3 3 2" xfId="20154"/>
    <cellStyle name="Normal 9 5 3 3 3" xfId="20155"/>
    <cellStyle name="Normal 9 5 3 3 4" xfId="20156"/>
    <cellStyle name="Normal 9 5 3 4" xfId="20157"/>
    <cellStyle name="Normal 9 5 3 5" xfId="20158"/>
    <cellStyle name="Normal 9 5 3 6" xfId="20159"/>
    <cellStyle name="Normal 9 5 4" xfId="20160"/>
    <cellStyle name="Normal 9 5 4 2" xfId="20161"/>
    <cellStyle name="Normal 9 5 4 2 2" xfId="20162"/>
    <cellStyle name="Normal 9 5 4 2 2 2" xfId="20163"/>
    <cellStyle name="Normal 9 5 4 2 2 3" xfId="20164"/>
    <cellStyle name="Normal 9 5 4 2 2 4" xfId="20165"/>
    <cellStyle name="Normal 9 5 4 2 3" xfId="20166"/>
    <cellStyle name="Normal 9 5 4 2 4" xfId="20167"/>
    <cellStyle name="Normal 9 5 4 2 5" xfId="20168"/>
    <cellStyle name="Normal 9 5 4 3" xfId="20169"/>
    <cellStyle name="Normal 9 5 4 3 2" xfId="20170"/>
    <cellStyle name="Normal 9 5 4 3 3" xfId="20171"/>
    <cellStyle name="Normal 9 5 4 3 4" xfId="20172"/>
    <cellStyle name="Normal 9 5 4 4" xfId="20173"/>
    <cellStyle name="Normal 9 5 4 5" xfId="20174"/>
    <cellStyle name="Normal 9 5 4 6" xfId="20175"/>
    <cellStyle name="Normal 9 5 5" xfId="20176"/>
    <cellStyle name="Normal 9 5 5 2" xfId="20177"/>
    <cellStyle name="Normal 9 5 5 2 2" xfId="20178"/>
    <cellStyle name="Normal 9 5 5 2 3" xfId="20179"/>
    <cellStyle name="Normal 9 5 5 2 4" xfId="20180"/>
    <cellStyle name="Normal 9 5 5 3" xfId="20181"/>
    <cellStyle name="Normal 9 5 5 4" xfId="20182"/>
    <cellStyle name="Normal 9 5 5 5" xfId="20183"/>
    <cellStyle name="Normal 9 5 6" xfId="20184"/>
    <cellStyle name="Normal 9 5 7" xfId="20185"/>
    <cellStyle name="Normal 9 5 7 2" xfId="20186"/>
    <cellStyle name="Normal 9 5 7 3" xfId="20187"/>
    <cellStyle name="Normal 9 5 7 4" xfId="20188"/>
    <cellStyle name="Normal 9 5 8" xfId="20189"/>
    <cellStyle name="Normal 9 5 9" xfId="20190"/>
    <cellStyle name="Normal 9 50" xfId="20191"/>
    <cellStyle name="Normal 9 51" xfId="20192"/>
    <cellStyle name="Normal 9 52" xfId="20193"/>
    <cellStyle name="Normal 9 53" xfId="20194"/>
    <cellStyle name="Normal 9 54" xfId="20195"/>
    <cellStyle name="Normal 9 55" xfId="20196"/>
    <cellStyle name="Normal 9 56" xfId="20197"/>
    <cellStyle name="Normal 9 57" xfId="20198"/>
    <cellStyle name="Normal 9 58" xfId="20199"/>
    <cellStyle name="Normal 9 59" xfId="20200"/>
    <cellStyle name="Normal 9 6" xfId="20201"/>
    <cellStyle name="Normal 9 6 2" xfId="20202"/>
    <cellStyle name="Normal 9 6 2 2" xfId="20203"/>
    <cellStyle name="Normal 9 6 2 2 2" xfId="20204"/>
    <cellStyle name="Normal 9 6 2 2 2 2" xfId="20205"/>
    <cellStyle name="Normal 9 6 2 2 2 3" xfId="20206"/>
    <cellStyle name="Normal 9 6 2 2 2 4" xfId="20207"/>
    <cellStyle name="Normal 9 6 2 2 3" xfId="20208"/>
    <cellStyle name="Normal 9 6 2 2 4" xfId="20209"/>
    <cellStyle name="Normal 9 6 2 2 5" xfId="20210"/>
    <cellStyle name="Normal 9 6 2 3" xfId="20211"/>
    <cellStyle name="Normal 9 6 2 3 2" xfId="20212"/>
    <cellStyle name="Normal 9 6 2 3 3" xfId="20213"/>
    <cellStyle name="Normal 9 6 2 3 4" xfId="20214"/>
    <cellStyle name="Normal 9 6 2 4" xfId="20215"/>
    <cellStyle name="Normal 9 6 2 5" xfId="20216"/>
    <cellStyle name="Normal 9 6 2 6" xfId="20217"/>
    <cellStyle name="Normal 9 6 3" xfId="20218"/>
    <cellStyle name="Normal 9 6 3 2" xfId="20219"/>
    <cellStyle name="Normal 9 6 3 2 2" xfId="20220"/>
    <cellStyle name="Normal 9 6 3 2 3" xfId="20221"/>
    <cellStyle name="Normal 9 6 3 2 4" xfId="20222"/>
    <cellStyle name="Normal 9 6 3 3" xfId="20223"/>
    <cellStyle name="Normal 9 6 3 4" xfId="20224"/>
    <cellStyle name="Normal 9 6 3 5" xfId="20225"/>
    <cellStyle name="Normal 9 6 4" xfId="20226"/>
    <cellStyle name="Normal 9 6 5" xfId="20227"/>
    <cellStyle name="Normal 9 6 5 2" xfId="20228"/>
    <cellStyle name="Normal 9 6 5 3" xfId="20229"/>
    <cellStyle name="Normal 9 6 5 4" xfId="20230"/>
    <cellStyle name="Normal 9 6 6" xfId="20231"/>
    <cellStyle name="Normal 9 6 7" xfId="20232"/>
    <cellStyle name="Normal 9 6 8" xfId="20233"/>
    <cellStyle name="Normal 9 60" xfId="20234"/>
    <cellStyle name="Normal 9 61" xfId="20235"/>
    <cellStyle name="Normal 9 62" xfId="20236"/>
    <cellStyle name="Normal 9 63" xfId="20237"/>
    <cellStyle name="Normal 9 64" xfId="20238"/>
    <cellStyle name="Normal 9 65" xfId="20239"/>
    <cellStyle name="Normal 9 66" xfId="20240"/>
    <cellStyle name="Normal 9 67" xfId="20241"/>
    <cellStyle name="Normal 9 68" xfId="20242"/>
    <cellStyle name="Normal 9 69" xfId="20243"/>
    <cellStyle name="Normal 9 7" xfId="20244"/>
    <cellStyle name="Normal 9 7 2" xfId="20245"/>
    <cellStyle name="Normal 9 7 2 2" xfId="20246"/>
    <cellStyle name="Normal 9 7 2 2 2" xfId="20247"/>
    <cellStyle name="Normal 9 7 2 2 2 2" xfId="20248"/>
    <cellStyle name="Normal 9 7 2 2 2 3" xfId="20249"/>
    <cellStyle name="Normal 9 7 2 2 2 4" xfId="20250"/>
    <cellStyle name="Normal 9 7 2 2 3" xfId="20251"/>
    <cellStyle name="Normal 9 7 2 2 4" xfId="20252"/>
    <cellStyle name="Normal 9 7 2 2 5" xfId="20253"/>
    <cellStyle name="Normal 9 7 2 3" xfId="20254"/>
    <cellStyle name="Normal 9 7 2 3 2" xfId="20255"/>
    <cellStyle name="Normal 9 7 2 3 3" xfId="20256"/>
    <cellStyle name="Normal 9 7 2 3 4" xfId="20257"/>
    <cellStyle name="Normal 9 7 2 4" xfId="20258"/>
    <cellStyle name="Normal 9 7 2 5" xfId="20259"/>
    <cellStyle name="Normal 9 7 2 6" xfId="20260"/>
    <cellStyle name="Normal 9 7 3" xfId="20261"/>
    <cellStyle name="Normal 9 7 3 2" xfId="20262"/>
    <cellStyle name="Normal 9 7 3 2 2" xfId="20263"/>
    <cellStyle name="Normal 9 7 3 2 3" xfId="20264"/>
    <cellStyle name="Normal 9 7 3 2 4" xfId="20265"/>
    <cellStyle name="Normal 9 7 3 3" xfId="20266"/>
    <cellStyle name="Normal 9 7 3 4" xfId="20267"/>
    <cellStyle name="Normal 9 7 3 5" xfId="20268"/>
    <cellStyle name="Normal 9 7 4" xfId="20269"/>
    <cellStyle name="Normal 9 7 5" xfId="20270"/>
    <cellStyle name="Normal 9 7 5 2" xfId="20271"/>
    <cellStyle name="Normal 9 7 5 3" xfId="20272"/>
    <cellStyle name="Normal 9 7 5 4" xfId="20273"/>
    <cellStyle name="Normal 9 7 6" xfId="20274"/>
    <cellStyle name="Normal 9 7 7" xfId="20275"/>
    <cellStyle name="Normal 9 7 8" xfId="20276"/>
    <cellStyle name="Normal 9 70" xfId="20277"/>
    <cellStyle name="Normal 9 71" xfId="20278"/>
    <cellStyle name="Normal 9 72" xfId="20279"/>
    <cellStyle name="Normal 9 73" xfId="20280"/>
    <cellStyle name="Normal 9 74" xfId="20281"/>
    <cellStyle name="Normal 9 75" xfId="20282"/>
    <cellStyle name="Normal 9 76" xfId="20283"/>
    <cellStyle name="Normal 9 77" xfId="20284"/>
    <cellStyle name="Normal 9 78" xfId="20285"/>
    <cellStyle name="Normal 9 79" xfId="20286"/>
    <cellStyle name="Normal 9 8" xfId="20287"/>
    <cellStyle name="Normal 9 8 2" xfId="20288"/>
    <cellStyle name="Normal 9 8 2 2" xfId="20289"/>
    <cellStyle name="Normal 9 8 2 2 2" xfId="20290"/>
    <cellStyle name="Normal 9 8 2 2 3" xfId="20291"/>
    <cellStyle name="Normal 9 8 2 2 4" xfId="20292"/>
    <cellStyle name="Normal 9 8 2 3" xfId="20293"/>
    <cellStyle name="Normal 9 8 2 4" xfId="20294"/>
    <cellStyle name="Normal 9 8 2 5" xfId="20295"/>
    <cellStyle name="Normal 9 8 3" xfId="20296"/>
    <cellStyle name="Normal 9 8 4" xfId="20297"/>
    <cellStyle name="Normal 9 8 4 2" xfId="20298"/>
    <cellStyle name="Normal 9 8 4 3" xfId="20299"/>
    <cellStyle name="Normal 9 8 4 4" xfId="20300"/>
    <cellStyle name="Normal 9 8 5" xfId="20301"/>
    <cellStyle name="Normal 9 8 6" xfId="20302"/>
    <cellStyle name="Normal 9 8 7" xfId="20303"/>
    <cellStyle name="Normal 9 80" xfId="20304"/>
    <cellStyle name="Normal 9 81" xfId="20305"/>
    <cellStyle name="Normal 9 82" xfId="20306"/>
    <cellStyle name="Normal 9 83" xfId="20307"/>
    <cellStyle name="Normal 9 84" xfId="20308"/>
    <cellStyle name="Normal 9 85" xfId="20309"/>
    <cellStyle name="Normal 9 86" xfId="20310"/>
    <cellStyle name="Normal 9 87" xfId="20311"/>
    <cellStyle name="Normal 9 88" xfId="20312"/>
    <cellStyle name="Normal 9 89" xfId="20313"/>
    <cellStyle name="Normal 9 9" xfId="20314"/>
    <cellStyle name="Normal 9 9 2" xfId="20315"/>
    <cellStyle name="Normal 9 90" xfId="20316"/>
    <cellStyle name="Normal 9 91" xfId="20317"/>
    <cellStyle name="Normal 9 92" xfId="20318"/>
    <cellStyle name="Normal 9 93" xfId="20319"/>
    <cellStyle name="Normal 9 94" xfId="20320"/>
    <cellStyle name="Normal 9 95" xfId="20321"/>
    <cellStyle name="Normal 9 95 2" xfId="20322"/>
    <cellStyle name="Normal 9 95 3" xfId="20323"/>
    <cellStyle name="Normal 9 95 4" xfId="20324"/>
    <cellStyle name="Normal 9 96" xfId="20325"/>
    <cellStyle name="Normal 9 97" xfId="20326"/>
    <cellStyle name="Normal 9 98" xfId="20327"/>
    <cellStyle name="Normal 90" xfId="20328"/>
    <cellStyle name="Normal 90 2" xfId="20329"/>
    <cellStyle name="Normal 90 3" xfId="20330"/>
    <cellStyle name="Normal 90 4" xfId="20331"/>
    <cellStyle name="Normal 91" xfId="20332"/>
    <cellStyle name="Normal 91 2" xfId="20333"/>
    <cellStyle name="Normal 91 3" xfId="20334"/>
    <cellStyle name="Normal 91 4" xfId="20335"/>
    <cellStyle name="Normal 92" xfId="20336"/>
    <cellStyle name="Normal 92 2" xfId="20337"/>
    <cellStyle name="Normal 92 3" xfId="20338"/>
    <cellStyle name="Normal 92 4" xfId="20339"/>
    <cellStyle name="Normal 93" xfId="20340"/>
    <cellStyle name="Normal 93 2" xfId="20341"/>
    <cellStyle name="Normal 94" xfId="20342"/>
    <cellStyle name="Normal 94 2" xfId="20343"/>
    <cellStyle name="Normal 94 3" xfId="20344"/>
    <cellStyle name="Normal 94 4" xfId="20345"/>
    <cellStyle name="Normal 95" xfId="20346"/>
    <cellStyle name="Normal 95 2" xfId="20347"/>
    <cellStyle name="Normal 95 3" xfId="20348"/>
    <cellStyle name="Normal 95 4" xfId="20349"/>
    <cellStyle name="Normal 96" xfId="20350"/>
    <cellStyle name="Normal 96 2" xfId="20351"/>
    <cellStyle name="Normal 96 2 2" xfId="20352"/>
    <cellStyle name="Normal 96 2 2 2" xfId="20353"/>
    <cellStyle name="Normal 96 2 2 3" xfId="20354"/>
    <cellStyle name="Normal 96 2 2 4" xfId="20355"/>
    <cellStyle name="Normal 96 2 3" xfId="20356"/>
    <cellStyle name="Normal 96 2 4" xfId="20357"/>
    <cellStyle name="Normal 96 2 5" xfId="20358"/>
    <cellStyle name="Normal 96 3" xfId="20359"/>
    <cellStyle name="Normal 96 3 2" xfId="20360"/>
    <cellStyle name="Normal 96 3 3" xfId="20361"/>
    <cellStyle name="Normal 96 3 4" xfId="20362"/>
    <cellStyle name="Normal 96 4" xfId="20363"/>
    <cellStyle name="Normal 96 4 2" xfId="20364"/>
    <cellStyle name="Normal 96 4 3" xfId="20365"/>
    <cellStyle name="Normal 96 4 4" xfId="20366"/>
    <cellStyle name="Normal 96 5" xfId="20367"/>
    <cellStyle name="Normal 96 6" xfId="20368"/>
    <cellStyle name="Normal 96 7" xfId="20369"/>
    <cellStyle name="Normal 97" xfId="20370"/>
    <cellStyle name="Normal 97 2" xfId="20371"/>
    <cellStyle name="Normal 97 3" xfId="20372"/>
    <cellStyle name="Normal 97 4" xfId="20373"/>
    <cellStyle name="Normal 98" xfId="20374"/>
    <cellStyle name="Normal 98 2" xfId="20375"/>
    <cellStyle name="Normal 98 3" xfId="20376"/>
    <cellStyle name="Normal 98 4" xfId="20377"/>
    <cellStyle name="Normal 99" xfId="20378"/>
    <cellStyle name="Normal 99 2" xfId="20379"/>
    <cellStyle name="Normal 99 3" xfId="20380"/>
    <cellStyle name="Normal 99 4" xfId="20381"/>
    <cellStyle name="Normal_Capital &amp; RWA N" xfId="8"/>
    <cellStyle name="Normal_Capital &amp; RWA N 2" xfId="16"/>
    <cellStyle name="Normal_Casestdy draft" xfId="15"/>
    <cellStyle name="Normal_Casestdy draft 2" xfId="9"/>
    <cellStyle name="Normalny_Eksport 2000 - F" xfId="20382"/>
    <cellStyle name="Note 2" xfId="20383"/>
    <cellStyle name="Note 2 10" xfId="20384"/>
    <cellStyle name="Note 2 10 2" xfId="20385"/>
    <cellStyle name="Note 2 10 2 2" xfId="21221"/>
    <cellStyle name="Note 2 10 3" xfId="20386"/>
    <cellStyle name="Note 2 10 3 2" xfId="21220"/>
    <cellStyle name="Note 2 10 4" xfId="20387"/>
    <cellStyle name="Note 2 10 4 2" xfId="21219"/>
    <cellStyle name="Note 2 10 5" xfId="20388"/>
    <cellStyle name="Note 2 10 5 2" xfId="21218"/>
    <cellStyle name="Note 2 11" xfId="20389"/>
    <cellStyle name="Note 2 11 2" xfId="20390"/>
    <cellStyle name="Note 2 11 2 2" xfId="21217"/>
    <cellStyle name="Note 2 11 3" xfId="20391"/>
    <cellStyle name="Note 2 11 3 2" xfId="21216"/>
    <cellStyle name="Note 2 11 4" xfId="20392"/>
    <cellStyle name="Note 2 11 4 2" xfId="21215"/>
    <cellStyle name="Note 2 11 5" xfId="20393"/>
    <cellStyle name="Note 2 11 5 2" xfId="21214"/>
    <cellStyle name="Note 2 12" xfId="20394"/>
    <cellStyle name="Note 2 12 2" xfId="20395"/>
    <cellStyle name="Note 2 12 2 2" xfId="21213"/>
    <cellStyle name="Note 2 12 3" xfId="20396"/>
    <cellStyle name="Note 2 12 3 2" xfId="21212"/>
    <cellStyle name="Note 2 12 4" xfId="20397"/>
    <cellStyle name="Note 2 12 4 2" xfId="21211"/>
    <cellStyle name="Note 2 12 5" xfId="20398"/>
    <cellStyle name="Note 2 12 5 2" xfId="21210"/>
    <cellStyle name="Note 2 13" xfId="20399"/>
    <cellStyle name="Note 2 13 2" xfId="20400"/>
    <cellStyle name="Note 2 13 2 2" xfId="21209"/>
    <cellStyle name="Note 2 13 3" xfId="20401"/>
    <cellStyle name="Note 2 13 3 2" xfId="21208"/>
    <cellStyle name="Note 2 13 4" xfId="20402"/>
    <cellStyle name="Note 2 13 4 2" xfId="21207"/>
    <cellStyle name="Note 2 13 5" xfId="20403"/>
    <cellStyle name="Note 2 13 5 2" xfId="21206"/>
    <cellStyle name="Note 2 14" xfId="20404"/>
    <cellStyle name="Note 2 14 2" xfId="20405"/>
    <cellStyle name="Note 2 14 2 2" xfId="21204"/>
    <cellStyle name="Note 2 14 3" xfId="21205"/>
    <cellStyle name="Note 2 15" xfId="20406"/>
    <cellStyle name="Note 2 15 2" xfId="20407"/>
    <cellStyle name="Note 2 15 2 2" xfId="21203"/>
    <cellStyle name="Note 2 16" xfId="20408"/>
    <cellStyle name="Note 2 16 2" xfId="21202"/>
    <cellStyle name="Note 2 17" xfId="20409"/>
    <cellStyle name="Note 2 17 2" xfId="21201"/>
    <cellStyle name="Note 2 18" xfId="21222"/>
    <cellStyle name="Note 2 2" xfId="20410"/>
    <cellStyle name="Note 2 2 10" xfId="20411"/>
    <cellStyle name="Note 2 2 10 2" xfId="21199"/>
    <cellStyle name="Note 2 2 11" xfId="21200"/>
    <cellStyle name="Note 2 2 2" xfId="20412"/>
    <cellStyle name="Note 2 2 2 2" xfId="20413"/>
    <cellStyle name="Note 2 2 2 2 2" xfId="21197"/>
    <cellStyle name="Note 2 2 2 3" xfId="20414"/>
    <cellStyle name="Note 2 2 2 3 2" xfId="21196"/>
    <cellStyle name="Note 2 2 2 4" xfId="20415"/>
    <cellStyle name="Note 2 2 2 4 2" xfId="21195"/>
    <cellStyle name="Note 2 2 2 5" xfId="20416"/>
    <cellStyle name="Note 2 2 2 5 2" xfId="21194"/>
    <cellStyle name="Note 2 2 2 6" xfId="21198"/>
    <cellStyle name="Note 2 2 3" xfId="20417"/>
    <cellStyle name="Note 2 2 3 2" xfId="20418"/>
    <cellStyle name="Note 2 2 3 2 2" xfId="21193"/>
    <cellStyle name="Note 2 2 3 3" xfId="20419"/>
    <cellStyle name="Note 2 2 3 3 2" xfId="21192"/>
    <cellStyle name="Note 2 2 3 4" xfId="20420"/>
    <cellStyle name="Note 2 2 3 4 2" xfId="21191"/>
    <cellStyle name="Note 2 2 3 5" xfId="20421"/>
    <cellStyle name="Note 2 2 3 5 2" xfId="21190"/>
    <cellStyle name="Note 2 2 4" xfId="20422"/>
    <cellStyle name="Note 2 2 4 2" xfId="20423"/>
    <cellStyle name="Note 2 2 4 2 2" xfId="21188"/>
    <cellStyle name="Note 2 2 4 3" xfId="20424"/>
    <cellStyle name="Note 2 2 4 3 2" xfId="21187"/>
    <cellStyle name="Note 2 2 4 4" xfId="20425"/>
    <cellStyle name="Note 2 2 4 4 2" xfId="21186"/>
    <cellStyle name="Note 2 2 4 5" xfId="21189"/>
    <cellStyle name="Note 2 2 5" xfId="20426"/>
    <cellStyle name="Note 2 2 5 2" xfId="20427"/>
    <cellStyle name="Note 2 2 5 2 2" xfId="21184"/>
    <cellStyle name="Note 2 2 5 3" xfId="20428"/>
    <cellStyle name="Note 2 2 5 3 2" xfId="21183"/>
    <cellStyle name="Note 2 2 5 4" xfId="20429"/>
    <cellStyle name="Note 2 2 5 4 2" xfId="21182"/>
    <cellStyle name="Note 2 2 5 5" xfId="21185"/>
    <cellStyle name="Note 2 2 6" xfId="20430"/>
    <cellStyle name="Note 2 2 6 2" xfId="21181"/>
    <cellStyle name="Note 2 2 7" xfId="20431"/>
    <cellStyle name="Note 2 2 7 2" xfId="21180"/>
    <cellStyle name="Note 2 2 8" xfId="20432"/>
    <cellStyle name="Note 2 2 8 2" xfId="21179"/>
    <cellStyle name="Note 2 2 9" xfId="20433"/>
    <cellStyle name="Note 2 2 9 2" xfId="21178"/>
    <cellStyle name="Note 2 3" xfId="20434"/>
    <cellStyle name="Note 2 3 2" xfId="20435"/>
    <cellStyle name="Note 2 3 2 2" xfId="21177"/>
    <cellStyle name="Note 2 3 3" xfId="20436"/>
    <cellStyle name="Note 2 3 3 2" xfId="21176"/>
    <cellStyle name="Note 2 3 4" xfId="20437"/>
    <cellStyle name="Note 2 3 4 2" xfId="21175"/>
    <cellStyle name="Note 2 3 5" xfId="20438"/>
    <cellStyle name="Note 2 3 5 2" xfId="21174"/>
    <cellStyle name="Note 2 4" xfId="20439"/>
    <cellStyle name="Note 2 4 2" xfId="20440"/>
    <cellStyle name="Note 2 4 2 2" xfId="20441"/>
    <cellStyle name="Note 2 4 2 2 2" xfId="21173"/>
    <cellStyle name="Note 2 4 3" xfId="20442"/>
    <cellStyle name="Note 2 4 3 2" xfId="20443"/>
    <cellStyle name="Note 2 4 3 2 2" xfId="21172"/>
    <cellStyle name="Note 2 4 4" xfId="20444"/>
    <cellStyle name="Note 2 4 4 2" xfId="20445"/>
    <cellStyle name="Note 2 4 4 2 2" xfId="21171"/>
    <cellStyle name="Note 2 4 5" xfId="20446"/>
    <cellStyle name="Note 2 4 6" xfId="20447"/>
    <cellStyle name="Note 2 4 7" xfId="20448"/>
    <cellStyle name="Note 2 4 7 2" xfId="21170"/>
    <cellStyle name="Note 2 5" xfId="20449"/>
    <cellStyle name="Note 2 5 2" xfId="20450"/>
    <cellStyle name="Note 2 5 2 2" xfId="20451"/>
    <cellStyle name="Note 2 5 2 2 2" xfId="21169"/>
    <cellStyle name="Note 2 5 3" xfId="20452"/>
    <cellStyle name="Note 2 5 3 2" xfId="20453"/>
    <cellStyle name="Note 2 5 3 2 2" xfId="21168"/>
    <cellStyle name="Note 2 5 4" xfId="20454"/>
    <cellStyle name="Note 2 5 4 2" xfId="20455"/>
    <cellStyle name="Note 2 5 4 2 2" xfId="21167"/>
    <cellStyle name="Note 2 5 5" xfId="20456"/>
    <cellStyle name="Note 2 5 6" xfId="20457"/>
    <cellStyle name="Note 2 5 7" xfId="20458"/>
    <cellStyle name="Note 2 5 7 2" xfId="21166"/>
    <cellStyle name="Note 2 6" xfId="20459"/>
    <cellStyle name="Note 2 6 2" xfId="20460"/>
    <cellStyle name="Note 2 6 2 2" xfId="20461"/>
    <cellStyle name="Note 2 6 2 2 2" xfId="21165"/>
    <cellStyle name="Note 2 6 3" xfId="20462"/>
    <cellStyle name="Note 2 6 3 2" xfId="20463"/>
    <cellStyle name="Note 2 6 3 2 2" xfId="21164"/>
    <cellStyle name="Note 2 6 4" xfId="20464"/>
    <cellStyle name="Note 2 6 4 2" xfId="20465"/>
    <cellStyle name="Note 2 6 4 2 2" xfId="21163"/>
    <cellStyle name="Note 2 6 5" xfId="20466"/>
    <cellStyle name="Note 2 6 6" xfId="20467"/>
    <cellStyle name="Note 2 6 7" xfId="20468"/>
    <cellStyle name="Note 2 6 7 2" xfId="21162"/>
    <cellStyle name="Note 2 7" xfId="20469"/>
    <cellStyle name="Note 2 7 2" xfId="20470"/>
    <cellStyle name="Note 2 7 2 2" xfId="20471"/>
    <cellStyle name="Note 2 7 2 2 2" xfId="21161"/>
    <cellStyle name="Note 2 7 3" xfId="20472"/>
    <cellStyle name="Note 2 7 3 2" xfId="20473"/>
    <cellStyle name="Note 2 7 3 2 2" xfId="21160"/>
    <cellStyle name="Note 2 7 4" xfId="20474"/>
    <cellStyle name="Note 2 7 4 2" xfId="20475"/>
    <cellStyle name="Note 2 7 4 2 2" xfId="21159"/>
    <cellStyle name="Note 2 7 5" xfId="20476"/>
    <cellStyle name="Note 2 7 6" xfId="20477"/>
    <cellStyle name="Note 2 7 7" xfId="20478"/>
    <cellStyle name="Note 2 7 7 2" xfId="21158"/>
    <cellStyle name="Note 2 8" xfId="20479"/>
    <cellStyle name="Note 2 8 2" xfId="20480"/>
    <cellStyle name="Note 2 8 2 2" xfId="21157"/>
    <cellStyle name="Note 2 8 3" xfId="20481"/>
    <cellStyle name="Note 2 8 3 2" xfId="21156"/>
    <cellStyle name="Note 2 8 4" xfId="20482"/>
    <cellStyle name="Note 2 8 4 2" xfId="21155"/>
    <cellStyle name="Note 2 8 5" xfId="20483"/>
    <cellStyle name="Note 2 8 5 2" xfId="21154"/>
    <cellStyle name="Note 2 9" xfId="20484"/>
    <cellStyle name="Note 2 9 2" xfId="20485"/>
    <cellStyle name="Note 2 9 2 2" xfId="21153"/>
    <cellStyle name="Note 2 9 3" xfId="20486"/>
    <cellStyle name="Note 2 9 3 2" xfId="21152"/>
    <cellStyle name="Note 2 9 4" xfId="20487"/>
    <cellStyle name="Note 2 9 4 2" xfId="21151"/>
    <cellStyle name="Note 2 9 5" xfId="20488"/>
    <cellStyle name="Note 2 9 5 2" xfId="21150"/>
    <cellStyle name="Note 3 2" xfId="20489"/>
    <cellStyle name="Note 3 2 2" xfId="20490"/>
    <cellStyle name="Note 3 2 2 2" xfId="21148"/>
    <cellStyle name="Note 3 2 3" xfId="20491"/>
    <cellStyle name="Note 3 2 4" xfId="21149"/>
    <cellStyle name="Note 3 3" xfId="20492"/>
    <cellStyle name="Note 3 3 2" xfId="20493"/>
    <cellStyle name="Note 3 3 3" xfId="21147"/>
    <cellStyle name="Note 3 4" xfId="20494"/>
    <cellStyle name="Note 3 4 2" xfId="21146"/>
    <cellStyle name="Note 3 5" xfId="20495"/>
    <cellStyle name="Note 4 2" xfId="20496"/>
    <cellStyle name="Note 4 2 2" xfId="20497"/>
    <cellStyle name="Note 4 2 2 2" xfId="21144"/>
    <cellStyle name="Note 4 2 3" xfId="20498"/>
    <cellStyle name="Note 4 2 4" xfId="21145"/>
    <cellStyle name="Note 4 3" xfId="20499"/>
    <cellStyle name="Note 4 4" xfId="20500"/>
    <cellStyle name="Note 4 4 2" xfId="21143"/>
    <cellStyle name="Note 4 5" xfId="20501"/>
    <cellStyle name="Note 5" xfId="20502"/>
    <cellStyle name="Note 5 2" xfId="20503"/>
    <cellStyle name="Note 5 2 2" xfId="20504"/>
    <cellStyle name="Note 5 2 3" xfId="21141"/>
    <cellStyle name="Note 5 3" xfId="20505"/>
    <cellStyle name="Note 5 3 2" xfId="20506"/>
    <cellStyle name="Note 5 3 3" xfId="21140"/>
    <cellStyle name="Note 5 4" xfId="20507"/>
    <cellStyle name="Note 5 4 2" xfId="21139"/>
    <cellStyle name="Note 5 5" xfId="20508"/>
    <cellStyle name="Note 5 6" xfId="21142"/>
    <cellStyle name="Note 6" xfId="20509"/>
    <cellStyle name="Note 6 2" xfId="20510"/>
    <cellStyle name="Note 6 2 2" xfId="20511"/>
    <cellStyle name="Note 6 2 3" xfId="21137"/>
    <cellStyle name="Note 6 3" xfId="20512"/>
    <cellStyle name="Note 6 4" xfId="20513"/>
    <cellStyle name="Note 6 5" xfId="21138"/>
    <cellStyle name="Note 7" xfId="20514"/>
    <cellStyle name="Note 7 2" xfId="21136"/>
    <cellStyle name="Note 8" xfId="20515"/>
    <cellStyle name="Note 8 2" xfId="20516"/>
    <cellStyle name="Note 8 2 2" xfId="21134"/>
    <cellStyle name="Note 8 3" xfId="21135"/>
    <cellStyle name="Note 9" xfId="20517"/>
    <cellStyle name="Note 9 2" xfId="21133"/>
    <cellStyle name="Ôèíàíñîâûé [0]_Ëèñò1" xfId="20518"/>
    <cellStyle name="Ôèíàíñîâûé_Ëèñò1" xfId="20519"/>
    <cellStyle name="Option" xfId="20520"/>
    <cellStyle name="Option 2" xfId="20521"/>
    <cellStyle name="Option 3" xfId="20522"/>
    <cellStyle name="Option 4" xfId="20523"/>
    <cellStyle name="optionalExposure" xfId="20524"/>
    <cellStyle name="optionalExposure 2" xfId="21132"/>
    <cellStyle name="OptionHeading" xfId="20525"/>
    <cellStyle name="OptionHeading 2" xfId="20526"/>
    <cellStyle name="OptionHeading 3" xfId="20527"/>
    <cellStyle name="Output 2" xfId="20528"/>
    <cellStyle name="Output 2 10" xfId="20529"/>
    <cellStyle name="Output 2 10 2" xfId="20530"/>
    <cellStyle name="Output 2 10 2 2" xfId="21130"/>
    <cellStyle name="Output 2 10 3" xfId="20531"/>
    <cellStyle name="Output 2 10 3 2" xfId="21129"/>
    <cellStyle name="Output 2 10 4" xfId="20532"/>
    <cellStyle name="Output 2 10 4 2" xfId="21128"/>
    <cellStyle name="Output 2 10 5" xfId="20533"/>
    <cellStyle name="Output 2 10 5 2" xfId="21127"/>
    <cellStyle name="Output 2 11" xfId="20534"/>
    <cellStyle name="Output 2 11 2" xfId="20535"/>
    <cellStyle name="Output 2 11 2 2" xfId="21125"/>
    <cellStyle name="Output 2 11 3" xfId="20536"/>
    <cellStyle name="Output 2 11 3 2" xfId="21124"/>
    <cellStyle name="Output 2 11 4" xfId="20537"/>
    <cellStyle name="Output 2 11 4 2" xfId="21123"/>
    <cellStyle name="Output 2 11 5" xfId="20538"/>
    <cellStyle name="Output 2 11 5 2" xfId="21122"/>
    <cellStyle name="Output 2 11 6" xfId="21126"/>
    <cellStyle name="Output 2 12" xfId="20539"/>
    <cellStyle name="Output 2 12 2" xfId="20540"/>
    <cellStyle name="Output 2 12 2 2" xfId="21120"/>
    <cellStyle name="Output 2 12 3" xfId="20541"/>
    <cellStyle name="Output 2 12 3 2" xfId="21119"/>
    <cellStyle name="Output 2 12 4" xfId="20542"/>
    <cellStyle name="Output 2 12 4 2" xfId="21118"/>
    <cellStyle name="Output 2 12 5" xfId="20543"/>
    <cellStyle name="Output 2 12 5 2" xfId="21117"/>
    <cellStyle name="Output 2 12 6" xfId="21121"/>
    <cellStyle name="Output 2 13" xfId="20544"/>
    <cellStyle name="Output 2 13 2" xfId="20545"/>
    <cellStyle name="Output 2 13 2 2" xfId="21115"/>
    <cellStyle name="Output 2 13 3" xfId="20546"/>
    <cellStyle name="Output 2 13 3 2" xfId="21114"/>
    <cellStyle name="Output 2 13 4" xfId="20547"/>
    <cellStyle name="Output 2 13 4 2" xfId="21113"/>
    <cellStyle name="Output 2 13 5" xfId="21116"/>
    <cellStyle name="Output 2 14" xfId="20548"/>
    <cellStyle name="Output 2 14 2" xfId="21112"/>
    <cellStyle name="Output 2 15" xfId="20549"/>
    <cellStyle name="Output 2 15 2" xfId="21111"/>
    <cellStyle name="Output 2 16" xfId="20550"/>
    <cellStyle name="Output 2 16 2" xfId="21110"/>
    <cellStyle name="Output 2 17" xfId="21131"/>
    <cellStyle name="Output 2 2" xfId="20551"/>
    <cellStyle name="Output 2 2 10" xfId="21109"/>
    <cellStyle name="Output 2 2 2" xfId="20552"/>
    <cellStyle name="Output 2 2 2 2" xfId="20553"/>
    <cellStyle name="Output 2 2 2 2 2" xfId="21107"/>
    <cellStyle name="Output 2 2 2 3" xfId="20554"/>
    <cellStyle name="Output 2 2 2 3 2" xfId="21106"/>
    <cellStyle name="Output 2 2 2 4" xfId="20555"/>
    <cellStyle name="Output 2 2 2 4 2" xfId="21105"/>
    <cellStyle name="Output 2 2 2 5" xfId="21108"/>
    <cellStyle name="Output 2 2 3" xfId="20556"/>
    <cellStyle name="Output 2 2 3 2" xfId="20557"/>
    <cellStyle name="Output 2 2 3 2 2" xfId="21103"/>
    <cellStyle name="Output 2 2 3 3" xfId="20558"/>
    <cellStyle name="Output 2 2 3 3 2" xfId="21102"/>
    <cellStyle name="Output 2 2 3 4" xfId="20559"/>
    <cellStyle name="Output 2 2 3 4 2" xfId="21101"/>
    <cellStyle name="Output 2 2 3 5" xfId="21104"/>
    <cellStyle name="Output 2 2 4" xfId="20560"/>
    <cellStyle name="Output 2 2 4 2" xfId="20561"/>
    <cellStyle name="Output 2 2 4 2 2" xfId="21099"/>
    <cellStyle name="Output 2 2 4 3" xfId="20562"/>
    <cellStyle name="Output 2 2 4 3 2" xfId="21098"/>
    <cellStyle name="Output 2 2 4 4" xfId="20563"/>
    <cellStyle name="Output 2 2 4 4 2" xfId="21097"/>
    <cellStyle name="Output 2 2 4 5" xfId="21100"/>
    <cellStyle name="Output 2 2 5" xfId="20564"/>
    <cellStyle name="Output 2 2 5 2" xfId="20565"/>
    <cellStyle name="Output 2 2 5 2 2" xfId="21095"/>
    <cellStyle name="Output 2 2 5 3" xfId="20566"/>
    <cellStyle name="Output 2 2 5 3 2" xfId="21094"/>
    <cellStyle name="Output 2 2 5 4" xfId="20567"/>
    <cellStyle name="Output 2 2 5 4 2" xfId="21093"/>
    <cellStyle name="Output 2 2 5 5" xfId="21096"/>
    <cellStyle name="Output 2 2 6" xfId="20568"/>
    <cellStyle name="Output 2 2 6 2" xfId="21092"/>
    <cellStyle name="Output 2 2 7" xfId="20569"/>
    <cellStyle name="Output 2 2 7 2" xfId="21091"/>
    <cellStyle name="Output 2 2 8" xfId="20570"/>
    <cellStyle name="Output 2 2 8 2" xfId="21090"/>
    <cellStyle name="Output 2 2 9" xfId="20571"/>
    <cellStyle name="Output 2 2 9 2" xfId="21089"/>
    <cellStyle name="Output 2 3" xfId="20572"/>
    <cellStyle name="Output 2 3 2" xfId="20573"/>
    <cellStyle name="Output 2 3 2 2" xfId="21088"/>
    <cellStyle name="Output 2 3 3" xfId="20574"/>
    <cellStyle name="Output 2 3 3 2" xfId="21087"/>
    <cellStyle name="Output 2 3 4" xfId="20575"/>
    <cellStyle name="Output 2 3 4 2" xfId="21086"/>
    <cellStyle name="Output 2 3 5" xfId="20576"/>
    <cellStyle name="Output 2 3 5 2" xfId="21085"/>
    <cellStyle name="Output 2 4" xfId="20577"/>
    <cellStyle name="Output 2 4 2" xfId="20578"/>
    <cellStyle name="Output 2 4 2 2" xfId="21084"/>
    <cellStyle name="Output 2 4 3" xfId="20579"/>
    <cellStyle name="Output 2 4 3 2" xfId="21083"/>
    <cellStyle name="Output 2 4 4" xfId="20580"/>
    <cellStyle name="Output 2 4 4 2" xfId="21082"/>
    <cellStyle name="Output 2 4 5" xfId="20581"/>
    <cellStyle name="Output 2 4 5 2" xfId="21081"/>
    <cellStyle name="Output 2 5" xfId="20582"/>
    <cellStyle name="Output 2 5 2" xfId="20583"/>
    <cellStyle name="Output 2 5 2 2" xfId="21080"/>
    <cellStyle name="Output 2 5 3" xfId="20584"/>
    <cellStyle name="Output 2 5 3 2" xfId="21079"/>
    <cellStyle name="Output 2 5 4" xfId="20585"/>
    <cellStyle name="Output 2 5 4 2" xfId="21078"/>
    <cellStyle name="Output 2 5 5" xfId="20586"/>
    <cellStyle name="Output 2 5 5 2" xfId="21077"/>
    <cellStyle name="Output 2 6" xfId="20587"/>
    <cellStyle name="Output 2 6 2" xfId="20588"/>
    <cellStyle name="Output 2 6 2 2" xfId="21076"/>
    <cellStyle name="Output 2 6 3" xfId="20589"/>
    <cellStyle name="Output 2 6 3 2" xfId="21075"/>
    <cellStyle name="Output 2 6 4" xfId="20590"/>
    <cellStyle name="Output 2 6 4 2" xfId="21074"/>
    <cellStyle name="Output 2 6 5" xfId="20591"/>
    <cellStyle name="Output 2 6 5 2" xfId="21073"/>
    <cellStyle name="Output 2 7" xfId="20592"/>
    <cellStyle name="Output 2 7 2" xfId="20593"/>
    <cellStyle name="Output 2 7 2 2" xfId="21072"/>
    <cellStyle name="Output 2 7 3" xfId="20594"/>
    <cellStyle name="Output 2 7 3 2" xfId="21071"/>
    <cellStyle name="Output 2 7 4" xfId="20595"/>
    <cellStyle name="Output 2 7 4 2" xfId="21070"/>
    <cellStyle name="Output 2 7 5" xfId="20596"/>
    <cellStyle name="Output 2 7 5 2" xfId="21069"/>
    <cellStyle name="Output 2 8" xfId="20597"/>
    <cellStyle name="Output 2 8 2" xfId="20598"/>
    <cellStyle name="Output 2 8 2 2" xfId="21068"/>
    <cellStyle name="Output 2 8 3" xfId="20599"/>
    <cellStyle name="Output 2 8 3 2" xfId="21067"/>
    <cellStyle name="Output 2 8 4" xfId="20600"/>
    <cellStyle name="Output 2 8 4 2" xfId="21066"/>
    <cellStyle name="Output 2 8 5" xfId="20601"/>
    <cellStyle name="Output 2 8 5 2" xfId="21065"/>
    <cellStyle name="Output 2 9" xfId="20602"/>
    <cellStyle name="Output 2 9 2" xfId="20603"/>
    <cellStyle name="Output 2 9 2 2" xfId="21064"/>
    <cellStyle name="Output 2 9 3" xfId="20604"/>
    <cellStyle name="Output 2 9 3 2" xfId="21063"/>
    <cellStyle name="Output 2 9 4" xfId="20605"/>
    <cellStyle name="Output 2 9 4 2" xfId="21062"/>
    <cellStyle name="Output 2 9 5" xfId="20606"/>
    <cellStyle name="Output 2 9 5 2" xfId="21061"/>
    <cellStyle name="Output 3" xfId="20607"/>
    <cellStyle name="Output 3 2" xfId="20608"/>
    <cellStyle name="Output 3 2 2" xfId="21059"/>
    <cellStyle name="Output 3 3" xfId="20609"/>
    <cellStyle name="Output 3 3 2" xfId="21058"/>
    <cellStyle name="Output 3 4" xfId="21060"/>
    <cellStyle name="Output 4" xfId="20610"/>
    <cellStyle name="Output 4 2" xfId="20611"/>
    <cellStyle name="Output 4 2 2" xfId="21056"/>
    <cellStyle name="Output 4 3" xfId="20612"/>
    <cellStyle name="Output 4 3 2" xfId="21055"/>
    <cellStyle name="Output 4 4" xfId="21057"/>
    <cellStyle name="Output 5" xfId="20613"/>
    <cellStyle name="Output 5 2" xfId="20614"/>
    <cellStyle name="Output 5 2 2" xfId="21053"/>
    <cellStyle name="Output 5 3" xfId="20615"/>
    <cellStyle name="Output 5 3 2" xfId="21052"/>
    <cellStyle name="Output 5 4" xfId="21054"/>
    <cellStyle name="Output 6" xfId="20616"/>
    <cellStyle name="Output 6 2" xfId="20617"/>
    <cellStyle name="Output 6 2 2" xfId="21050"/>
    <cellStyle name="Output 6 3" xfId="20618"/>
    <cellStyle name="Output 6 3 2" xfId="21049"/>
    <cellStyle name="Output 6 4" xfId="21051"/>
    <cellStyle name="Output 7" xfId="20619"/>
    <cellStyle name="Output 7 2" xfId="21048"/>
    <cellStyle name="Percen - Style1" xfId="20620"/>
    <cellStyle name="Percent" xfId="20961" builtinId="5"/>
    <cellStyle name="Percent [0]" xfId="20621"/>
    <cellStyle name="Percent [00]" xfId="20622"/>
    <cellStyle name="Percent 10" xfId="20623"/>
    <cellStyle name="Percent 10 2" xfId="20624"/>
    <cellStyle name="Percent 10 2 2" xfId="20625"/>
    <cellStyle name="Percent 10 3" xfId="20626"/>
    <cellStyle name="Percent 10 4" xfId="20627"/>
    <cellStyle name="Percent 11" xfId="20628"/>
    <cellStyle name="Percent 11 2" xfId="20629"/>
    <cellStyle name="Percent 12" xfId="20630"/>
    <cellStyle name="Percent 12 2" xfId="20631"/>
    <cellStyle name="Percent 13" xfId="20632"/>
    <cellStyle name="Percent 13 2" xfId="20633"/>
    <cellStyle name="Percent 14" xfId="20634"/>
    <cellStyle name="Percent 15" xfId="20635"/>
    <cellStyle name="Percent 15 2" xfId="20636"/>
    <cellStyle name="Percent 16" xfId="20637"/>
    <cellStyle name="Percent 17" xfId="20638"/>
    <cellStyle name="Percent 18" xfId="20639"/>
    <cellStyle name="Percent 19" xfId="20640"/>
    <cellStyle name="Percent 2" xfId="6"/>
    <cellStyle name="Percent 2 2" xfId="20641"/>
    <cellStyle name="Percent 2 2 2" xfId="20642"/>
    <cellStyle name="Percent 2 2 3" xfId="20643"/>
    <cellStyle name="Percent 2 2 4" xfId="20644"/>
    <cellStyle name="Percent 2 2 4 2" xfId="20645"/>
    <cellStyle name="Percent 2 2 4 2 2" xfId="20646"/>
    <cellStyle name="Percent 2 2 4 2 2 2" xfId="20647"/>
    <cellStyle name="Percent 2 2 4 2 2 3" xfId="20648"/>
    <cellStyle name="Percent 2 2 4 2 2 4" xfId="20649"/>
    <cellStyle name="Percent 2 2 4 2 3" xfId="20650"/>
    <cellStyle name="Percent 2 2 4 2 4" xfId="20651"/>
    <cellStyle name="Percent 2 2 4 2 5" xfId="20652"/>
    <cellStyle name="Percent 2 2 4 3" xfId="20653"/>
    <cellStyle name="Percent 2 2 4 3 2" xfId="20654"/>
    <cellStyle name="Percent 2 2 4 3 3" xfId="20655"/>
    <cellStyle name="Percent 2 2 4 3 4" xfId="20656"/>
    <cellStyle name="Percent 2 2 4 4" xfId="20657"/>
    <cellStyle name="Percent 2 2 4 5" xfId="20658"/>
    <cellStyle name="Percent 2 2 4 6" xfId="20659"/>
    <cellStyle name="Percent 2 2 5" xfId="20660"/>
    <cellStyle name="Percent 2 3" xfId="20661"/>
    <cellStyle name="Percent 2 4" xfId="20662"/>
    <cellStyle name="Percent 2 5" xfId="20663"/>
    <cellStyle name="Percent 2 6" xfId="20664"/>
    <cellStyle name="Percent 2 7" xfId="20665"/>
    <cellStyle name="Percent 2 8" xfId="20666"/>
    <cellStyle name="Percent 2 8 2" xfId="20667"/>
    <cellStyle name="Percent 2 9" xfId="20668"/>
    <cellStyle name="Percent 2 9 2" xfId="20669"/>
    <cellStyle name="Percent 2 9 2 2" xfId="20670"/>
    <cellStyle name="Percent 2 9 2 2 2" xfId="20671"/>
    <cellStyle name="Percent 2 9 2 2 3" xfId="20672"/>
    <cellStyle name="Percent 2 9 2 2 4" xfId="20673"/>
    <cellStyle name="Percent 2 9 2 3" xfId="20674"/>
    <cellStyle name="Percent 2 9 2 4" xfId="20675"/>
    <cellStyle name="Percent 2 9 2 5" xfId="20676"/>
    <cellStyle name="Percent 2 9 3" xfId="20677"/>
    <cellStyle name="Percent 2 9 3 2" xfId="20678"/>
    <cellStyle name="Percent 2 9 3 3" xfId="20679"/>
    <cellStyle name="Percent 2 9 3 4" xfId="20680"/>
    <cellStyle name="Percent 2 9 4" xfId="20681"/>
    <cellStyle name="Percent 2 9 5" xfId="20682"/>
    <cellStyle name="Percent 2 9 6" xfId="20683"/>
    <cellStyle name="Percent 20" xfId="20684"/>
    <cellStyle name="Percent 21" xfId="20685"/>
    <cellStyle name="Percent 21 2" xfId="20686"/>
    <cellStyle name="Percent 21 3" xfId="20687"/>
    <cellStyle name="Percent 21 4" xfId="20688"/>
    <cellStyle name="Percent 3" xfId="14"/>
    <cellStyle name="Percent 3 2" xfId="20689"/>
    <cellStyle name="Percent 3 2 2" xfId="20690"/>
    <cellStyle name="Percent 3 2 2 2" xfId="20691"/>
    <cellStyle name="Percent 3 2 2 3" xfId="20692"/>
    <cellStyle name="Percent 3 2 3" xfId="20693"/>
    <cellStyle name="Percent 3 2 4" xfId="20694"/>
    <cellStyle name="Percent 3 3" xfId="20695"/>
    <cellStyle name="Percent 3 3 2" xfId="20696"/>
    <cellStyle name="Percent 3 4" xfId="20697"/>
    <cellStyle name="Percent 3 4 2" xfId="20698"/>
    <cellStyle name="Percent 3 4 3" xfId="20699"/>
    <cellStyle name="Percent 4" xfId="20700"/>
    <cellStyle name="Percent 4 2" xfId="20701"/>
    <cellStyle name="Percent 4 2 2" xfId="20702"/>
    <cellStyle name="Percent 4 2 2 2" xfId="20703"/>
    <cellStyle name="Percent 4 3" xfId="20704"/>
    <cellStyle name="Percent 4 3 2" xfId="20705"/>
    <cellStyle name="Percent 4 4" xfId="20706"/>
    <cellStyle name="Percent 5" xfId="20707"/>
    <cellStyle name="Percent 5 2" xfId="20708"/>
    <cellStyle name="Percent 5 2 2" xfId="20709"/>
    <cellStyle name="Percent 5 2 2 2" xfId="20710"/>
    <cellStyle name="Percent 5 2 3" xfId="20711"/>
    <cellStyle name="Percent 5 2 4" xfId="20712"/>
    <cellStyle name="Percent 5 2 4 2" xfId="20713"/>
    <cellStyle name="Percent 5 2 4 2 2" xfId="20714"/>
    <cellStyle name="Percent 5 2 4 2 3" xfId="20715"/>
    <cellStyle name="Percent 5 2 4 2 4" xfId="20716"/>
    <cellStyle name="Percent 5 2 4 3" xfId="20717"/>
    <cellStyle name="Percent 5 2 4 4" xfId="20718"/>
    <cellStyle name="Percent 5 2 4 5" xfId="20719"/>
    <cellStyle name="Percent 5 2 5" xfId="20720"/>
    <cellStyle name="Percent 5 2 5 2" xfId="20721"/>
    <cellStyle name="Percent 5 2 5 3" xfId="20722"/>
    <cellStyle name="Percent 5 2 5 4" xfId="20723"/>
    <cellStyle name="Percent 5 2 6" xfId="20724"/>
    <cellStyle name="Percent 5 2 7" xfId="20725"/>
    <cellStyle name="Percent 5 2 8" xfId="20726"/>
    <cellStyle name="Percent 5 3" xfId="20727"/>
    <cellStyle name="Percent 5 3 2" xfId="20728"/>
    <cellStyle name="Percent 5 4" xfId="20729"/>
    <cellStyle name="Percent 5 4 2" xfId="20730"/>
    <cellStyle name="Percent 5 4 2 2" xfId="20731"/>
    <cellStyle name="Percent 5 4 2 3" xfId="20732"/>
    <cellStyle name="Percent 5 4 2 4" xfId="20733"/>
    <cellStyle name="Percent 5 4 3" xfId="20734"/>
    <cellStyle name="Percent 5 4 4" xfId="20735"/>
    <cellStyle name="Percent 5 4 5" xfId="20736"/>
    <cellStyle name="Percent 5 5" xfId="20737"/>
    <cellStyle name="Percent 5 5 2" xfId="20738"/>
    <cellStyle name="Percent 5 5 3" xfId="20739"/>
    <cellStyle name="Percent 5 5 4" xfId="20740"/>
    <cellStyle name="Percent 5 6" xfId="20741"/>
    <cellStyle name="Percent 5 7" xfId="20742"/>
    <cellStyle name="Percent 5 8" xfId="20743"/>
    <cellStyle name="Percent 6" xfId="20744"/>
    <cellStyle name="Percent 6 2" xfId="20745"/>
    <cellStyle name="Percent 6 2 2" xfId="20746"/>
    <cellStyle name="Percent 6 3" xfId="20747"/>
    <cellStyle name="Percent 6 3 2" xfId="20748"/>
    <cellStyle name="Percent 7" xfId="20749"/>
    <cellStyle name="Percent 7 2" xfId="20750"/>
    <cellStyle name="Percent 7 2 2" xfId="20751"/>
    <cellStyle name="Percent 7 3" xfId="20752"/>
    <cellStyle name="Percent 8" xfId="20753"/>
    <cellStyle name="Percent 8 10" xfId="20754"/>
    <cellStyle name="Percent 8 11" xfId="20755"/>
    <cellStyle name="Percent 8 12" xfId="20756"/>
    <cellStyle name="Percent 8 2" xfId="20757"/>
    <cellStyle name="Percent 8 3" xfId="20758"/>
    <cellStyle name="Percent 8 4" xfId="20759"/>
    <cellStyle name="Percent 8 5" xfId="20760"/>
    <cellStyle name="Percent 8 6" xfId="20761"/>
    <cellStyle name="Percent 8 7" xfId="20762"/>
    <cellStyle name="Percent 8 8" xfId="20763"/>
    <cellStyle name="Percent 8 9" xfId="20764"/>
    <cellStyle name="Percent 9" xfId="20765"/>
    <cellStyle name="Percent 9 10" xfId="20766"/>
    <cellStyle name="Percent 9 11" xfId="20767"/>
    <cellStyle name="Percent 9 2" xfId="20768"/>
    <cellStyle name="Percent 9 3" xfId="20769"/>
    <cellStyle name="Percent 9 4" xfId="20770"/>
    <cellStyle name="Percent 9 5" xfId="20771"/>
    <cellStyle name="Percent 9 6" xfId="20772"/>
    <cellStyle name="Percent 9 7" xfId="20773"/>
    <cellStyle name="Percent 9 8" xfId="20774"/>
    <cellStyle name="Percent 9 9" xfId="20775"/>
    <cellStyle name="PrePop Currency (0)" xfId="20776"/>
    <cellStyle name="PrePop Currency (2)" xfId="20777"/>
    <cellStyle name="PrePop Units (0)" xfId="20778"/>
    <cellStyle name="PrePop Units (1)" xfId="20779"/>
    <cellStyle name="PrePop Units (2)" xfId="20780"/>
    <cellStyle name="Price" xfId="20781"/>
    <cellStyle name="Price 2" xfId="20782"/>
    <cellStyle name="Price 3" xfId="20783"/>
    <cellStyle name="RunRep_Header" xfId="20784"/>
    <cellStyle name="Sheet Title" xfId="20785"/>
    <cellStyle name="showExposure" xfId="20786"/>
    <cellStyle name="showExposure 2" xfId="21047"/>
    <cellStyle name="showParameterE" xfId="20787"/>
    <cellStyle name="showParameterE 2" xfId="21046"/>
    <cellStyle name="Standard_AX-4-4-Profit-Loss-310899" xfId="20788"/>
    <cellStyle name="Style 1" xfId="20789"/>
    <cellStyle name="Style 1 2" xfId="20790"/>
    <cellStyle name="Style 1 2 2" xfId="20791"/>
    <cellStyle name="Style 1 3" xfId="20792"/>
    <cellStyle name="Style 1 4" xfId="20793"/>
    <cellStyle name="Style 2" xfId="20794"/>
    <cellStyle name="Style 3" xfId="20795"/>
    <cellStyle name="Style 4" xfId="20796"/>
    <cellStyle name="Style 5" xfId="20797"/>
    <cellStyle name="Style 6" xfId="20798"/>
    <cellStyle name="Style 7" xfId="20799"/>
    <cellStyle name="Style 8" xfId="20800"/>
    <cellStyle name="Style 9" xfId="21411"/>
    <cellStyle name="Text Indent A" xfId="20801"/>
    <cellStyle name="Text Indent B" xfId="20802"/>
    <cellStyle name="Text Indent C" xfId="20803"/>
    <cellStyle name="Tickmark" xfId="20804"/>
    <cellStyle name="Title 2" xfId="20805"/>
    <cellStyle name="Title 2 2" xfId="20806"/>
    <cellStyle name="Title 2 2 2" xfId="20807"/>
    <cellStyle name="Title 2 3" xfId="20808"/>
    <cellStyle name="Title 2 4" xfId="20809"/>
    <cellStyle name="Title 3" xfId="20810"/>
    <cellStyle name="Title 3 2" xfId="20811"/>
    <cellStyle name="Title 3 3" xfId="20812"/>
    <cellStyle name="Title 4" xfId="20813"/>
    <cellStyle name="Title 4 2" xfId="20814"/>
    <cellStyle name="Title 4 3" xfId="20815"/>
    <cellStyle name="Title 5" xfId="20816"/>
    <cellStyle name="Title 5 2" xfId="20817"/>
    <cellStyle name="Title 5 3" xfId="20818"/>
    <cellStyle name="Title 6" xfId="20819"/>
    <cellStyle name="Title 6 2" xfId="20820"/>
    <cellStyle name="Title 6 3" xfId="20821"/>
    <cellStyle name="Title 7" xfId="20822"/>
    <cellStyle name="Total 2" xfId="20823"/>
    <cellStyle name="Total 2 10" xfId="20824"/>
    <cellStyle name="Total 2 10 2" xfId="20825"/>
    <cellStyle name="Total 2 10 2 2" xfId="21044"/>
    <cellStyle name="Total 2 10 3" xfId="20826"/>
    <cellStyle name="Total 2 10 3 2" xfId="21043"/>
    <cellStyle name="Total 2 10 4" xfId="20827"/>
    <cellStyle name="Total 2 10 4 2" xfId="21042"/>
    <cellStyle name="Total 2 10 5" xfId="20828"/>
    <cellStyle name="Total 2 10 5 2" xfId="21041"/>
    <cellStyle name="Total 2 11" xfId="20829"/>
    <cellStyle name="Total 2 11 2" xfId="20830"/>
    <cellStyle name="Total 2 11 2 2" xfId="21039"/>
    <cellStyle name="Total 2 11 3" xfId="20831"/>
    <cellStyle name="Total 2 11 3 2" xfId="21038"/>
    <cellStyle name="Total 2 11 4" xfId="20832"/>
    <cellStyle name="Total 2 11 4 2" xfId="21037"/>
    <cellStyle name="Total 2 11 5" xfId="20833"/>
    <cellStyle name="Total 2 11 5 2" xfId="21036"/>
    <cellStyle name="Total 2 11 6" xfId="21040"/>
    <cellStyle name="Total 2 12" xfId="20834"/>
    <cellStyle name="Total 2 12 2" xfId="20835"/>
    <cellStyle name="Total 2 12 2 2" xfId="21034"/>
    <cellStyle name="Total 2 12 3" xfId="20836"/>
    <cellStyle name="Total 2 12 3 2" xfId="21033"/>
    <cellStyle name="Total 2 12 4" xfId="20837"/>
    <cellStyle name="Total 2 12 4 2" xfId="21032"/>
    <cellStyle name="Total 2 12 5" xfId="20838"/>
    <cellStyle name="Total 2 12 5 2" xfId="21031"/>
    <cellStyle name="Total 2 12 6" xfId="21035"/>
    <cellStyle name="Total 2 13" xfId="20839"/>
    <cellStyle name="Total 2 13 2" xfId="20840"/>
    <cellStyle name="Total 2 13 2 2" xfId="21029"/>
    <cellStyle name="Total 2 13 3" xfId="20841"/>
    <cellStyle name="Total 2 13 3 2" xfId="21028"/>
    <cellStyle name="Total 2 13 4" xfId="20842"/>
    <cellStyle name="Total 2 13 4 2" xfId="21027"/>
    <cellStyle name="Total 2 13 5" xfId="21030"/>
    <cellStyle name="Total 2 14" xfId="20843"/>
    <cellStyle name="Total 2 14 2" xfId="21026"/>
    <cellStyle name="Total 2 15" xfId="20844"/>
    <cellStyle name="Total 2 15 2" xfId="21025"/>
    <cellStyle name="Total 2 16" xfId="20845"/>
    <cellStyle name="Total 2 16 2" xfId="21024"/>
    <cellStyle name="Total 2 17" xfId="21045"/>
    <cellStyle name="Total 2 2" xfId="20846"/>
    <cellStyle name="Total 2 2 10" xfId="21023"/>
    <cellStyle name="Total 2 2 2" xfId="20847"/>
    <cellStyle name="Total 2 2 2 2" xfId="20848"/>
    <cellStyle name="Total 2 2 2 2 2" xfId="21021"/>
    <cellStyle name="Total 2 2 2 3" xfId="20849"/>
    <cellStyle name="Total 2 2 2 3 2" xfId="21020"/>
    <cellStyle name="Total 2 2 2 4" xfId="20850"/>
    <cellStyle name="Total 2 2 2 4 2" xfId="21019"/>
    <cellStyle name="Total 2 2 2 5" xfId="21022"/>
    <cellStyle name="Total 2 2 3" xfId="20851"/>
    <cellStyle name="Total 2 2 3 2" xfId="20852"/>
    <cellStyle name="Total 2 2 3 2 2" xfId="21017"/>
    <cellStyle name="Total 2 2 3 3" xfId="20853"/>
    <cellStyle name="Total 2 2 3 3 2" xfId="21016"/>
    <cellStyle name="Total 2 2 3 4" xfId="20854"/>
    <cellStyle name="Total 2 2 3 4 2" xfId="21015"/>
    <cellStyle name="Total 2 2 3 5" xfId="21018"/>
    <cellStyle name="Total 2 2 4" xfId="20855"/>
    <cellStyle name="Total 2 2 4 2" xfId="20856"/>
    <cellStyle name="Total 2 2 4 2 2" xfId="21013"/>
    <cellStyle name="Total 2 2 4 3" xfId="20857"/>
    <cellStyle name="Total 2 2 4 3 2" xfId="21012"/>
    <cellStyle name="Total 2 2 4 4" xfId="20858"/>
    <cellStyle name="Total 2 2 4 4 2" xfId="21011"/>
    <cellStyle name="Total 2 2 4 5" xfId="21014"/>
    <cellStyle name="Total 2 2 5" xfId="20859"/>
    <cellStyle name="Total 2 2 5 2" xfId="20860"/>
    <cellStyle name="Total 2 2 5 2 2" xfId="21009"/>
    <cellStyle name="Total 2 2 5 3" xfId="20861"/>
    <cellStyle name="Total 2 2 5 3 2" xfId="21008"/>
    <cellStyle name="Total 2 2 5 4" xfId="20862"/>
    <cellStyle name="Total 2 2 5 4 2" xfId="21007"/>
    <cellStyle name="Total 2 2 5 5" xfId="21010"/>
    <cellStyle name="Total 2 2 6" xfId="20863"/>
    <cellStyle name="Total 2 2 6 2" xfId="21006"/>
    <cellStyle name="Total 2 2 7" xfId="20864"/>
    <cellStyle name="Total 2 2 7 2" xfId="21005"/>
    <cellStyle name="Total 2 2 8" xfId="20865"/>
    <cellStyle name="Total 2 2 8 2" xfId="21004"/>
    <cellStyle name="Total 2 2 9" xfId="20866"/>
    <cellStyle name="Total 2 2 9 2" xfId="21003"/>
    <cellStyle name="Total 2 3" xfId="20867"/>
    <cellStyle name="Total 2 3 2" xfId="20868"/>
    <cellStyle name="Total 2 3 2 2" xfId="21002"/>
    <cellStyle name="Total 2 3 3" xfId="20869"/>
    <cellStyle name="Total 2 3 3 2" xfId="21001"/>
    <cellStyle name="Total 2 3 4" xfId="20870"/>
    <cellStyle name="Total 2 3 4 2" xfId="21000"/>
    <cellStyle name="Total 2 3 5" xfId="20871"/>
    <cellStyle name="Total 2 3 5 2" xfId="20999"/>
    <cellStyle name="Total 2 4" xfId="20872"/>
    <cellStyle name="Total 2 4 2" xfId="20873"/>
    <cellStyle name="Total 2 4 2 2" xfId="20998"/>
    <cellStyle name="Total 2 4 3" xfId="20874"/>
    <cellStyle name="Total 2 4 3 2" xfId="20997"/>
    <cellStyle name="Total 2 4 4" xfId="20875"/>
    <cellStyle name="Total 2 4 4 2" xfId="20996"/>
    <cellStyle name="Total 2 4 5" xfId="20876"/>
    <cellStyle name="Total 2 4 5 2" xfId="20995"/>
    <cellStyle name="Total 2 5" xfId="20877"/>
    <cellStyle name="Total 2 5 2" xfId="20878"/>
    <cellStyle name="Total 2 5 2 2" xfId="20994"/>
    <cellStyle name="Total 2 5 3" xfId="20879"/>
    <cellStyle name="Total 2 5 3 2" xfId="20993"/>
    <cellStyle name="Total 2 5 4" xfId="20880"/>
    <cellStyle name="Total 2 5 4 2" xfId="20992"/>
    <cellStyle name="Total 2 5 5" xfId="20881"/>
    <cellStyle name="Total 2 5 5 2" xfId="20991"/>
    <cellStyle name="Total 2 6" xfId="20882"/>
    <cellStyle name="Total 2 6 2" xfId="20883"/>
    <cellStyle name="Total 2 6 2 2" xfId="20990"/>
    <cellStyle name="Total 2 6 3" xfId="20884"/>
    <cellStyle name="Total 2 6 3 2" xfId="20989"/>
    <cellStyle name="Total 2 6 4" xfId="20885"/>
    <cellStyle name="Total 2 6 4 2" xfId="20988"/>
    <cellStyle name="Total 2 6 5" xfId="20886"/>
    <cellStyle name="Total 2 6 5 2" xfId="20987"/>
    <cellStyle name="Total 2 7" xfId="20887"/>
    <cellStyle name="Total 2 7 2" xfId="20888"/>
    <cellStyle name="Total 2 7 2 2" xfId="20986"/>
    <cellStyle name="Total 2 7 3" xfId="20889"/>
    <cellStyle name="Total 2 7 3 2" xfId="20985"/>
    <cellStyle name="Total 2 7 4" xfId="20890"/>
    <cellStyle name="Total 2 7 4 2" xfId="20984"/>
    <cellStyle name="Total 2 7 5" xfId="20891"/>
    <cellStyle name="Total 2 7 5 2" xfId="20983"/>
    <cellStyle name="Total 2 8" xfId="20892"/>
    <cellStyle name="Total 2 8 2" xfId="20893"/>
    <cellStyle name="Total 2 8 2 2" xfId="20982"/>
    <cellStyle name="Total 2 8 3" xfId="20894"/>
    <cellStyle name="Total 2 8 3 2" xfId="20981"/>
    <cellStyle name="Total 2 8 4" xfId="20895"/>
    <cellStyle name="Total 2 8 4 2" xfId="20980"/>
    <cellStyle name="Total 2 8 5" xfId="20896"/>
    <cellStyle name="Total 2 8 5 2" xfId="20979"/>
    <cellStyle name="Total 2 9" xfId="20897"/>
    <cellStyle name="Total 2 9 2" xfId="20898"/>
    <cellStyle name="Total 2 9 2 2" xfId="20978"/>
    <cellStyle name="Total 2 9 3" xfId="20899"/>
    <cellStyle name="Total 2 9 3 2" xfId="20977"/>
    <cellStyle name="Total 2 9 4" xfId="20900"/>
    <cellStyle name="Total 2 9 4 2" xfId="20976"/>
    <cellStyle name="Total 2 9 5" xfId="20901"/>
    <cellStyle name="Total 2 9 5 2" xfId="20975"/>
    <cellStyle name="Total 3" xfId="20902"/>
    <cellStyle name="Total 3 2" xfId="20903"/>
    <cellStyle name="Total 3 2 2" xfId="20973"/>
    <cellStyle name="Total 3 3" xfId="20904"/>
    <cellStyle name="Total 3 3 2" xfId="20972"/>
    <cellStyle name="Total 3 4" xfId="20974"/>
    <cellStyle name="Total 4" xfId="20905"/>
    <cellStyle name="Total 4 2" xfId="20906"/>
    <cellStyle name="Total 4 2 2" xfId="20970"/>
    <cellStyle name="Total 4 3" xfId="20907"/>
    <cellStyle name="Total 4 3 2" xfId="20969"/>
    <cellStyle name="Total 4 4" xfId="20971"/>
    <cellStyle name="Total 5" xfId="20908"/>
    <cellStyle name="Total 5 2" xfId="20909"/>
    <cellStyle name="Total 5 2 2" xfId="20967"/>
    <cellStyle name="Total 5 3" xfId="20910"/>
    <cellStyle name="Total 5 3 2" xfId="20966"/>
    <cellStyle name="Total 5 4" xfId="20968"/>
    <cellStyle name="Total 6" xfId="20911"/>
    <cellStyle name="Total 6 2" xfId="20912"/>
    <cellStyle name="Total 6 2 2" xfId="20964"/>
    <cellStyle name="Total 6 3" xfId="20913"/>
    <cellStyle name="Total 6 3 2" xfId="20963"/>
    <cellStyle name="Total 6 4" xfId="20965"/>
    <cellStyle name="Total 7" xfId="20914"/>
    <cellStyle name="Total 7 2" xfId="20962"/>
    <cellStyle name="Total2 - Style2" xfId="20915"/>
    <cellStyle name="Unit" xfId="20916"/>
    <cellStyle name="Unit 2" xfId="20917"/>
    <cellStyle name="Unit 3" xfId="20918"/>
    <cellStyle name="Unit 4" xfId="20919"/>
    <cellStyle name="Vertical" xfId="20920"/>
    <cellStyle name="Vertical 2" xfId="20921"/>
    <cellStyle name="Vertical 3" xfId="20922"/>
    <cellStyle name="Währung [0]" xfId="20923"/>
    <cellStyle name="Währung_AX-3-4-Balance-Sheet-310899" xfId="20924"/>
    <cellStyle name="Warning Text 2" xfId="20925"/>
    <cellStyle name="Warning Text 2 10" xfId="20926"/>
    <cellStyle name="Warning Text 2 11" xfId="20927"/>
    <cellStyle name="Warning Text 2 12" xfId="20928"/>
    <cellStyle name="Warning Text 2 2" xfId="20929"/>
    <cellStyle name="Warning Text 2 2 2" xfId="20930"/>
    <cellStyle name="Warning Text 2 3" xfId="20931"/>
    <cellStyle name="Warning Text 2 4" xfId="20932"/>
    <cellStyle name="Warning Text 2 5" xfId="20933"/>
    <cellStyle name="Warning Text 2 6" xfId="20934"/>
    <cellStyle name="Warning Text 2 7" xfId="20935"/>
    <cellStyle name="Warning Text 2 8" xfId="20936"/>
    <cellStyle name="Warning Text 2 9" xfId="20937"/>
    <cellStyle name="Warning Text 3" xfId="20938"/>
    <cellStyle name="Warning Text 3 2" xfId="20939"/>
    <cellStyle name="Warning Text 3 3" xfId="20940"/>
    <cellStyle name="Warning Text 4" xfId="20941"/>
    <cellStyle name="Warning Text 4 2" xfId="20942"/>
    <cellStyle name="Warning Text 4 3" xfId="20943"/>
    <cellStyle name="Warning Text 5" xfId="20944"/>
    <cellStyle name="Warning Text 5 2" xfId="20945"/>
    <cellStyle name="Warning Text 5 3" xfId="20946"/>
    <cellStyle name="Warning Text 6" xfId="20947"/>
    <cellStyle name="Warning Text 6 2" xfId="20948"/>
    <cellStyle name="Warning Text 6 3" xfId="20949"/>
    <cellStyle name="Warning Text 7" xfId="20950"/>
    <cellStyle name="Years" xfId="20951"/>
    <cellStyle name="Денежный [0]_Capex" xfId="20952"/>
    <cellStyle name="Денежный_Capex" xfId="20953"/>
    <cellStyle name="Обычный_7.1" xfId="20954"/>
    <cellStyle name="ТЕКСТ" xfId="20955"/>
    <cellStyle name="Тысячи [0]_Chart1 (Sales &amp; Costs)" xfId="20956"/>
    <cellStyle name="Тысячи_Chart1 (Sales &amp; Costs)" xfId="20957"/>
    <cellStyle name="Финансовый [0]_Capex" xfId="20958"/>
    <cellStyle name="Финансовый_Capex" xfId="20959"/>
  </cellStyles>
  <dxfs count="4">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3" name="Straight Connector 2"/>
        <xdr:cNvCxnSpPr/>
      </xdr:nvCxnSpPr>
      <xdr:spPr>
        <a:xfrm>
          <a:off x="704850" y="819150"/>
          <a:ext cx="6324600" cy="1152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 val="Technical"/>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24"/>
  <sheetViews>
    <sheetView showGridLines="0" tabSelected="1" workbookViewId="0">
      <pane xSplit="1" ySplit="7" topLeftCell="B8" activePane="bottomRight" state="frozen"/>
      <selection activeCell="C53" sqref="C53"/>
      <selection pane="topRight" activeCell="C53" sqref="C53"/>
      <selection pane="bottomLeft" activeCell="C53" sqref="C53"/>
      <selection pane="bottomRight" activeCell="B2" sqref="B2"/>
    </sheetView>
  </sheetViews>
  <sheetFormatPr defaultRowHeight="15"/>
  <cols>
    <col min="1" max="1" width="10.28515625" style="1" customWidth="1"/>
    <col min="2" max="2" width="153" bestFit="1" customWidth="1"/>
    <col min="3" max="3" width="39.42578125" customWidth="1"/>
    <col min="7" max="7" width="25" customWidth="1"/>
  </cols>
  <sheetData>
    <row r="1" spans="1:3" ht="15.75">
      <c r="A1" s="6"/>
      <c r="B1" s="170" t="s">
        <v>254</v>
      </c>
      <c r="C1" s="82"/>
    </row>
    <row r="2" spans="1:3" s="167" customFormat="1" ht="15.75">
      <c r="A2" s="214">
        <v>1</v>
      </c>
      <c r="B2" s="168" t="s">
        <v>255</v>
      </c>
      <c r="C2" s="165" t="s">
        <v>655</v>
      </c>
    </row>
    <row r="3" spans="1:3" s="167" customFormat="1" ht="15.75">
      <c r="A3" s="214">
        <v>2</v>
      </c>
      <c r="B3" s="169" t="s">
        <v>256</v>
      </c>
      <c r="C3" s="165" t="s">
        <v>628</v>
      </c>
    </row>
    <row r="4" spans="1:3" s="167" customFormat="1" ht="15.75">
      <c r="A4" s="214">
        <v>3</v>
      </c>
      <c r="B4" s="169" t="s">
        <v>257</v>
      </c>
      <c r="C4" s="165" t="s">
        <v>656</v>
      </c>
    </row>
    <row r="5" spans="1:3" s="167" customFormat="1" ht="15.75">
      <c r="A5" s="215">
        <v>4</v>
      </c>
      <c r="B5" s="172" t="s">
        <v>258</v>
      </c>
      <c r="C5" s="165" t="s">
        <v>657</v>
      </c>
    </row>
    <row r="6" spans="1:3" s="171" customFormat="1" ht="65.25" customHeight="1">
      <c r="A6" s="567" t="s">
        <v>490</v>
      </c>
      <c r="B6" s="568"/>
      <c r="C6" s="568"/>
    </row>
    <row r="7" spans="1:3">
      <c r="A7" s="336" t="s">
        <v>403</v>
      </c>
      <c r="B7" s="337" t="s">
        <v>259</v>
      </c>
    </row>
    <row r="8" spans="1:3">
      <c r="A8" s="338">
        <v>1</v>
      </c>
      <c r="B8" s="334" t="s">
        <v>223</v>
      </c>
    </row>
    <row r="9" spans="1:3">
      <c r="A9" s="338">
        <v>2</v>
      </c>
      <c r="B9" s="334" t="s">
        <v>260</v>
      </c>
    </row>
    <row r="10" spans="1:3">
      <c r="A10" s="338">
        <v>3</v>
      </c>
      <c r="B10" s="334" t="s">
        <v>261</v>
      </c>
    </row>
    <row r="11" spans="1:3">
      <c r="A11" s="338">
        <v>4</v>
      </c>
      <c r="B11" s="334" t="s">
        <v>262</v>
      </c>
      <c r="C11" s="166"/>
    </row>
    <row r="12" spans="1:3">
      <c r="A12" s="338">
        <v>5</v>
      </c>
      <c r="B12" s="334" t="s">
        <v>187</v>
      </c>
    </row>
    <row r="13" spans="1:3">
      <c r="A13" s="338">
        <v>6</v>
      </c>
      <c r="B13" s="339" t="s">
        <v>149</v>
      </c>
    </row>
    <row r="14" spans="1:3">
      <c r="A14" s="338">
        <v>7</v>
      </c>
      <c r="B14" s="334" t="s">
        <v>263</v>
      </c>
    </row>
    <row r="15" spans="1:3">
      <c r="A15" s="338">
        <v>8</v>
      </c>
      <c r="B15" s="334" t="s">
        <v>266</v>
      </c>
    </row>
    <row r="16" spans="1:3">
      <c r="A16" s="338">
        <v>9</v>
      </c>
      <c r="B16" s="334" t="s">
        <v>88</v>
      </c>
    </row>
    <row r="17" spans="1:2">
      <c r="A17" s="340" t="s">
        <v>547</v>
      </c>
      <c r="B17" s="334" t="s">
        <v>527</v>
      </c>
    </row>
    <row r="18" spans="1:2">
      <c r="A18" s="338">
        <v>10</v>
      </c>
      <c r="B18" s="334" t="s">
        <v>269</v>
      </c>
    </row>
    <row r="19" spans="1:2">
      <c r="A19" s="338">
        <v>11</v>
      </c>
      <c r="B19" s="339" t="s">
        <v>250</v>
      </c>
    </row>
    <row r="20" spans="1:2">
      <c r="A20" s="338">
        <v>12</v>
      </c>
      <c r="B20" s="339" t="s">
        <v>247</v>
      </c>
    </row>
    <row r="21" spans="1:2">
      <c r="A21" s="338">
        <v>13</v>
      </c>
      <c r="B21" s="341" t="s">
        <v>460</v>
      </c>
    </row>
    <row r="22" spans="1:2">
      <c r="A22" s="338">
        <v>14</v>
      </c>
      <c r="B22" s="342" t="s">
        <v>520</v>
      </c>
    </row>
    <row r="23" spans="1:2">
      <c r="A23" s="343">
        <v>15</v>
      </c>
      <c r="B23" s="339" t="s">
        <v>77</v>
      </c>
    </row>
    <row r="24" spans="1:2">
      <c r="A24" s="343">
        <v>15.1</v>
      </c>
      <c r="B24" s="334" t="s">
        <v>556</v>
      </c>
    </row>
  </sheetData>
  <mergeCells count="1">
    <mergeCell ref="A6:C6"/>
  </mergeCells>
  <hyperlinks>
    <hyperlink ref="B8" location="'1. key ratios'!A1" display="ცხრილი 1: ძირითადი მაჩვენებლები"/>
    <hyperlink ref="B9" location="'2. RC'!A1" display="ცხრილი 2: საბალანსო უწყისი"/>
    <hyperlink ref="B10" location="'3. PL'!A1" display="ცხრილი 3: მოგება-ზარალის ანგარიშგება"/>
    <hyperlink ref="B11" location="'4. Off-Balance'!A1" display="ბალანსგარეშე ანგარიშების უწყისი "/>
    <hyperlink ref="B12" location="'5. RWA'!A1" display="ცხრილი 5: რისკის მიხედვით შეწონილი რისკის პოზიციები"/>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hyperlink ref="B13" location="'6. Administrators-shareholders'!A1" display="ინფორმაცია ბანკის სამეთვალყურეო საბჭოს, დირექტორატის და აქციონერთა შესახებ"/>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hyperlink ref="B16" location="'9. Capital'!A1" display="ცხრილი 9: საზედამხედველო კაპიტალი"/>
    <hyperlink ref="B18" location="'10. CC2'!A1" display="ცხრილი 10: კავშირი საზედამხედველო კაპიტალსა და ფინანსური მდგომარეობის ანგარიშგებას შორის"/>
    <hyperlink ref="B20" location="'12. CRM'!A1" display="საკრედიტო რისკის მიტიგაცია"/>
    <hyperlink ref="B19" location="'11. CRWA'!A1" display="საკრედიტო რისკის მიხედვით შეწონილი რისკის პოზიციები"/>
    <hyperlink ref="B21" location="'13. CRME'!A1" display="სტანდარტიზებული მიდგომა - საკრედიტო რისკი საკრედიტო რისკის მიტიგაციის ეფექტი"/>
    <hyperlink ref="B23" location="'15. CCR'!A1" display="კონტრაგენტთან დაკავშირებული საკრედიტო რისკის მიხედვით შეწონილი რისკის პოზიციები"/>
    <hyperlink ref="B22" location="'14. LCR'!A1" display="ლიკვიდობის გადაფარვის კოეფიციენტი"/>
    <hyperlink ref="B17" location="'9.1. Capital Requirements'!A1" display="კაპიტალის ადეკვატურობის მოთხოვნები"/>
    <hyperlink ref="B24" location="'15.1. LR'!A1" display="ლევერიჯის კოეფიციენტი"/>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55"/>
  <sheetViews>
    <sheetView showGridLines="0" zoomScale="115" zoomScaleNormal="115" workbookViewId="0">
      <pane xSplit="1" ySplit="5" topLeftCell="B6" activePane="bottomRight" state="frozen"/>
      <selection activeCell="B47" sqref="B47"/>
      <selection pane="topRight" activeCell="B47" sqref="B47"/>
      <selection pane="bottomLeft" activeCell="B47" sqref="B47"/>
      <selection pane="bottomRight" activeCell="B47" sqref="B47"/>
    </sheetView>
  </sheetViews>
  <sheetFormatPr defaultRowHeight="15"/>
  <cols>
    <col min="1" max="1" width="9.5703125" style="4" bestFit="1" customWidth="1"/>
    <col min="2" max="2" width="132.42578125" style="1" customWidth="1"/>
    <col min="3" max="3" width="18.42578125" style="1" customWidth="1"/>
    <col min="4" max="4" width="18" bestFit="1" customWidth="1"/>
  </cols>
  <sheetData>
    <row r="1" spans="1:6" ht="15.75">
      <c r="A1" s="14" t="s">
        <v>188</v>
      </c>
      <c r="B1" s="13" t="str">
        <f>Info!C2</f>
        <v>სს ”საქართველოს ბანკი”</v>
      </c>
      <c r="D1" s="290"/>
      <c r="E1" s="1"/>
      <c r="F1" s="1"/>
    </row>
    <row r="2" spans="1:6" s="18" customFormat="1" ht="15.75" customHeight="1">
      <c r="A2" s="18" t="s">
        <v>189</v>
      </c>
      <c r="B2" s="407">
        <f>'1. key ratios'!B2</f>
        <v>44286</v>
      </c>
    </row>
    <row r="3" spans="1:6" s="18" customFormat="1" ht="15.75" customHeight="1"/>
    <row r="4" spans="1:6" ht="15.75" thickBot="1">
      <c r="A4" s="4" t="s">
        <v>412</v>
      </c>
      <c r="B4" s="57" t="s">
        <v>88</v>
      </c>
    </row>
    <row r="5" spans="1:6">
      <c r="A5" s="121" t="s">
        <v>26</v>
      </c>
      <c r="B5" s="122"/>
      <c r="C5" s="123" t="s">
        <v>27</v>
      </c>
    </row>
    <row r="6" spans="1:6">
      <c r="A6" s="124">
        <v>1</v>
      </c>
      <c r="B6" s="78" t="s">
        <v>28</v>
      </c>
      <c r="C6" s="428">
        <f>SUM(C7:C11)</f>
        <v>2049266191.2998977</v>
      </c>
      <c r="D6" s="451"/>
    </row>
    <row r="7" spans="1:6">
      <c r="A7" s="124">
        <v>2</v>
      </c>
      <c r="B7" s="75" t="s">
        <v>29</v>
      </c>
      <c r="C7" s="429">
        <f>'2. RC'!E33</f>
        <v>27993660.18</v>
      </c>
    </row>
    <row r="8" spans="1:6">
      <c r="A8" s="124">
        <v>3</v>
      </c>
      <c r="B8" s="69" t="s">
        <v>30</v>
      </c>
      <c r="C8" s="429">
        <f>'2. RC'!E36</f>
        <v>230740599.25999999</v>
      </c>
    </row>
    <row r="9" spans="1:6">
      <c r="A9" s="124">
        <v>4</v>
      </c>
      <c r="B9" s="69" t="s">
        <v>31</v>
      </c>
      <c r="C9" s="429">
        <v>48878725</v>
      </c>
    </row>
    <row r="10" spans="1:6">
      <c r="A10" s="124">
        <v>5</v>
      </c>
      <c r="B10" s="69" t="s">
        <v>32</v>
      </c>
      <c r="C10" s="429"/>
    </row>
    <row r="11" spans="1:6">
      <c r="A11" s="124">
        <v>6</v>
      </c>
      <c r="B11" s="76" t="s">
        <v>33</v>
      </c>
      <c r="C11" s="429">
        <v>1741653206.8598976</v>
      </c>
    </row>
    <row r="12" spans="1:6" s="3" customFormat="1">
      <c r="A12" s="124">
        <v>7</v>
      </c>
      <c r="B12" s="78" t="s">
        <v>34</v>
      </c>
      <c r="C12" s="430">
        <f>SUM(C13:C27)</f>
        <v>194454316.54999998</v>
      </c>
      <c r="D12" s="556"/>
    </row>
    <row r="13" spans="1:6" s="3" customFormat="1">
      <c r="A13" s="124">
        <v>8</v>
      </c>
      <c r="B13" s="77" t="s">
        <v>35</v>
      </c>
      <c r="C13" s="431">
        <v>48878725</v>
      </c>
    </row>
    <row r="14" spans="1:6" s="3" customFormat="1" ht="25.5">
      <c r="A14" s="124">
        <v>9</v>
      </c>
      <c r="B14" s="70" t="s">
        <v>36</v>
      </c>
      <c r="C14" s="431">
        <v>0</v>
      </c>
    </row>
    <row r="15" spans="1:6" s="3" customFormat="1">
      <c r="A15" s="124">
        <v>10</v>
      </c>
      <c r="B15" s="71" t="s">
        <v>37</v>
      </c>
      <c r="C15" s="431">
        <v>130956094.75</v>
      </c>
    </row>
    <row r="16" spans="1:6" s="3" customFormat="1">
      <c r="A16" s="124">
        <v>11</v>
      </c>
      <c r="B16" s="72" t="s">
        <v>38</v>
      </c>
      <c r="C16" s="431">
        <v>0</v>
      </c>
    </row>
    <row r="17" spans="1:4" s="3" customFormat="1">
      <c r="A17" s="124">
        <v>12</v>
      </c>
      <c r="B17" s="71" t="s">
        <v>39</v>
      </c>
      <c r="C17" s="431">
        <v>2237680.2000000002</v>
      </c>
    </row>
    <row r="18" spans="1:4" s="3" customFormat="1">
      <c r="A18" s="124">
        <v>13</v>
      </c>
      <c r="B18" s="71" t="s">
        <v>40</v>
      </c>
      <c r="C18" s="431">
        <v>2503667.7299999995</v>
      </c>
    </row>
    <row r="19" spans="1:4" s="3" customFormat="1">
      <c r="A19" s="124">
        <v>14</v>
      </c>
      <c r="B19" s="71" t="s">
        <v>41</v>
      </c>
      <c r="C19" s="431">
        <v>0</v>
      </c>
    </row>
    <row r="20" spans="1:4" s="3" customFormat="1" ht="25.5">
      <c r="A20" s="124">
        <v>15</v>
      </c>
      <c r="B20" s="71" t="s">
        <v>42</v>
      </c>
      <c r="C20" s="431">
        <v>0</v>
      </c>
    </row>
    <row r="21" spans="1:4" s="3" customFormat="1" ht="25.5">
      <c r="A21" s="124">
        <v>16</v>
      </c>
      <c r="B21" s="70" t="s">
        <v>43</v>
      </c>
      <c r="C21" s="431">
        <v>0</v>
      </c>
    </row>
    <row r="22" spans="1:4" s="3" customFormat="1">
      <c r="A22" s="124">
        <v>17</v>
      </c>
      <c r="B22" s="125" t="s">
        <v>44</v>
      </c>
      <c r="C22" s="431">
        <v>9878148.8699999992</v>
      </c>
    </row>
    <row r="23" spans="1:4" s="3" customFormat="1" ht="25.5">
      <c r="A23" s="124">
        <v>18</v>
      </c>
      <c r="B23" s="70" t="s">
        <v>45</v>
      </c>
      <c r="C23" s="431">
        <v>0</v>
      </c>
    </row>
    <row r="24" spans="1:4" s="3" customFormat="1" ht="25.5">
      <c r="A24" s="124">
        <v>19</v>
      </c>
      <c r="B24" s="70" t="s">
        <v>46</v>
      </c>
      <c r="C24" s="431">
        <v>0</v>
      </c>
    </row>
    <row r="25" spans="1:4" s="3" customFormat="1" ht="25.5">
      <c r="A25" s="124">
        <v>20</v>
      </c>
      <c r="B25" s="73" t="s">
        <v>47</v>
      </c>
      <c r="C25" s="431">
        <v>0</v>
      </c>
    </row>
    <row r="26" spans="1:4" s="3" customFormat="1">
      <c r="A26" s="124">
        <v>21</v>
      </c>
      <c r="B26" s="73" t="s">
        <v>48</v>
      </c>
      <c r="C26" s="431">
        <v>0</v>
      </c>
    </row>
    <row r="27" spans="1:4" s="3" customFormat="1" ht="25.5">
      <c r="A27" s="124">
        <v>22</v>
      </c>
      <c r="B27" s="73" t="s">
        <v>49</v>
      </c>
      <c r="C27" s="431">
        <v>0</v>
      </c>
    </row>
    <row r="28" spans="1:4" s="3" customFormat="1">
      <c r="A28" s="124">
        <v>23</v>
      </c>
      <c r="B28" s="79" t="s">
        <v>23</v>
      </c>
      <c r="C28" s="430">
        <f>C6-C12</f>
        <v>1854811874.7498977</v>
      </c>
      <c r="D28" s="557"/>
    </row>
    <row r="29" spans="1:4" s="3" customFormat="1">
      <c r="A29" s="126"/>
      <c r="B29" s="74"/>
      <c r="C29" s="431"/>
    </row>
    <row r="30" spans="1:4" s="3" customFormat="1">
      <c r="A30" s="126">
        <v>24</v>
      </c>
      <c r="B30" s="79" t="s">
        <v>50</v>
      </c>
      <c r="C30" s="430">
        <f>C31+C34</f>
        <v>341180000</v>
      </c>
      <c r="D30" s="557"/>
    </row>
    <row r="31" spans="1:4" s="3" customFormat="1">
      <c r="A31" s="126">
        <v>25</v>
      </c>
      <c r="B31" s="69" t="s">
        <v>51</v>
      </c>
      <c r="C31" s="432">
        <f>C32+C33</f>
        <v>0</v>
      </c>
    </row>
    <row r="32" spans="1:4" s="3" customFormat="1">
      <c r="A32" s="126">
        <v>26</v>
      </c>
      <c r="B32" s="163" t="s">
        <v>52</v>
      </c>
      <c r="C32" s="431"/>
    </row>
    <row r="33" spans="1:3" s="3" customFormat="1">
      <c r="A33" s="126">
        <v>27</v>
      </c>
      <c r="B33" s="163" t="s">
        <v>53</v>
      </c>
      <c r="C33" s="431"/>
    </row>
    <row r="34" spans="1:3" s="3" customFormat="1">
      <c r="A34" s="126">
        <v>28</v>
      </c>
      <c r="B34" s="69" t="s">
        <v>54</v>
      </c>
      <c r="C34" s="431">
        <v>341180000</v>
      </c>
    </row>
    <row r="35" spans="1:3" s="3" customFormat="1">
      <c r="A35" s="126">
        <v>29</v>
      </c>
      <c r="B35" s="79" t="s">
        <v>55</v>
      </c>
      <c r="C35" s="430">
        <f>SUM(C36:C40)</f>
        <v>0</v>
      </c>
    </row>
    <row r="36" spans="1:3" s="3" customFormat="1">
      <c r="A36" s="126">
        <v>30</v>
      </c>
      <c r="B36" s="70" t="s">
        <v>56</v>
      </c>
      <c r="C36" s="431"/>
    </row>
    <row r="37" spans="1:3" s="3" customFormat="1">
      <c r="A37" s="126">
        <v>31</v>
      </c>
      <c r="B37" s="71" t="s">
        <v>57</v>
      </c>
      <c r="C37" s="431"/>
    </row>
    <row r="38" spans="1:3" s="3" customFormat="1" ht="25.5">
      <c r="A38" s="126">
        <v>32</v>
      </c>
      <c r="B38" s="70" t="s">
        <v>58</v>
      </c>
      <c r="C38" s="431"/>
    </row>
    <row r="39" spans="1:3" s="3" customFormat="1" ht="25.5">
      <c r="A39" s="126">
        <v>33</v>
      </c>
      <c r="B39" s="70" t="s">
        <v>46</v>
      </c>
      <c r="C39" s="431"/>
    </row>
    <row r="40" spans="1:3" s="3" customFormat="1" ht="25.5">
      <c r="A40" s="126">
        <v>34</v>
      </c>
      <c r="B40" s="73" t="s">
        <v>59</v>
      </c>
      <c r="C40" s="431"/>
    </row>
    <row r="41" spans="1:3" s="3" customFormat="1">
      <c r="A41" s="126">
        <v>35</v>
      </c>
      <c r="B41" s="79" t="s">
        <v>24</v>
      </c>
      <c r="C41" s="430">
        <f>C30-C35</f>
        <v>341180000</v>
      </c>
    </row>
    <row r="42" spans="1:3" s="3" customFormat="1">
      <c r="A42" s="126"/>
      <c r="B42" s="74"/>
      <c r="C42" s="431"/>
    </row>
    <row r="43" spans="1:3" s="3" customFormat="1">
      <c r="A43" s="126">
        <v>36</v>
      </c>
      <c r="B43" s="80" t="s">
        <v>60</v>
      </c>
      <c r="C43" s="430">
        <f>SUM(C44:C46)</f>
        <v>876733493.32162035</v>
      </c>
    </row>
    <row r="44" spans="1:3" s="3" customFormat="1">
      <c r="A44" s="126">
        <v>37</v>
      </c>
      <c r="B44" s="69" t="s">
        <v>61</v>
      </c>
      <c r="C44" s="431">
        <v>692595400</v>
      </c>
    </row>
    <row r="45" spans="1:3" s="3" customFormat="1">
      <c r="A45" s="126">
        <v>38</v>
      </c>
      <c r="B45" s="69" t="s">
        <v>62</v>
      </c>
      <c r="C45" s="431">
        <v>0</v>
      </c>
    </row>
    <row r="46" spans="1:3" s="3" customFormat="1">
      <c r="A46" s="126">
        <v>39</v>
      </c>
      <c r="B46" s="69" t="s">
        <v>63</v>
      </c>
      <c r="C46" s="431">
        <v>184138093.32162035</v>
      </c>
    </row>
    <row r="47" spans="1:3" s="3" customFormat="1">
      <c r="A47" s="126">
        <v>40</v>
      </c>
      <c r="B47" s="80" t="s">
        <v>64</v>
      </c>
      <c r="C47" s="430">
        <f>SUM(C48:C51)</f>
        <v>0</v>
      </c>
    </row>
    <row r="48" spans="1:3" s="3" customFormat="1">
      <c r="A48" s="126">
        <v>41</v>
      </c>
      <c r="B48" s="70" t="s">
        <v>65</v>
      </c>
      <c r="C48" s="431"/>
    </row>
    <row r="49" spans="1:4" s="3" customFormat="1">
      <c r="A49" s="126">
        <v>42</v>
      </c>
      <c r="B49" s="71" t="s">
        <v>66</v>
      </c>
      <c r="C49" s="431"/>
    </row>
    <row r="50" spans="1:4" s="3" customFormat="1" ht="25.5">
      <c r="A50" s="126">
        <v>43</v>
      </c>
      <c r="B50" s="70" t="s">
        <v>67</v>
      </c>
      <c r="C50" s="431"/>
    </row>
    <row r="51" spans="1:4" s="3" customFormat="1" ht="25.5">
      <c r="A51" s="126">
        <v>44</v>
      </c>
      <c r="B51" s="70" t="s">
        <v>46</v>
      </c>
      <c r="C51" s="431"/>
    </row>
    <row r="52" spans="1:4" s="3" customFormat="1" ht="15.75" thickBot="1">
      <c r="A52" s="127">
        <v>45</v>
      </c>
      <c r="B52" s="128" t="s">
        <v>25</v>
      </c>
      <c r="C52" s="233">
        <f>C43-C47</f>
        <v>876733493.32162035</v>
      </c>
      <c r="D52" s="557"/>
    </row>
    <row r="55" spans="1:4">
      <c r="B55" s="1" t="s">
        <v>225</v>
      </c>
    </row>
  </sheetData>
  <dataValidations count="1">
    <dataValidation operator="lessThanOrEqual" allowBlank="1" showInputMessage="1" showErrorMessage="1" errorTitle="Should be negative number" error="Should be whole negative number or 0" sqref="C13:C33 C35:C52"/>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23"/>
  <sheetViews>
    <sheetView showGridLines="0" workbookViewId="0">
      <selection activeCell="B47" sqref="B47"/>
    </sheetView>
  </sheetViews>
  <sheetFormatPr defaultColWidth="9.140625" defaultRowHeight="12.75"/>
  <cols>
    <col min="1" max="1" width="10.85546875" style="290" bestFit="1" customWidth="1"/>
    <col min="2" max="2" width="59" style="290" customWidth="1"/>
    <col min="3" max="3" width="16.7109375" style="290" bestFit="1" customWidth="1"/>
    <col min="4" max="4" width="22.140625" style="509" customWidth="1"/>
    <col min="5" max="16384" width="9.140625" style="290"/>
  </cols>
  <sheetData>
    <row r="1" spans="1:4" ht="15">
      <c r="A1" s="14" t="s">
        <v>188</v>
      </c>
      <c r="B1" s="13" t="str">
        <f>Info!C2</f>
        <v>სს ”საქართველოს ბანკი”</v>
      </c>
    </row>
    <row r="2" spans="1:4" s="18" customFormat="1" ht="15.75" customHeight="1">
      <c r="A2" s="18" t="s">
        <v>189</v>
      </c>
      <c r="B2" s="407">
        <f>'1. key ratios'!B2</f>
        <v>44286</v>
      </c>
      <c r="D2" s="515"/>
    </row>
    <row r="3" spans="1:4" s="18" customFormat="1" ht="15.75" customHeight="1">
      <c r="D3" s="515"/>
    </row>
    <row r="4" spans="1:4" ht="13.5" thickBot="1">
      <c r="A4" s="291" t="s">
        <v>526</v>
      </c>
      <c r="B4" s="321" t="s">
        <v>527</v>
      </c>
    </row>
    <row r="5" spans="1:4" s="322" customFormat="1">
      <c r="A5" s="588" t="s">
        <v>528</v>
      </c>
      <c r="B5" s="589"/>
      <c r="C5" s="313" t="s">
        <v>529</v>
      </c>
      <c r="D5" s="516" t="s">
        <v>530</v>
      </c>
    </row>
    <row r="6" spans="1:4" s="323" customFormat="1">
      <c r="A6" s="314">
        <v>1</v>
      </c>
      <c r="B6" s="315" t="s">
        <v>531</v>
      </c>
      <c r="C6" s="315"/>
      <c r="D6" s="517"/>
    </row>
    <row r="7" spans="1:4" s="323" customFormat="1">
      <c r="A7" s="316" t="s">
        <v>532</v>
      </c>
      <c r="B7" s="317" t="s">
        <v>533</v>
      </c>
      <c r="C7" s="370">
        <v>4.4999999999999998E-2</v>
      </c>
      <c r="D7" s="518">
        <f>C7*'5. RWA'!$C$13</f>
        <v>743239370.41732323</v>
      </c>
    </row>
    <row r="8" spans="1:4" s="323" customFormat="1">
      <c r="A8" s="316" t="s">
        <v>534</v>
      </c>
      <c r="B8" s="317" t="s">
        <v>535</v>
      </c>
      <c r="C8" s="371">
        <v>0.06</v>
      </c>
      <c r="D8" s="518">
        <f>C8*'5. RWA'!$C$13</f>
        <v>990985827.22309756</v>
      </c>
    </row>
    <row r="9" spans="1:4" s="323" customFormat="1">
      <c r="A9" s="316" t="s">
        <v>536</v>
      </c>
      <c r="B9" s="317" t="s">
        <v>537</v>
      </c>
      <c r="C9" s="371">
        <v>0.08</v>
      </c>
      <c r="D9" s="518">
        <f>C9*'5. RWA'!$C$13</f>
        <v>1321314436.2974637</v>
      </c>
    </row>
    <row r="10" spans="1:4" s="323" customFormat="1">
      <c r="A10" s="314" t="s">
        <v>538</v>
      </c>
      <c r="B10" s="315" t="s">
        <v>539</v>
      </c>
      <c r="C10" s="372"/>
      <c r="D10" s="519"/>
    </row>
    <row r="11" spans="1:4" s="324" customFormat="1">
      <c r="A11" s="318" t="s">
        <v>540</v>
      </c>
      <c r="B11" s="319" t="s">
        <v>602</v>
      </c>
      <c r="C11" s="373">
        <v>0</v>
      </c>
      <c r="D11" s="520">
        <f>C11*'5. RWA'!$C$13</f>
        <v>0</v>
      </c>
    </row>
    <row r="12" spans="1:4" s="324" customFormat="1">
      <c r="A12" s="318" t="s">
        <v>541</v>
      </c>
      <c r="B12" s="319" t="s">
        <v>542</v>
      </c>
      <c r="C12" s="373">
        <v>0</v>
      </c>
      <c r="D12" s="520">
        <f>C12*'5. RWA'!$C$13</f>
        <v>0</v>
      </c>
    </row>
    <row r="13" spans="1:4" s="324" customFormat="1">
      <c r="A13" s="318" t="s">
        <v>543</v>
      </c>
      <c r="B13" s="319" t="s">
        <v>544</v>
      </c>
      <c r="C13" s="373">
        <v>0.02</v>
      </c>
      <c r="D13" s="520">
        <f>C13*'5. RWA'!$C$13</f>
        <v>330328609.07436591</v>
      </c>
    </row>
    <row r="14" spans="1:4" s="323" customFormat="1">
      <c r="A14" s="314" t="s">
        <v>545</v>
      </c>
      <c r="B14" s="315" t="s">
        <v>600</v>
      </c>
      <c r="C14" s="374"/>
      <c r="D14" s="519"/>
    </row>
    <row r="15" spans="1:4" s="323" customFormat="1">
      <c r="A15" s="335" t="s">
        <v>548</v>
      </c>
      <c r="B15" s="319" t="s">
        <v>601</v>
      </c>
      <c r="C15" s="373">
        <v>1.3238423730527034E-2</v>
      </c>
      <c r="D15" s="520">
        <f>C15*'5. RWA'!$C$13</f>
        <v>218651504.86210364</v>
      </c>
    </row>
    <row r="16" spans="1:4" s="323" customFormat="1">
      <c r="A16" s="335" t="s">
        <v>549</v>
      </c>
      <c r="B16" s="319" t="s">
        <v>551</v>
      </c>
      <c r="C16" s="373">
        <v>1.7676203274676124E-2</v>
      </c>
      <c r="D16" s="520">
        <f>C16*'5. RWA'!$C$13</f>
        <v>291947782.07197577</v>
      </c>
    </row>
    <row r="17" spans="1:6" s="323" customFormat="1">
      <c r="A17" s="335" t="s">
        <v>550</v>
      </c>
      <c r="B17" s="319" t="s">
        <v>598</v>
      </c>
      <c r="C17" s="373">
        <v>3.7635454268669662E-2</v>
      </c>
      <c r="D17" s="520">
        <f>C17*'5. RWA'!$C$13</f>
        <v>621603363.02257776</v>
      </c>
    </row>
    <row r="18" spans="1:6" s="322" customFormat="1">
      <c r="A18" s="590" t="s">
        <v>599</v>
      </c>
      <c r="B18" s="591"/>
      <c r="C18" s="375" t="s">
        <v>529</v>
      </c>
      <c r="D18" s="521" t="s">
        <v>530</v>
      </c>
    </row>
    <row r="19" spans="1:6" s="323" customFormat="1">
      <c r="A19" s="320">
        <v>4</v>
      </c>
      <c r="B19" s="319" t="s">
        <v>23</v>
      </c>
      <c r="C19" s="373">
        <f>C7+C11+C12+C13+C15</f>
        <v>7.8238423730527029E-2</v>
      </c>
      <c r="D19" s="518">
        <f>C19*'5. RWA'!$C$13</f>
        <v>1292219484.3537927</v>
      </c>
      <c r="E19" s="523"/>
      <c r="F19" s="524"/>
    </row>
    <row r="20" spans="1:6" s="323" customFormat="1">
      <c r="A20" s="320">
        <v>5</v>
      </c>
      <c r="B20" s="319" t="s">
        <v>89</v>
      </c>
      <c r="C20" s="373">
        <f>C8+C11+C12+C13+C16</f>
        <v>9.7676203274676132E-2</v>
      </c>
      <c r="D20" s="518">
        <f>C20*'5. RWA'!$C$13</f>
        <v>1613262218.3694394</v>
      </c>
      <c r="E20" s="523"/>
      <c r="F20" s="524"/>
    </row>
    <row r="21" spans="1:6" s="323" customFormat="1" ht="13.5" thickBot="1">
      <c r="A21" s="325" t="s">
        <v>546</v>
      </c>
      <c r="B21" s="326" t="s">
        <v>88</v>
      </c>
      <c r="C21" s="376">
        <f>C9+C11+C12+C13+C17</f>
        <v>0.13763545426866966</v>
      </c>
      <c r="D21" s="522">
        <f>C21*'5. RWA'!$C$13</f>
        <v>2273246408.3944073</v>
      </c>
      <c r="E21" s="523"/>
      <c r="F21" s="524"/>
    </row>
    <row r="22" spans="1:6">
      <c r="F22" s="291"/>
    </row>
    <row r="23" spans="1:6" ht="63.75">
      <c r="B23" s="20" t="s">
        <v>603</v>
      </c>
    </row>
  </sheetData>
  <mergeCells count="2">
    <mergeCell ref="A5:B5"/>
    <mergeCell ref="A18:B18"/>
  </mergeCells>
  <conditionalFormatting sqref="C21">
    <cfRule type="cellIs" dxfId="3" priority="1" operator="lessThan">
      <formula>#REF!</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48"/>
  <sheetViews>
    <sheetView showGridLines="0" zoomScaleNormal="100" workbookViewId="0">
      <pane xSplit="1" ySplit="5" topLeftCell="B33" activePane="bottomRight" state="frozen"/>
      <selection activeCell="B47" sqref="B47"/>
      <selection pane="topRight" activeCell="B47" sqref="B47"/>
      <selection pane="bottomLeft" activeCell="B47" sqref="B47"/>
      <selection pane="bottomRight" activeCell="B47" sqref="B47"/>
    </sheetView>
  </sheetViews>
  <sheetFormatPr defaultRowHeight="17.25" customHeight="1"/>
  <cols>
    <col min="1" max="1" width="10.7109375" style="66" customWidth="1"/>
    <col min="2" max="2" width="91.85546875" style="538" customWidth="1"/>
    <col min="3" max="3" width="53.140625" style="66" customWidth="1"/>
    <col min="4" max="4" width="32.28515625" style="66" customWidth="1"/>
    <col min="5" max="5" width="16.5703125" customWidth="1"/>
    <col min="6" max="6" width="13.42578125" customWidth="1"/>
  </cols>
  <sheetData>
    <row r="1" spans="1:6" ht="17.25" customHeight="1">
      <c r="A1" s="14" t="s">
        <v>188</v>
      </c>
      <c r="B1" s="525" t="str">
        <f>Info!C2</f>
        <v>სს ”საქართველოს ბანკი”</v>
      </c>
    </row>
    <row r="2" spans="1:6" s="18" customFormat="1" ht="17.25" customHeight="1">
      <c r="A2" s="18" t="s">
        <v>189</v>
      </c>
      <c r="B2" s="526">
        <f>'1. key ratios'!B2</f>
        <v>44286</v>
      </c>
    </row>
    <row r="3" spans="1:6" s="18" customFormat="1" ht="17.25" customHeight="1">
      <c r="A3" s="23"/>
      <c r="B3" s="174"/>
    </row>
    <row r="4" spans="1:6" s="18" customFormat="1" ht="17.25" customHeight="1" thickBot="1">
      <c r="A4" s="18" t="s">
        <v>413</v>
      </c>
      <c r="B4" s="527" t="s">
        <v>269</v>
      </c>
      <c r="D4" s="188" t="s">
        <v>93</v>
      </c>
    </row>
    <row r="5" spans="1:6" ht="17.25" customHeight="1">
      <c r="A5" s="137" t="s">
        <v>26</v>
      </c>
      <c r="B5" s="528" t="s">
        <v>231</v>
      </c>
      <c r="C5" s="138" t="s">
        <v>237</v>
      </c>
      <c r="D5" s="187" t="s">
        <v>270</v>
      </c>
    </row>
    <row r="6" spans="1:6" ht="17.25" customHeight="1">
      <c r="A6" s="129">
        <v>1</v>
      </c>
      <c r="B6" s="529" t="s">
        <v>154</v>
      </c>
      <c r="C6" s="436">
        <v>619182901.96599996</v>
      </c>
      <c r="D6" s="539"/>
      <c r="F6" s="562"/>
    </row>
    <row r="7" spans="1:6" ht="17.25" customHeight="1">
      <c r="A7" s="129">
        <v>2</v>
      </c>
      <c r="B7" s="530" t="s">
        <v>155</v>
      </c>
      <c r="C7" s="436">
        <v>2155840498.3099999</v>
      </c>
      <c r="D7" s="130"/>
      <c r="F7" s="562"/>
    </row>
    <row r="8" spans="1:6" ht="17.25" customHeight="1">
      <c r="A8" s="129">
        <v>3</v>
      </c>
      <c r="B8" s="530" t="s">
        <v>156</v>
      </c>
      <c r="C8" s="436">
        <v>1662709650.79</v>
      </c>
      <c r="D8" s="130"/>
      <c r="F8" s="562"/>
    </row>
    <row r="9" spans="1:6" ht="17.25" customHeight="1">
      <c r="A9" s="129">
        <v>4</v>
      </c>
      <c r="B9" s="530" t="s">
        <v>185</v>
      </c>
      <c r="C9" s="436">
        <v>303.24</v>
      </c>
      <c r="D9" s="130"/>
      <c r="F9" s="562"/>
    </row>
    <row r="10" spans="1:6" ht="17.25" customHeight="1">
      <c r="A10" s="129">
        <v>5</v>
      </c>
      <c r="B10" s="530" t="s">
        <v>157</v>
      </c>
      <c r="C10" s="436">
        <v>2223881848.7943997</v>
      </c>
      <c r="D10" s="130"/>
      <c r="F10" s="562"/>
    </row>
    <row r="11" spans="1:6" ht="17.25" customHeight="1">
      <c r="A11" s="433"/>
      <c r="B11" s="531" t="s">
        <v>488</v>
      </c>
      <c r="C11" s="436">
        <v>-559436.84</v>
      </c>
      <c r="D11" s="216" t="s">
        <v>664</v>
      </c>
      <c r="F11" s="562"/>
    </row>
    <row r="12" spans="1:6" ht="17.25" customHeight="1">
      <c r="A12" s="129">
        <v>6.1</v>
      </c>
      <c r="B12" s="530" t="s">
        <v>158</v>
      </c>
      <c r="C12" s="436">
        <v>13719449631.712599</v>
      </c>
      <c r="D12" s="216"/>
      <c r="F12" s="562"/>
    </row>
    <row r="13" spans="1:6" ht="17.25" customHeight="1">
      <c r="A13" s="129">
        <v>6.2</v>
      </c>
      <c r="B13" s="531" t="s">
        <v>159</v>
      </c>
      <c r="C13" s="235">
        <v>-738591951.11099994</v>
      </c>
      <c r="D13" s="216"/>
      <c r="F13" s="562"/>
    </row>
    <row r="14" spans="1:6" ht="17.25" customHeight="1">
      <c r="A14" s="129" t="s">
        <v>487</v>
      </c>
      <c r="B14" s="531" t="s">
        <v>488</v>
      </c>
      <c r="C14" s="235">
        <v>-231146166.35529995</v>
      </c>
      <c r="D14" s="216" t="s">
        <v>664</v>
      </c>
      <c r="F14" s="562"/>
    </row>
    <row r="15" spans="1:6" ht="17.25" customHeight="1">
      <c r="A15" s="129" t="s">
        <v>622</v>
      </c>
      <c r="B15" s="531" t="s">
        <v>611</v>
      </c>
      <c r="C15" s="235">
        <v>-35817713.619999997</v>
      </c>
      <c r="D15" s="216"/>
      <c r="F15" s="562"/>
    </row>
    <row r="16" spans="1:6" ht="17.25" customHeight="1">
      <c r="A16" s="129">
        <v>6</v>
      </c>
      <c r="B16" s="530" t="s">
        <v>160</v>
      </c>
      <c r="C16" s="241">
        <f>C12+C13</f>
        <v>12980857680.601599</v>
      </c>
      <c r="D16" s="216"/>
      <c r="F16" s="562"/>
    </row>
    <row r="17" spans="1:6" ht="17.25" customHeight="1">
      <c r="A17" s="129">
        <v>7</v>
      </c>
      <c r="B17" s="530" t="s">
        <v>161</v>
      </c>
      <c r="C17" s="234">
        <f>'2. RC'!E15</f>
        <v>219210530.29519999</v>
      </c>
      <c r="D17" s="216"/>
      <c r="F17" s="562"/>
    </row>
    <row r="18" spans="1:6" ht="17.25" customHeight="1">
      <c r="A18" s="129">
        <v>8</v>
      </c>
      <c r="B18" s="530" t="s">
        <v>162</v>
      </c>
      <c r="C18" s="234">
        <f>'2. RC'!E16</f>
        <v>101668536.62800001</v>
      </c>
      <c r="D18" s="216"/>
      <c r="F18" s="562"/>
    </row>
    <row r="19" spans="1:6" ht="17.25" customHeight="1">
      <c r="A19" s="129">
        <v>9</v>
      </c>
      <c r="B19" s="530" t="s">
        <v>163</v>
      </c>
      <c r="C19" s="234">
        <f>'2. RC'!E17</f>
        <v>150005105.28</v>
      </c>
      <c r="D19" s="216" t="s">
        <v>665</v>
      </c>
      <c r="F19" s="562"/>
    </row>
    <row r="20" spans="1:6" ht="17.25" customHeight="1">
      <c r="A20" s="129">
        <v>9.1</v>
      </c>
      <c r="B20" s="531" t="s">
        <v>246</v>
      </c>
      <c r="C20" s="235">
        <v>9878148.8699999992</v>
      </c>
      <c r="D20" s="216" t="s">
        <v>666</v>
      </c>
      <c r="F20" s="562"/>
    </row>
    <row r="21" spans="1:6" ht="17.25" customHeight="1">
      <c r="A21" s="129">
        <v>9.1999999999999993</v>
      </c>
      <c r="B21" s="531" t="s">
        <v>236</v>
      </c>
      <c r="C21" s="235">
        <v>2503667.7299999995</v>
      </c>
      <c r="D21" s="216" t="s">
        <v>667</v>
      </c>
      <c r="F21" s="562"/>
    </row>
    <row r="22" spans="1:6" ht="17.25" customHeight="1">
      <c r="A22" s="129">
        <v>9.3000000000000007</v>
      </c>
      <c r="B22" s="531" t="s">
        <v>235</v>
      </c>
      <c r="C22" s="235">
        <f>'9. Capital'!C24</f>
        <v>0</v>
      </c>
      <c r="D22" s="130"/>
      <c r="F22" s="562"/>
    </row>
    <row r="23" spans="1:6" ht="17.25" customHeight="1">
      <c r="A23" s="129">
        <v>10</v>
      </c>
      <c r="B23" s="530" t="s">
        <v>164</v>
      </c>
      <c r="C23" s="234">
        <f>'2. RC'!E18</f>
        <v>508270273</v>
      </c>
      <c r="D23" s="216" t="s">
        <v>440</v>
      </c>
      <c r="F23" s="562"/>
    </row>
    <row r="24" spans="1:6" ht="17.25" customHeight="1">
      <c r="A24" s="129">
        <v>10.1</v>
      </c>
      <c r="B24" s="531" t="s">
        <v>234</v>
      </c>
      <c r="C24" s="234">
        <f>'9. Capital'!C16</f>
        <v>0</v>
      </c>
      <c r="D24" s="131"/>
      <c r="F24" s="562"/>
    </row>
    <row r="25" spans="1:6" ht="17.25" customHeight="1">
      <c r="A25" s="129">
        <v>11</v>
      </c>
      <c r="B25" s="532" t="s">
        <v>165</v>
      </c>
      <c r="C25" s="236">
        <f>'2. RC'!E19</f>
        <v>264979570.66180003</v>
      </c>
      <c r="D25" s="216" t="s">
        <v>668</v>
      </c>
      <c r="F25" s="562"/>
    </row>
    <row r="26" spans="1:6" ht="17.25" customHeight="1">
      <c r="A26" s="433"/>
      <c r="B26" s="533"/>
      <c r="C26" s="434">
        <f>'9. Capital'!C21</f>
        <v>0</v>
      </c>
      <c r="D26" s="134"/>
      <c r="F26" s="562"/>
    </row>
    <row r="27" spans="1:6" ht="17.25" customHeight="1">
      <c r="A27" s="129">
        <v>12</v>
      </c>
      <c r="B27" s="534" t="s">
        <v>166</v>
      </c>
      <c r="C27" s="237">
        <f>SUM(C6:C10,C16:C19,C23,C25)</f>
        <v>20886606899.566994</v>
      </c>
      <c r="D27" s="132"/>
      <c r="E27" s="562">
        <f>C27-'2. RC'!E20</f>
        <v>0</v>
      </c>
      <c r="F27" s="562"/>
    </row>
    <row r="28" spans="1:6" ht="17.25" customHeight="1">
      <c r="A28" s="129">
        <v>13</v>
      </c>
      <c r="B28" s="530" t="s">
        <v>167</v>
      </c>
      <c r="C28" s="238">
        <f>'2. RC'!E22</f>
        <v>302002175.92000002</v>
      </c>
      <c r="D28" s="133"/>
      <c r="F28" s="562"/>
    </row>
    <row r="29" spans="1:6" ht="17.25" customHeight="1">
      <c r="A29" s="129">
        <v>14</v>
      </c>
      <c r="B29" s="530" t="s">
        <v>168</v>
      </c>
      <c r="C29" s="238">
        <f>'2. RC'!E23</f>
        <v>3107293404.9864998</v>
      </c>
      <c r="D29" s="130"/>
      <c r="F29" s="562"/>
    </row>
    <row r="30" spans="1:6" ht="17.25" customHeight="1">
      <c r="A30" s="129">
        <v>15</v>
      </c>
      <c r="B30" s="530" t="s">
        <v>169</v>
      </c>
      <c r="C30" s="238">
        <f>'2. RC'!E24</f>
        <v>3144206535.7199998</v>
      </c>
      <c r="D30" s="130"/>
      <c r="F30" s="562"/>
    </row>
    <row r="31" spans="1:6" ht="17.25" customHeight="1">
      <c r="A31" s="129">
        <v>16</v>
      </c>
      <c r="B31" s="530" t="s">
        <v>170</v>
      </c>
      <c r="C31" s="238">
        <f>'2. RC'!E25</f>
        <v>7220309469.9700003</v>
      </c>
      <c r="D31" s="130"/>
      <c r="F31" s="562"/>
    </row>
    <row r="32" spans="1:6" ht="17.25" customHeight="1">
      <c r="A32" s="129">
        <v>17</v>
      </c>
      <c r="B32" s="530" t="s">
        <v>171</v>
      </c>
      <c r="C32" s="238">
        <f>'2. RC'!E26</f>
        <v>1138896462.5999999</v>
      </c>
      <c r="D32" s="130"/>
      <c r="F32" s="562"/>
    </row>
    <row r="33" spans="1:6" ht="17.25" customHeight="1">
      <c r="A33" s="129">
        <v>18</v>
      </c>
      <c r="B33" s="530" t="s">
        <v>172</v>
      </c>
      <c r="C33" s="238">
        <f>'2. RC'!E27</f>
        <v>2243174850.3000002</v>
      </c>
      <c r="D33" s="130"/>
      <c r="F33" s="562"/>
    </row>
    <row r="34" spans="1:6" ht="17.25" customHeight="1">
      <c r="A34" s="129">
        <v>19</v>
      </c>
      <c r="B34" s="530" t="s">
        <v>173</v>
      </c>
      <c r="C34" s="238">
        <f>'2. RC'!E28</f>
        <v>99779839.800000012</v>
      </c>
      <c r="D34" s="130"/>
      <c r="F34" s="562"/>
    </row>
    <row r="35" spans="1:6" ht="17.25" customHeight="1">
      <c r="A35" s="129">
        <v>20</v>
      </c>
      <c r="B35" s="530" t="s">
        <v>95</v>
      </c>
      <c r="C35" s="238">
        <f>'2. RC'!E29</f>
        <v>434139049.00059998</v>
      </c>
      <c r="D35" s="130"/>
      <c r="F35" s="562"/>
    </row>
    <row r="36" spans="1:6" ht="17.25" customHeight="1">
      <c r="A36" s="129">
        <v>20.100000000000001</v>
      </c>
      <c r="B36" s="535" t="s">
        <v>486</v>
      </c>
      <c r="C36" s="236">
        <v>29388011.333099999</v>
      </c>
      <c r="D36" s="131" t="s">
        <v>664</v>
      </c>
      <c r="F36" s="562"/>
    </row>
    <row r="37" spans="1:6" ht="17.25" customHeight="1">
      <c r="A37" s="129">
        <v>21</v>
      </c>
      <c r="B37" s="532" t="s">
        <v>174</v>
      </c>
      <c r="C37" s="236">
        <f>'2. RC'!E30</f>
        <v>1149776600</v>
      </c>
      <c r="D37" s="131"/>
      <c r="F37" s="562"/>
    </row>
    <row r="38" spans="1:6" ht="17.25" customHeight="1">
      <c r="A38" s="129">
        <v>21.1</v>
      </c>
      <c r="B38" s="535" t="s">
        <v>233</v>
      </c>
      <c r="C38" s="239">
        <v>692595400</v>
      </c>
      <c r="D38" s="134" t="s">
        <v>669</v>
      </c>
      <c r="F38" s="562"/>
    </row>
    <row r="39" spans="1:6" ht="17.25" customHeight="1">
      <c r="A39" s="433"/>
      <c r="B39" s="536" t="s">
        <v>671</v>
      </c>
      <c r="C39" s="435">
        <f>'9. Capital'!C34</f>
        <v>341180000</v>
      </c>
      <c r="D39" s="134" t="s">
        <v>670</v>
      </c>
      <c r="F39" s="562"/>
    </row>
    <row r="40" spans="1:6" ht="17.25" customHeight="1">
      <c r="A40" s="129">
        <v>22</v>
      </c>
      <c r="B40" s="534" t="s">
        <v>175</v>
      </c>
      <c r="C40" s="237">
        <f>SUM(C28:C35)+C37</f>
        <v>18839578388.2971</v>
      </c>
      <c r="D40" s="132"/>
      <c r="E40" s="562">
        <f>C40-'2. RC'!E31</f>
        <v>0</v>
      </c>
      <c r="F40" s="562"/>
    </row>
    <row r="41" spans="1:6" ht="17.25" customHeight="1">
      <c r="A41" s="129">
        <v>23</v>
      </c>
      <c r="B41" s="532" t="s">
        <v>176</v>
      </c>
      <c r="C41" s="234">
        <f>'2. RC'!E33</f>
        <v>27993660.18</v>
      </c>
      <c r="D41" s="130" t="s">
        <v>672</v>
      </c>
      <c r="F41" s="562"/>
    </row>
    <row r="42" spans="1:6" ht="17.25" customHeight="1">
      <c r="A42" s="129">
        <v>24</v>
      </c>
      <c r="B42" s="532" t="s">
        <v>177</v>
      </c>
      <c r="C42" s="234">
        <f>'2. RC'!E34</f>
        <v>0</v>
      </c>
      <c r="D42" s="130"/>
      <c r="F42" s="562"/>
    </row>
    <row r="43" spans="1:6" ht="17.25" customHeight="1">
      <c r="A43" s="129">
        <v>25</v>
      </c>
      <c r="B43" s="532" t="s">
        <v>232</v>
      </c>
      <c r="C43" s="234">
        <f>'2. RC'!E35</f>
        <v>-2237680.2000000002</v>
      </c>
      <c r="D43" s="130" t="s">
        <v>673</v>
      </c>
      <c r="F43" s="562"/>
    </row>
    <row r="44" spans="1:6" ht="17.25" customHeight="1">
      <c r="A44" s="129">
        <v>26</v>
      </c>
      <c r="B44" s="532" t="s">
        <v>179</v>
      </c>
      <c r="C44" s="234">
        <f>'2. RC'!E36</f>
        <v>230740599.25999999</v>
      </c>
      <c r="D44" s="130" t="s">
        <v>674</v>
      </c>
      <c r="F44" s="562"/>
    </row>
    <row r="45" spans="1:6" ht="17.25" customHeight="1">
      <c r="A45" s="129">
        <v>27</v>
      </c>
      <c r="B45" s="532" t="s">
        <v>180</v>
      </c>
      <c r="C45" s="234">
        <f>'2. RC'!E37</f>
        <v>0</v>
      </c>
      <c r="D45" s="130"/>
      <c r="F45" s="562"/>
    </row>
    <row r="46" spans="1:6" ht="17.25" customHeight="1">
      <c r="A46" s="129">
        <v>28</v>
      </c>
      <c r="B46" s="532" t="s">
        <v>181</v>
      </c>
      <c r="C46" s="234">
        <f>'2. RC'!E38</f>
        <v>1741653206.8598976</v>
      </c>
      <c r="D46" s="130" t="s">
        <v>675</v>
      </c>
      <c r="F46" s="562"/>
    </row>
    <row r="47" spans="1:6" ht="17.25" customHeight="1">
      <c r="A47" s="129">
        <v>29</v>
      </c>
      <c r="B47" s="532" t="s">
        <v>35</v>
      </c>
      <c r="C47" s="234">
        <f>'2. RC'!E39</f>
        <v>48878725.140000001</v>
      </c>
      <c r="D47" s="130" t="s">
        <v>676</v>
      </c>
      <c r="F47" s="562"/>
    </row>
    <row r="48" spans="1:6" ht="17.25" customHeight="1" thickBot="1">
      <c r="A48" s="135">
        <v>30</v>
      </c>
      <c r="B48" s="537" t="s">
        <v>182</v>
      </c>
      <c r="C48" s="240">
        <f>SUM(C41:C47)</f>
        <v>2047028511.2398977</v>
      </c>
      <c r="D48" s="136"/>
      <c r="E48" s="562">
        <f>C48-'2. RC'!E40</f>
        <v>0</v>
      </c>
    </row>
  </sheetData>
  <pageMargins left="0.7" right="0.7" top="0.75" bottom="0.75" header="0.3" footer="0.3"/>
  <pageSetup paperSize="9"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S22"/>
  <sheetViews>
    <sheetView showGridLines="0" workbookViewId="0">
      <pane xSplit="2" ySplit="7" topLeftCell="K8" activePane="bottomRight" state="frozen"/>
      <selection activeCell="B47" sqref="B47"/>
      <selection pane="topRight" activeCell="B47" sqref="B47"/>
      <selection pane="bottomLeft" activeCell="B47" sqref="B47"/>
      <selection pane="bottomRight" activeCell="B47" sqref="B47"/>
    </sheetView>
  </sheetViews>
  <sheetFormatPr defaultColWidth="9.140625" defaultRowHeight="12.75"/>
  <cols>
    <col min="1" max="1" width="10.5703125" style="1" bestFit="1" customWidth="1"/>
    <col min="2" max="2" width="105.140625" style="1" bestFit="1" customWidth="1"/>
    <col min="3" max="3" width="12.7109375" style="1" bestFit="1" customWidth="1"/>
    <col min="4" max="4" width="13.28515625" style="1" bestFit="1" customWidth="1"/>
    <col min="5" max="5" width="12.7109375" style="1" bestFit="1" customWidth="1"/>
    <col min="6" max="6" width="13.28515625" style="1" bestFit="1" customWidth="1"/>
    <col min="7" max="7" width="12.7109375" style="1" bestFit="1" customWidth="1"/>
    <col min="8" max="8" width="13.28515625" style="1" bestFit="1" customWidth="1"/>
    <col min="9" max="9" width="11.28515625" style="1" bestFit="1" customWidth="1"/>
    <col min="10" max="10" width="13.28515625" style="1" bestFit="1" customWidth="1"/>
    <col min="11" max="11" width="12.7109375" style="1" bestFit="1" customWidth="1"/>
    <col min="12" max="12" width="13.28515625" style="1" bestFit="1" customWidth="1"/>
    <col min="13" max="13" width="12.7109375" style="1" bestFit="1" customWidth="1"/>
    <col min="14" max="14" width="13.28515625" style="1" bestFit="1" customWidth="1"/>
    <col min="15" max="15" width="11.28515625" style="1" bestFit="1" customWidth="1"/>
    <col min="16" max="16" width="13.28515625" style="1" bestFit="1" customWidth="1"/>
    <col min="17" max="17" width="11.28515625" style="1" bestFit="1" customWidth="1"/>
    <col min="18" max="18" width="13.28515625" style="1" bestFit="1" customWidth="1"/>
    <col min="19" max="19" width="30.42578125" style="1" bestFit="1" customWidth="1"/>
    <col min="20" max="16384" width="9.140625" style="9"/>
  </cols>
  <sheetData>
    <row r="1" spans="1:19">
      <c r="A1" s="1" t="s">
        <v>188</v>
      </c>
      <c r="B1" s="290" t="str">
        <f>Info!C2</f>
        <v>სს ”საქართველოს ბანკი”</v>
      </c>
    </row>
    <row r="2" spans="1:19">
      <c r="A2" s="1" t="s">
        <v>189</v>
      </c>
      <c r="B2" s="407">
        <f>'1. key ratios'!B2</f>
        <v>44286</v>
      </c>
    </row>
    <row r="4" spans="1:19" ht="26.25" thickBot="1">
      <c r="A4" s="65" t="s">
        <v>414</v>
      </c>
      <c r="B4" s="260" t="s">
        <v>457</v>
      </c>
    </row>
    <row r="5" spans="1:19">
      <c r="A5" s="118"/>
      <c r="B5" s="120"/>
      <c r="C5" s="104" t="s">
        <v>0</v>
      </c>
      <c r="D5" s="104" t="s">
        <v>1</v>
      </c>
      <c r="E5" s="104" t="s">
        <v>2</v>
      </c>
      <c r="F5" s="104" t="s">
        <v>3</v>
      </c>
      <c r="G5" s="104" t="s">
        <v>4</v>
      </c>
      <c r="H5" s="104" t="s">
        <v>5</v>
      </c>
      <c r="I5" s="104" t="s">
        <v>238</v>
      </c>
      <c r="J5" s="104" t="s">
        <v>239</v>
      </c>
      <c r="K5" s="104" t="s">
        <v>240</v>
      </c>
      <c r="L5" s="104" t="s">
        <v>241</v>
      </c>
      <c r="M5" s="104" t="s">
        <v>242</v>
      </c>
      <c r="N5" s="104" t="s">
        <v>243</v>
      </c>
      <c r="O5" s="104" t="s">
        <v>444</v>
      </c>
      <c r="P5" s="104" t="s">
        <v>445</v>
      </c>
      <c r="Q5" s="104" t="s">
        <v>446</v>
      </c>
      <c r="R5" s="253" t="s">
        <v>447</v>
      </c>
      <c r="S5" s="105" t="s">
        <v>448</v>
      </c>
    </row>
    <row r="6" spans="1:19">
      <c r="A6" s="140"/>
      <c r="B6" s="596" t="s">
        <v>449</v>
      </c>
      <c r="C6" s="594">
        <v>0</v>
      </c>
      <c r="D6" s="595"/>
      <c r="E6" s="594">
        <v>0.2</v>
      </c>
      <c r="F6" s="595"/>
      <c r="G6" s="594">
        <v>0.35</v>
      </c>
      <c r="H6" s="595"/>
      <c r="I6" s="594">
        <v>0.5</v>
      </c>
      <c r="J6" s="595"/>
      <c r="K6" s="594">
        <v>0.75</v>
      </c>
      <c r="L6" s="595"/>
      <c r="M6" s="594">
        <v>1</v>
      </c>
      <c r="N6" s="595"/>
      <c r="O6" s="594">
        <v>1.5</v>
      </c>
      <c r="P6" s="595"/>
      <c r="Q6" s="594">
        <v>2.5</v>
      </c>
      <c r="R6" s="595"/>
      <c r="S6" s="592" t="s">
        <v>251</v>
      </c>
    </row>
    <row r="7" spans="1:19">
      <c r="A7" s="140"/>
      <c r="B7" s="597"/>
      <c r="C7" s="259" t="s">
        <v>442</v>
      </c>
      <c r="D7" s="259" t="s">
        <v>443</v>
      </c>
      <c r="E7" s="259" t="s">
        <v>442</v>
      </c>
      <c r="F7" s="259" t="s">
        <v>443</v>
      </c>
      <c r="G7" s="259" t="s">
        <v>442</v>
      </c>
      <c r="H7" s="259" t="s">
        <v>443</v>
      </c>
      <c r="I7" s="259" t="s">
        <v>442</v>
      </c>
      <c r="J7" s="259" t="s">
        <v>443</v>
      </c>
      <c r="K7" s="259" t="s">
        <v>442</v>
      </c>
      <c r="L7" s="259" t="s">
        <v>443</v>
      </c>
      <c r="M7" s="259" t="s">
        <v>442</v>
      </c>
      <c r="N7" s="259" t="s">
        <v>443</v>
      </c>
      <c r="O7" s="259" t="s">
        <v>442</v>
      </c>
      <c r="P7" s="259" t="s">
        <v>443</v>
      </c>
      <c r="Q7" s="259" t="s">
        <v>442</v>
      </c>
      <c r="R7" s="259" t="s">
        <v>443</v>
      </c>
      <c r="S7" s="593"/>
    </row>
    <row r="8" spans="1:19" s="144" customFormat="1">
      <c r="A8" s="108">
        <v>1</v>
      </c>
      <c r="B8" s="162" t="s">
        <v>216</v>
      </c>
      <c r="C8" s="437">
        <v>19638083.670000002</v>
      </c>
      <c r="D8" s="437"/>
      <c r="E8" s="437">
        <v>0</v>
      </c>
      <c r="F8" s="438"/>
      <c r="G8" s="437">
        <v>0</v>
      </c>
      <c r="H8" s="437"/>
      <c r="I8" s="437">
        <v>0</v>
      </c>
      <c r="J8" s="437"/>
      <c r="K8" s="437">
        <v>0</v>
      </c>
      <c r="L8" s="437"/>
      <c r="M8" s="437">
        <v>2135947460.3400002</v>
      </c>
      <c r="N8" s="437"/>
      <c r="O8" s="437">
        <v>0</v>
      </c>
      <c r="P8" s="437"/>
      <c r="Q8" s="437">
        <v>0</v>
      </c>
      <c r="R8" s="438"/>
      <c r="S8" s="265">
        <f>$C$6*SUM(C8:D8)+$E$6*SUM(E8:F8)+$G$6*SUM(G8:H8)+$I$6*SUM(I8:J8)+$K$6*SUM(K8:L8)+$M$6*SUM(M8:N8)+$O$6*SUM(O8:P8)+$Q$6*SUM(Q8:R8)</f>
        <v>2135947460.3400002</v>
      </c>
    </row>
    <row r="9" spans="1:19" s="144" customFormat="1">
      <c r="A9" s="108">
        <v>2</v>
      </c>
      <c r="B9" s="162" t="s">
        <v>217</v>
      </c>
      <c r="C9" s="437">
        <v>0</v>
      </c>
      <c r="D9" s="437"/>
      <c r="E9" s="437">
        <v>0</v>
      </c>
      <c r="F9" s="437"/>
      <c r="G9" s="437">
        <v>0</v>
      </c>
      <c r="H9" s="437"/>
      <c r="I9" s="437">
        <v>0</v>
      </c>
      <c r="J9" s="437"/>
      <c r="K9" s="437">
        <v>0</v>
      </c>
      <c r="L9" s="437"/>
      <c r="M9" s="437">
        <v>0</v>
      </c>
      <c r="N9" s="437"/>
      <c r="O9" s="437">
        <v>0</v>
      </c>
      <c r="P9" s="437"/>
      <c r="Q9" s="437">
        <v>0</v>
      </c>
      <c r="R9" s="438"/>
      <c r="S9" s="265">
        <f t="shared" ref="S9:S21" si="0">$C$6*SUM(C9:D9)+$E$6*SUM(E9:F9)+$G$6*SUM(G9:H9)+$I$6*SUM(I9:J9)+$K$6*SUM(K9:L9)+$M$6*SUM(M9:N9)+$O$6*SUM(O9:P9)+$Q$6*SUM(Q9:R9)</f>
        <v>0</v>
      </c>
    </row>
    <row r="10" spans="1:19" s="144" customFormat="1">
      <c r="A10" s="108">
        <v>3</v>
      </c>
      <c r="B10" s="162" t="s">
        <v>218</v>
      </c>
      <c r="C10" s="437"/>
      <c r="D10" s="437"/>
      <c r="E10" s="437">
        <v>0</v>
      </c>
      <c r="F10" s="437"/>
      <c r="G10" s="437">
        <v>0</v>
      </c>
      <c r="H10" s="437"/>
      <c r="I10" s="437">
        <v>0</v>
      </c>
      <c r="J10" s="437"/>
      <c r="K10" s="437">
        <v>0</v>
      </c>
      <c r="L10" s="437"/>
      <c r="M10" s="437">
        <v>0</v>
      </c>
      <c r="N10" s="437"/>
      <c r="O10" s="437">
        <v>0</v>
      </c>
      <c r="P10" s="437"/>
      <c r="Q10" s="437">
        <v>0</v>
      </c>
      <c r="R10" s="438"/>
      <c r="S10" s="265">
        <f t="shared" si="0"/>
        <v>0</v>
      </c>
    </row>
    <row r="11" spans="1:19" s="144" customFormat="1">
      <c r="A11" s="108">
        <v>4</v>
      </c>
      <c r="B11" s="162" t="s">
        <v>219</v>
      </c>
      <c r="C11" s="437">
        <v>752034864.69000006</v>
      </c>
      <c r="D11" s="437"/>
      <c r="E11" s="437">
        <v>0</v>
      </c>
      <c r="F11" s="437"/>
      <c r="G11" s="437">
        <v>0</v>
      </c>
      <c r="H11" s="437"/>
      <c r="I11" s="437">
        <v>126501946.81</v>
      </c>
      <c r="J11" s="437"/>
      <c r="K11" s="437">
        <v>0</v>
      </c>
      <c r="L11" s="437"/>
      <c r="M11" s="437">
        <v>0</v>
      </c>
      <c r="N11" s="437"/>
      <c r="O11" s="437">
        <v>0</v>
      </c>
      <c r="P11" s="437"/>
      <c r="Q11" s="437">
        <v>0</v>
      </c>
      <c r="R11" s="438"/>
      <c r="S11" s="265">
        <f t="shared" si="0"/>
        <v>63250973.405000001</v>
      </c>
    </row>
    <row r="12" spans="1:19" s="144" customFormat="1">
      <c r="A12" s="108">
        <v>5</v>
      </c>
      <c r="B12" s="162" t="s">
        <v>220</v>
      </c>
      <c r="C12" s="437">
        <v>0</v>
      </c>
      <c r="D12" s="437"/>
      <c r="E12" s="437">
        <v>0</v>
      </c>
      <c r="F12" s="437"/>
      <c r="G12" s="437">
        <v>0</v>
      </c>
      <c r="H12" s="437"/>
      <c r="I12" s="437">
        <v>0</v>
      </c>
      <c r="J12" s="437"/>
      <c r="K12" s="437">
        <v>0</v>
      </c>
      <c r="L12" s="437"/>
      <c r="M12" s="437">
        <v>0</v>
      </c>
      <c r="N12" s="437"/>
      <c r="O12" s="437">
        <v>0</v>
      </c>
      <c r="P12" s="437"/>
      <c r="Q12" s="437">
        <v>0</v>
      </c>
      <c r="R12" s="438"/>
      <c r="S12" s="265">
        <f t="shared" si="0"/>
        <v>0</v>
      </c>
    </row>
    <row r="13" spans="1:19" s="144" customFormat="1">
      <c r="A13" s="108">
        <v>6</v>
      </c>
      <c r="B13" s="162" t="s">
        <v>221</v>
      </c>
      <c r="C13" s="437"/>
      <c r="D13" s="437"/>
      <c r="E13" s="437">
        <v>1694228419.5869999</v>
      </c>
      <c r="F13" s="437"/>
      <c r="G13" s="437">
        <v>0</v>
      </c>
      <c r="H13" s="437"/>
      <c r="I13" s="437">
        <v>79973945.039999992</v>
      </c>
      <c r="J13" s="437"/>
      <c r="K13" s="437">
        <v>0</v>
      </c>
      <c r="L13" s="437"/>
      <c r="M13" s="437">
        <v>441411.16</v>
      </c>
      <c r="N13" s="437"/>
      <c r="O13" s="437">
        <v>63808.69</v>
      </c>
      <c r="P13" s="437"/>
      <c r="Q13" s="437">
        <v>0</v>
      </c>
      <c r="R13" s="438"/>
      <c r="S13" s="265">
        <f t="shared" si="0"/>
        <v>379369780.63240004</v>
      </c>
    </row>
    <row r="14" spans="1:19" s="144" customFormat="1">
      <c r="A14" s="108">
        <v>7</v>
      </c>
      <c r="B14" s="162" t="s">
        <v>73</v>
      </c>
      <c r="C14" s="437"/>
      <c r="D14" s="437"/>
      <c r="E14" s="437">
        <v>0</v>
      </c>
      <c r="F14" s="437"/>
      <c r="G14" s="437">
        <v>0</v>
      </c>
      <c r="H14" s="437"/>
      <c r="I14" s="437">
        <v>0</v>
      </c>
      <c r="J14" s="437"/>
      <c r="K14" s="437">
        <v>0</v>
      </c>
      <c r="L14" s="437"/>
      <c r="M14" s="437">
        <v>5267264818.4911003</v>
      </c>
      <c r="N14" s="437">
        <v>856080556.40144992</v>
      </c>
      <c r="O14" s="437">
        <v>123335282.4595</v>
      </c>
      <c r="P14" s="437"/>
      <c r="Q14" s="437">
        <v>0</v>
      </c>
      <c r="R14" s="438"/>
      <c r="S14" s="265">
        <f t="shared" si="0"/>
        <v>6308348298.5818005</v>
      </c>
    </row>
    <row r="15" spans="1:19" s="144" customFormat="1">
      <c r="A15" s="108">
        <v>8</v>
      </c>
      <c r="B15" s="162" t="s">
        <v>74</v>
      </c>
      <c r="C15" s="437"/>
      <c r="D15" s="437"/>
      <c r="E15" s="437">
        <v>0</v>
      </c>
      <c r="F15" s="437"/>
      <c r="G15" s="437">
        <v>0</v>
      </c>
      <c r="H15" s="437"/>
      <c r="I15" s="437">
        <v>0</v>
      </c>
      <c r="J15" s="437"/>
      <c r="K15" s="437">
        <v>3648222680.4306002</v>
      </c>
      <c r="L15" s="437">
        <v>108758079.43505</v>
      </c>
      <c r="M15" s="437">
        <v>0</v>
      </c>
      <c r="N15" s="437">
        <v>0</v>
      </c>
      <c r="O15" s="437"/>
      <c r="P15" s="437"/>
      <c r="Q15" s="437">
        <v>0</v>
      </c>
      <c r="R15" s="438"/>
      <c r="S15" s="265">
        <f t="shared" si="0"/>
        <v>2817735569.8992376</v>
      </c>
    </row>
    <row r="16" spans="1:19" s="144" customFormat="1">
      <c r="A16" s="108">
        <v>9</v>
      </c>
      <c r="B16" s="162" t="s">
        <v>75</v>
      </c>
      <c r="C16" s="437"/>
      <c r="D16" s="437"/>
      <c r="E16" s="437">
        <v>0</v>
      </c>
      <c r="F16" s="437"/>
      <c r="G16" s="437">
        <v>3288753308.3772001</v>
      </c>
      <c r="H16" s="437"/>
      <c r="I16" s="437">
        <v>0</v>
      </c>
      <c r="J16" s="437"/>
      <c r="K16" s="437">
        <v>0</v>
      </c>
      <c r="L16" s="437"/>
      <c r="M16" s="437">
        <v>0</v>
      </c>
      <c r="N16" s="437"/>
      <c r="O16" s="437">
        <v>0</v>
      </c>
      <c r="P16" s="437"/>
      <c r="Q16" s="437">
        <v>0</v>
      </c>
      <c r="R16" s="438"/>
      <c r="S16" s="265">
        <f t="shared" si="0"/>
        <v>1151063657.9320199</v>
      </c>
    </row>
    <row r="17" spans="1:19" s="144" customFormat="1">
      <c r="A17" s="108">
        <v>10</v>
      </c>
      <c r="B17" s="162" t="s">
        <v>69</v>
      </c>
      <c r="C17" s="437"/>
      <c r="D17" s="437"/>
      <c r="E17" s="437">
        <v>0</v>
      </c>
      <c r="F17" s="437"/>
      <c r="G17" s="437">
        <v>0</v>
      </c>
      <c r="H17" s="437"/>
      <c r="I17" s="437">
        <v>15304793.226500001</v>
      </c>
      <c r="J17" s="437"/>
      <c r="K17" s="437">
        <v>0</v>
      </c>
      <c r="L17" s="437"/>
      <c r="M17" s="437">
        <v>92369405.212899998</v>
      </c>
      <c r="N17" s="437"/>
      <c r="O17" s="437">
        <v>2266321.5055</v>
      </c>
      <c r="P17" s="437"/>
      <c r="Q17" s="437">
        <v>0</v>
      </c>
      <c r="R17" s="438"/>
      <c r="S17" s="265">
        <f t="shared" si="0"/>
        <v>103421284.0844</v>
      </c>
    </row>
    <row r="18" spans="1:19" s="144" customFormat="1">
      <c r="A18" s="108">
        <v>11</v>
      </c>
      <c r="B18" s="162" t="s">
        <v>70</v>
      </c>
      <c r="C18" s="437"/>
      <c r="D18" s="437"/>
      <c r="E18" s="437">
        <v>0</v>
      </c>
      <c r="F18" s="437"/>
      <c r="G18" s="437">
        <v>0</v>
      </c>
      <c r="H18" s="437"/>
      <c r="I18" s="437">
        <v>0</v>
      </c>
      <c r="J18" s="437"/>
      <c r="K18" s="437">
        <v>0</v>
      </c>
      <c r="L18" s="437"/>
      <c r="M18" s="437">
        <v>777827140.57720006</v>
      </c>
      <c r="N18" s="437"/>
      <c r="O18" s="437">
        <v>252331455.4799</v>
      </c>
      <c r="P18" s="437"/>
      <c r="Q18" s="437">
        <v>43201083.950000003</v>
      </c>
      <c r="R18" s="438"/>
      <c r="S18" s="265">
        <f t="shared" si="0"/>
        <v>1264327033.67205</v>
      </c>
    </row>
    <row r="19" spans="1:19" s="144" customFormat="1">
      <c r="A19" s="108">
        <v>12</v>
      </c>
      <c r="B19" s="162" t="s">
        <v>71</v>
      </c>
      <c r="C19" s="437"/>
      <c r="D19" s="437"/>
      <c r="E19" s="437">
        <v>0</v>
      </c>
      <c r="F19" s="437"/>
      <c r="G19" s="437">
        <v>0</v>
      </c>
      <c r="H19" s="437"/>
      <c r="I19" s="437">
        <v>0</v>
      </c>
      <c r="J19" s="437"/>
      <c r="K19" s="437">
        <v>0</v>
      </c>
      <c r="L19" s="437"/>
      <c r="M19" s="437">
        <v>0</v>
      </c>
      <c r="N19" s="437"/>
      <c r="O19" s="437">
        <v>0</v>
      </c>
      <c r="P19" s="437"/>
      <c r="Q19" s="437">
        <v>0</v>
      </c>
      <c r="R19" s="438"/>
      <c r="S19" s="265">
        <f t="shared" si="0"/>
        <v>0</v>
      </c>
    </row>
    <row r="20" spans="1:19" s="144" customFormat="1">
      <c r="A20" s="108">
        <v>13</v>
      </c>
      <c r="B20" s="162" t="s">
        <v>72</v>
      </c>
      <c r="C20" s="437"/>
      <c r="D20" s="437"/>
      <c r="E20" s="437">
        <v>0</v>
      </c>
      <c r="F20" s="437"/>
      <c r="G20" s="437">
        <v>0</v>
      </c>
      <c r="H20" s="437"/>
      <c r="I20" s="437">
        <v>0</v>
      </c>
      <c r="J20" s="437"/>
      <c r="K20" s="437">
        <v>0</v>
      </c>
      <c r="L20" s="437"/>
      <c r="M20" s="437">
        <v>0</v>
      </c>
      <c r="N20" s="437"/>
      <c r="O20" s="437">
        <v>0</v>
      </c>
      <c r="P20" s="437"/>
      <c r="Q20" s="437">
        <v>0</v>
      </c>
      <c r="R20" s="438"/>
      <c r="S20" s="265">
        <f t="shared" si="0"/>
        <v>0</v>
      </c>
    </row>
    <row r="21" spans="1:19" s="144" customFormat="1">
      <c r="A21" s="108">
        <v>14</v>
      </c>
      <c r="B21" s="162" t="s">
        <v>249</v>
      </c>
      <c r="C21" s="437">
        <v>619182901.96600008</v>
      </c>
      <c r="D21" s="437"/>
      <c r="E21" s="437">
        <v>0</v>
      </c>
      <c r="F21" s="437"/>
      <c r="G21" s="437">
        <v>0</v>
      </c>
      <c r="H21" s="437"/>
      <c r="I21" s="437">
        <v>0</v>
      </c>
      <c r="J21" s="437"/>
      <c r="K21" s="437">
        <v>0</v>
      </c>
      <c r="L21" s="437"/>
      <c r="M21" s="437">
        <v>599946619.73900008</v>
      </c>
      <c r="N21" s="437"/>
      <c r="O21" s="437">
        <v>0</v>
      </c>
      <c r="P21" s="437"/>
      <c r="Q21" s="437">
        <v>137623288.68000001</v>
      </c>
      <c r="R21" s="438"/>
      <c r="S21" s="265">
        <f t="shared" si="0"/>
        <v>944004841.43900013</v>
      </c>
    </row>
    <row r="22" spans="1:19" ht="13.5" thickBot="1">
      <c r="A22" s="92"/>
      <c r="B22" s="146" t="s">
        <v>68</v>
      </c>
      <c r="C22" s="242">
        <f>SUM(C8:C21)</f>
        <v>1390855850.3260002</v>
      </c>
      <c r="D22" s="242">
        <f t="shared" ref="D22:S22" si="1">SUM(D8:D21)</f>
        <v>0</v>
      </c>
      <c r="E22" s="242">
        <f>SUM(E8:E21)</f>
        <v>1694228419.5869999</v>
      </c>
      <c r="F22" s="242">
        <f t="shared" si="1"/>
        <v>0</v>
      </c>
      <c r="G22" s="242">
        <f t="shared" si="1"/>
        <v>3288753308.3772001</v>
      </c>
      <c r="H22" s="242">
        <f t="shared" si="1"/>
        <v>0</v>
      </c>
      <c r="I22" s="242">
        <f t="shared" si="1"/>
        <v>221780685.0765</v>
      </c>
      <c r="J22" s="242">
        <f t="shared" si="1"/>
        <v>0</v>
      </c>
      <c r="K22" s="242">
        <f t="shared" si="1"/>
        <v>3648222680.4306002</v>
      </c>
      <c r="L22" s="242">
        <f t="shared" si="1"/>
        <v>108758079.43505</v>
      </c>
      <c r="M22" s="242">
        <f t="shared" si="1"/>
        <v>8873796855.5202007</v>
      </c>
      <c r="N22" s="242">
        <f t="shared" si="1"/>
        <v>856080556.40144992</v>
      </c>
      <c r="O22" s="242">
        <f t="shared" si="1"/>
        <v>377996868.13489997</v>
      </c>
      <c r="P22" s="242">
        <f t="shared" si="1"/>
        <v>0</v>
      </c>
      <c r="Q22" s="242">
        <f t="shared" si="1"/>
        <v>180824372.63</v>
      </c>
      <c r="R22" s="242">
        <f t="shared" si="1"/>
        <v>0</v>
      </c>
      <c r="S22" s="266">
        <f t="shared" si="1"/>
        <v>15167468899.985912</v>
      </c>
    </row>
  </sheetData>
  <mergeCells count="10">
    <mergeCell ref="S6:S7"/>
    <mergeCell ref="O6:P6"/>
    <mergeCell ref="Q6:R6"/>
    <mergeCell ref="B6:B7"/>
    <mergeCell ref="C6:D6"/>
    <mergeCell ref="E6:F6"/>
    <mergeCell ref="G6:H6"/>
    <mergeCell ref="I6:J6"/>
    <mergeCell ref="K6:L6"/>
    <mergeCell ref="M6:N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V28"/>
  <sheetViews>
    <sheetView showGridLines="0" workbookViewId="0">
      <pane xSplit="2" ySplit="6" topLeftCell="P7" activePane="bottomRight" state="frozen"/>
      <selection activeCell="B47" sqref="B47"/>
      <selection pane="topRight" activeCell="B47" sqref="B47"/>
      <selection pane="bottomLeft" activeCell="B47" sqref="B47"/>
      <selection pane="bottomRight" activeCell="B47" sqref="B47"/>
    </sheetView>
  </sheetViews>
  <sheetFormatPr defaultColWidth="9.140625" defaultRowHeight="12.75"/>
  <cols>
    <col min="1" max="1" width="10.5703125" style="1" bestFit="1" customWidth="1"/>
    <col min="2" max="2" width="74.5703125" style="1" customWidth="1"/>
    <col min="3" max="3" width="19" style="1" customWidth="1"/>
    <col min="4" max="4" width="19.5703125" style="1" customWidth="1"/>
    <col min="5" max="5" width="31.140625" style="1" customWidth="1"/>
    <col min="6" max="6" width="29.140625" style="1" customWidth="1"/>
    <col min="7" max="7" width="28.5703125" style="1" customWidth="1"/>
    <col min="8" max="8" width="26.42578125" style="1" customWidth="1"/>
    <col min="9" max="9" width="23.7109375" style="1" customWidth="1"/>
    <col min="10" max="10" width="21.5703125" style="1" customWidth="1"/>
    <col min="11" max="11" width="15.7109375" style="1" customWidth="1"/>
    <col min="12" max="12" width="13.28515625" style="1" customWidth="1"/>
    <col min="13" max="13" width="20.85546875" style="1" customWidth="1"/>
    <col min="14" max="14" width="19.28515625" style="1" customWidth="1"/>
    <col min="15" max="15" width="18.42578125" style="1" customWidth="1"/>
    <col min="16" max="16" width="19" style="1" customWidth="1"/>
    <col min="17" max="17" width="20.28515625" style="1" customWidth="1"/>
    <col min="18" max="18" width="18" style="1" customWidth="1"/>
    <col min="19" max="19" width="36" style="1" customWidth="1"/>
    <col min="20" max="20" width="19.42578125" style="1" customWidth="1"/>
    <col min="21" max="21" width="19.140625" style="1" customWidth="1"/>
    <col min="22" max="22" width="20" style="1" customWidth="1"/>
    <col min="23" max="16384" width="9.140625" style="9"/>
  </cols>
  <sheetData>
    <row r="1" spans="1:22">
      <c r="A1" s="1" t="s">
        <v>188</v>
      </c>
      <c r="B1" s="290" t="str">
        <f>Info!C2</f>
        <v>სს ”საქართველოს ბანკი”</v>
      </c>
    </row>
    <row r="2" spans="1:22">
      <c r="A2" s="1" t="s">
        <v>189</v>
      </c>
      <c r="B2" s="407">
        <f>'1. key ratios'!B2</f>
        <v>44286</v>
      </c>
    </row>
    <row r="4" spans="1:22" ht="27.75" thickBot="1">
      <c r="A4" s="1" t="s">
        <v>415</v>
      </c>
      <c r="B4" s="261" t="s">
        <v>458</v>
      </c>
      <c r="V4" s="188" t="s">
        <v>93</v>
      </c>
    </row>
    <row r="5" spans="1:22">
      <c r="A5" s="90"/>
      <c r="B5" s="91"/>
      <c r="C5" s="598" t="s">
        <v>198</v>
      </c>
      <c r="D5" s="599"/>
      <c r="E5" s="599"/>
      <c r="F5" s="599"/>
      <c r="G5" s="599"/>
      <c r="H5" s="599"/>
      <c r="I5" s="599"/>
      <c r="J5" s="599"/>
      <c r="K5" s="599"/>
      <c r="L5" s="600"/>
      <c r="M5" s="598" t="s">
        <v>199</v>
      </c>
      <c r="N5" s="599"/>
      <c r="O5" s="599"/>
      <c r="P5" s="599"/>
      <c r="Q5" s="599"/>
      <c r="R5" s="599"/>
      <c r="S5" s="600"/>
      <c r="T5" s="603" t="s">
        <v>456</v>
      </c>
      <c r="U5" s="603" t="s">
        <v>455</v>
      </c>
      <c r="V5" s="601" t="s">
        <v>200</v>
      </c>
    </row>
    <row r="6" spans="1:22" s="65" customFormat="1" ht="140.25">
      <c r="A6" s="106"/>
      <c r="B6" s="164"/>
      <c r="C6" s="88" t="s">
        <v>201</v>
      </c>
      <c r="D6" s="87" t="s">
        <v>202</v>
      </c>
      <c r="E6" s="84" t="s">
        <v>203</v>
      </c>
      <c r="F6" s="262" t="s">
        <v>450</v>
      </c>
      <c r="G6" s="87" t="s">
        <v>204</v>
      </c>
      <c r="H6" s="87" t="s">
        <v>205</v>
      </c>
      <c r="I6" s="87" t="s">
        <v>206</v>
      </c>
      <c r="J6" s="87" t="s">
        <v>248</v>
      </c>
      <c r="K6" s="87" t="s">
        <v>207</v>
      </c>
      <c r="L6" s="89" t="s">
        <v>208</v>
      </c>
      <c r="M6" s="88" t="s">
        <v>209</v>
      </c>
      <c r="N6" s="87" t="s">
        <v>210</v>
      </c>
      <c r="O6" s="87" t="s">
        <v>211</v>
      </c>
      <c r="P6" s="87" t="s">
        <v>212</v>
      </c>
      <c r="Q6" s="87" t="s">
        <v>213</v>
      </c>
      <c r="R6" s="87" t="s">
        <v>214</v>
      </c>
      <c r="S6" s="89" t="s">
        <v>215</v>
      </c>
      <c r="T6" s="604"/>
      <c r="U6" s="604"/>
      <c r="V6" s="602"/>
    </row>
    <row r="7" spans="1:22" s="144" customFormat="1">
      <c r="A7" s="145">
        <v>1</v>
      </c>
      <c r="B7" s="143" t="s">
        <v>216</v>
      </c>
      <c r="C7" s="439"/>
      <c r="D7" s="437">
        <v>0</v>
      </c>
      <c r="E7" s="437"/>
      <c r="F7" s="437"/>
      <c r="G7" s="437"/>
      <c r="H7" s="437"/>
      <c r="I7" s="437"/>
      <c r="J7" s="437"/>
      <c r="K7" s="437"/>
      <c r="L7" s="437"/>
      <c r="M7" s="437">
        <v>0</v>
      </c>
      <c r="N7" s="437"/>
      <c r="O7" s="437"/>
      <c r="P7" s="437"/>
      <c r="Q7" s="437"/>
      <c r="R7" s="437">
        <v>0</v>
      </c>
      <c r="S7" s="437"/>
      <c r="T7" s="256"/>
      <c r="U7" s="255"/>
      <c r="V7" s="243">
        <f>SUM(C7:S7)</f>
        <v>0</v>
      </c>
    </row>
    <row r="8" spans="1:22" s="144" customFormat="1">
      <c r="A8" s="145">
        <v>2</v>
      </c>
      <c r="B8" s="143" t="s">
        <v>217</v>
      </c>
      <c r="C8" s="439">
        <v>0</v>
      </c>
      <c r="D8" s="437">
        <v>0</v>
      </c>
      <c r="E8" s="437"/>
      <c r="F8" s="437"/>
      <c r="G8" s="437"/>
      <c r="H8" s="437"/>
      <c r="I8" s="437"/>
      <c r="J8" s="437"/>
      <c r="K8" s="437"/>
      <c r="L8" s="437"/>
      <c r="M8" s="437"/>
      <c r="N8" s="437"/>
      <c r="O8" s="437"/>
      <c r="P8" s="437"/>
      <c r="Q8" s="437"/>
      <c r="R8" s="437">
        <v>0</v>
      </c>
      <c r="S8" s="437"/>
      <c r="T8" s="255"/>
      <c r="U8" s="255"/>
      <c r="V8" s="243">
        <f t="shared" ref="V8:V20" si="0">SUM(C8:S8)</f>
        <v>0</v>
      </c>
    </row>
    <row r="9" spans="1:22" s="144" customFormat="1">
      <c r="A9" s="145">
        <v>3</v>
      </c>
      <c r="B9" s="143" t="s">
        <v>218</v>
      </c>
      <c r="C9" s="439"/>
      <c r="D9" s="437">
        <v>0</v>
      </c>
      <c r="E9" s="437"/>
      <c r="F9" s="437"/>
      <c r="G9" s="437"/>
      <c r="H9" s="437"/>
      <c r="I9" s="437"/>
      <c r="J9" s="437"/>
      <c r="K9" s="437"/>
      <c r="L9" s="437"/>
      <c r="M9" s="437"/>
      <c r="N9" s="437"/>
      <c r="O9" s="437"/>
      <c r="P9" s="437"/>
      <c r="Q9" s="437"/>
      <c r="R9" s="437">
        <v>0</v>
      </c>
      <c r="S9" s="437"/>
      <c r="T9" s="255"/>
      <c r="U9" s="255"/>
      <c r="V9" s="243">
        <f>SUM(C9:S9)</f>
        <v>0</v>
      </c>
    </row>
    <row r="10" spans="1:22" s="144" customFormat="1">
      <c r="A10" s="145">
        <v>4</v>
      </c>
      <c r="B10" s="143" t="s">
        <v>219</v>
      </c>
      <c r="C10" s="439"/>
      <c r="D10" s="437">
        <v>0</v>
      </c>
      <c r="E10" s="437"/>
      <c r="F10" s="437"/>
      <c r="G10" s="437"/>
      <c r="H10" s="437"/>
      <c r="I10" s="437"/>
      <c r="J10" s="437"/>
      <c r="K10" s="437"/>
      <c r="L10" s="437"/>
      <c r="M10" s="437"/>
      <c r="N10" s="437"/>
      <c r="O10" s="437"/>
      <c r="P10" s="437"/>
      <c r="Q10" s="437"/>
      <c r="R10" s="437">
        <v>0</v>
      </c>
      <c r="S10" s="437"/>
      <c r="T10" s="255"/>
      <c r="U10" s="255"/>
      <c r="V10" s="243">
        <f t="shared" si="0"/>
        <v>0</v>
      </c>
    </row>
    <row r="11" spans="1:22" s="144" customFormat="1">
      <c r="A11" s="145">
        <v>5</v>
      </c>
      <c r="B11" s="143" t="s">
        <v>220</v>
      </c>
      <c r="C11" s="439"/>
      <c r="D11" s="437">
        <v>0</v>
      </c>
      <c r="E11" s="437"/>
      <c r="F11" s="437"/>
      <c r="G11" s="437"/>
      <c r="H11" s="437"/>
      <c r="I11" s="437"/>
      <c r="J11" s="437"/>
      <c r="K11" s="437"/>
      <c r="L11" s="437"/>
      <c r="M11" s="437"/>
      <c r="N11" s="437"/>
      <c r="O11" s="437"/>
      <c r="P11" s="437"/>
      <c r="Q11" s="437"/>
      <c r="R11" s="437">
        <v>0</v>
      </c>
      <c r="S11" s="437"/>
      <c r="T11" s="255"/>
      <c r="U11" s="255"/>
      <c r="V11" s="243">
        <f t="shared" si="0"/>
        <v>0</v>
      </c>
    </row>
    <row r="12" spans="1:22" s="144" customFormat="1">
      <c r="A12" s="145">
        <v>6</v>
      </c>
      <c r="B12" s="143" t="s">
        <v>221</v>
      </c>
      <c r="C12" s="439"/>
      <c r="D12" s="437">
        <v>0</v>
      </c>
      <c r="E12" s="437"/>
      <c r="F12" s="437"/>
      <c r="G12" s="437"/>
      <c r="H12" s="437"/>
      <c r="I12" s="437"/>
      <c r="J12" s="437"/>
      <c r="K12" s="437"/>
      <c r="L12" s="437"/>
      <c r="M12" s="437"/>
      <c r="N12" s="437"/>
      <c r="O12" s="437"/>
      <c r="P12" s="437"/>
      <c r="Q12" s="437"/>
      <c r="R12" s="437">
        <v>0</v>
      </c>
      <c r="S12" s="437"/>
      <c r="T12" s="255"/>
      <c r="U12" s="255"/>
      <c r="V12" s="243">
        <f t="shared" si="0"/>
        <v>0</v>
      </c>
    </row>
    <row r="13" spans="1:22" s="144" customFormat="1">
      <c r="A13" s="145">
        <v>7</v>
      </c>
      <c r="B13" s="143" t="s">
        <v>73</v>
      </c>
      <c r="C13" s="439"/>
      <c r="D13" s="437">
        <v>147577911.49470001</v>
      </c>
      <c r="E13" s="437"/>
      <c r="F13" s="437"/>
      <c r="G13" s="437"/>
      <c r="H13" s="437"/>
      <c r="I13" s="437"/>
      <c r="J13" s="437"/>
      <c r="K13" s="437"/>
      <c r="L13" s="437"/>
      <c r="M13" s="437">
        <v>5176503.9735000003</v>
      </c>
      <c r="N13" s="437"/>
      <c r="O13" s="437">
        <v>16153000.4122</v>
      </c>
      <c r="P13" s="437"/>
      <c r="Q13" s="437"/>
      <c r="R13" s="437">
        <v>214000100.54710001</v>
      </c>
      <c r="S13" s="437"/>
      <c r="T13" s="255"/>
      <c r="U13" s="255"/>
      <c r="V13" s="243">
        <f t="shared" si="0"/>
        <v>382907516.42750001</v>
      </c>
    </row>
    <row r="14" spans="1:22" s="144" customFormat="1">
      <c r="A14" s="145">
        <v>8</v>
      </c>
      <c r="B14" s="143" t="s">
        <v>74</v>
      </c>
      <c r="C14" s="439"/>
      <c r="D14" s="437">
        <v>0</v>
      </c>
      <c r="E14" s="437"/>
      <c r="F14" s="437"/>
      <c r="G14" s="437"/>
      <c r="H14" s="437"/>
      <c r="I14" s="437"/>
      <c r="J14" s="437">
        <v>0</v>
      </c>
      <c r="K14" s="437"/>
      <c r="L14" s="437"/>
      <c r="M14" s="437">
        <v>378936.50550000003</v>
      </c>
      <c r="N14" s="437"/>
      <c r="O14" s="437">
        <v>1330937.3569</v>
      </c>
      <c r="P14" s="437"/>
      <c r="Q14" s="437"/>
      <c r="R14" s="437">
        <v>0</v>
      </c>
      <c r="S14" s="437"/>
      <c r="T14" s="255"/>
      <c r="U14" s="255"/>
      <c r="V14" s="243">
        <f t="shared" si="0"/>
        <v>1709873.8624</v>
      </c>
    </row>
    <row r="15" spans="1:22" s="144" customFormat="1">
      <c r="A15" s="145">
        <v>9</v>
      </c>
      <c r="B15" s="143" t="s">
        <v>75</v>
      </c>
      <c r="C15" s="439"/>
      <c r="D15" s="437">
        <v>39095694.491999999</v>
      </c>
      <c r="E15" s="437"/>
      <c r="F15" s="437"/>
      <c r="G15" s="437"/>
      <c r="H15" s="437"/>
      <c r="I15" s="437"/>
      <c r="J15" s="437"/>
      <c r="K15" s="437"/>
      <c r="L15" s="437"/>
      <c r="M15" s="437">
        <v>702683.52339999995</v>
      </c>
      <c r="N15" s="437"/>
      <c r="O15" s="437">
        <v>99259.211500000005</v>
      </c>
      <c r="P15" s="437"/>
      <c r="Q15" s="437"/>
      <c r="R15" s="437">
        <v>0</v>
      </c>
      <c r="S15" s="437"/>
      <c r="T15" s="255"/>
      <c r="U15" s="255"/>
      <c r="V15" s="243">
        <f t="shared" si="0"/>
        <v>39897637.226899996</v>
      </c>
    </row>
    <row r="16" spans="1:22" s="144" customFormat="1">
      <c r="A16" s="145">
        <v>10</v>
      </c>
      <c r="B16" s="143" t="s">
        <v>69</v>
      </c>
      <c r="C16" s="439"/>
      <c r="D16" s="437">
        <v>0</v>
      </c>
      <c r="E16" s="437"/>
      <c r="F16" s="437"/>
      <c r="G16" s="437"/>
      <c r="H16" s="437"/>
      <c r="I16" s="437"/>
      <c r="J16" s="437"/>
      <c r="K16" s="437"/>
      <c r="L16" s="437"/>
      <c r="M16" s="437"/>
      <c r="N16" s="437"/>
      <c r="O16" s="437"/>
      <c r="P16" s="437"/>
      <c r="Q16" s="437"/>
      <c r="R16" s="437">
        <v>0</v>
      </c>
      <c r="S16" s="437"/>
      <c r="T16" s="255"/>
      <c r="U16" s="255"/>
      <c r="V16" s="243">
        <f t="shared" si="0"/>
        <v>0</v>
      </c>
    </row>
    <row r="17" spans="1:22" s="144" customFormat="1">
      <c r="A17" s="145">
        <v>11</v>
      </c>
      <c r="B17" s="143" t="s">
        <v>70</v>
      </c>
      <c r="C17" s="439"/>
      <c r="D17" s="437">
        <v>32422.898399999998</v>
      </c>
      <c r="E17" s="437"/>
      <c r="F17" s="437"/>
      <c r="G17" s="437"/>
      <c r="H17" s="437"/>
      <c r="I17" s="437"/>
      <c r="J17" s="437"/>
      <c r="K17" s="437"/>
      <c r="L17" s="437"/>
      <c r="M17" s="437">
        <v>1902055.2747</v>
      </c>
      <c r="N17" s="437"/>
      <c r="O17" s="437">
        <v>0</v>
      </c>
      <c r="P17" s="437"/>
      <c r="Q17" s="437"/>
      <c r="R17" s="437">
        <v>0</v>
      </c>
      <c r="S17" s="437"/>
      <c r="T17" s="255"/>
      <c r="U17" s="255"/>
      <c r="V17" s="243">
        <f t="shared" si="0"/>
        <v>1934478.1731</v>
      </c>
    </row>
    <row r="18" spans="1:22" s="144" customFormat="1">
      <c r="A18" s="145">
        <v>12</v>
      </c>
      <c r="B18" s="143" t="s">
        <v>71</v>
      </c>
      <c r="C18" s="439"/>
      <c r="D18" s="437">
        <v>50083.568899999998</v>
      </c>
      <c r="E18" s="437"/>
      <c r="F18" s="437"/>
      <c r="G18" s="437"/>
      <c r="H18" s="437"/>
      <c r="I18" s="437"/>
      <c r="J18" s="437"/>
      <c r="K18" s="437"/>
      <c r="L18" s="437"/>
      <c r="M18" s="437"/>
      <c r="N18" s="437"/>
      <c r="O18" s="437"/>
      <c r="P18" s="437"/>
      <c r="Q18" s="437"/>
      <c r="R18" s="437">
        <v>0</v>
      </c>
      <c r="S18" s="437"/>
      <c r="T18" s="255"/>
      <c r="U18" s="255"/>
      <c r="V18" s="243">
        <f t="shared" si="0"/>
        <v>50083.568899999998</v>
      </c>
    </row>
    <row r="19" spans="1:22" s="144" customFormat="1">
      <c r="A19" s="145">
        <v>13</v>
      </c>
      <c r="B19" s="143" t="s">
        <v>72</v>
      </c>
      <c r="C19" s="439"/>
      <c r="D19" s="437">
        <v>0</v>
      </c>
      <c r="E19" s="437"/>
      <c r="F19" s="437"/>
      <c r="G19" s="437"/>
      <c r="H19" s="437"/>
      <c r="I19" s="437"/>
      <c r="J19" s="437"/>
      <c r="K19" s="437"/>
      <c r="L19" s="437"/>
      <c r="M19" s="437"/>
      <c r="N19" s="437"/>
      <c r="O19" s="437"/>
      <c r="P19" s="437"/>
      <c r="Q19" s="437"/>
      <c r="R19" s="437">
        <v>0</v>
      </c>
      <c r="S19" s="437"/>
      <c r="T19" s="255"/>
      <c r="U19" s="255"/>
      <c r="V19" s="243">
        <f t="shared" si="0"/>
        <v>0</v>
      </c>
    </row>
    <row r="20" spans="1:22" s="144" customFormat="1">
      <c r="A20" s="145">
        <v>14</v>
      </c>
      <c r="B20" s="143" t="s">
        <v>249</v>
      </c>
      <c r="C20" s="439"/>
      <c r="D20" s="437">
        <v>0</v>
      </c>
      <c r="E20" s="437"/>
      <c r="F20" s="437"/>
      <c r="G20" s="437"/>
      <c r="H20" s="437"/>
      <c r="I20" s="437"/>
      <c r="J20" s="437"/>
      <c r="K20" s="437"/>
      <c r="L20" s="437"/>
      <c r="M20" s="437"/>
      <c r="N20" s="437"/>
      <c r="O20" s="437"/>
      <c r="P20" s="437"/>
      <c r="Q20" s="437"/>
      <c r="R20" s="437">
        <v>0</v>
      </c>
      <c r="S20" s="437"/>
      <c r="T20" s="255"/>
      <c r="U20" s="255"/>
      <c r="V20" s="243">
        <f t="shared" si="0"/>
        <v>0</v>
      </c>
    </row>
    <row r="21" spans="1:22" ht="13.5" thickBot="1">
      <c r="A21" s="92"/>
      <c r="B21" s="93" t="s">
        <v>68</v>
      </c>
      <c r="C21" s="244">
        <f>SUM(C7:C20)</f>
        <v>0</v>
      </c>
      <c r="D21" s="242">
        <f t="shared" ref="D21:V21" si="1">SUM(D7:D20)</f>
        <v>186756112.454</v>
      </c>
      <c r="E21" s="242">
        <f t="shared" si="1"/>
        <v>0</v>
      </c>
      <c r="F21" s="242">
        <f t="shared" si="1"/>
        <v>0</v>
      </c>
      <c r="G21" s="242">
        <f t="shared" si="1"/>
        <v>0</v>
      </c>
      <c r="H21" s="242">
        <f t="shared" si="1"/>
        <v>0</v>
      </c>
      <c r="I21" s="242">
        <f t="shared" si="1"/>
        <v>0</v>
      </c>
      <c r="J21" s="242">
        <f t="shared" si="1"/>
        <v>0</v>
      </c>
      <c r="K21" s="242">
        <f t="shared" si="1"/>
        <v>0</v>
      </c>
      <c r="L21" s="245">
        <f t="shared" si="1"/>
        <v>0</v>
      </c>
      <c r="M21" s="244">
        <f t="shared" si="1"/>
        <v>8160179.2771000005</v>
      </c>
      <c r="N21" s="242">
        <f t="shared" si="1"/>
        <v>0</v>
      </c>
      <c r="O21" s="242">
        <f t="shared" si="1"/>
        <v>17583196.980599999</v>
      </c>
      <c r="P21" s="242">
        <f t="shared" si="1"/>
        <v>0</v>
      </c>
      <c r="Q21" s="242">
        <f t="shared" si="1"/>
        <v>0</v>
      </c>
      <c r="R21" s="242">
        <f t="shared" si="1"/>
        <v>214000100.54710001</v>
      </c>
      <c r="S21" s="245">
        <f t="shared" si="1"/>
        <v>0</v>
      </c>
      <c r="T21" s="245">
        <f>SUM(T7:T20)</f>
        <v>0</v>
      </c>
      <c r="U21" s="245">
        <f t="shared" si="1"/>
        <v>0</v>
      </c>
      <c r="V21" s="246">
        <f t="shared" si="1"/>
        <v>426499589.25879997</v>
      </c>
    </row>
    <row r="23" spans="1:22">
      <c r="V23" s="558">
        <v>0</v>
      </c>
    </row>
    <row r="24" spans="1:22">
      <c r="A24" s="15"/>
      <c r="B24" s="15"/>
      <c r="C24" s="68"/>
      <c r="D24" s="68"/>
      <c r="E24" s="68"/>
    </row>
    <row r="25" spans="1:22">
      <c r="A25" s="85"/>
      <c r="B25" s="85"/>
      <c r="C25" s="15"/>
      <c r="D25" s="68"/>
      <c r="E25" s="68"/>
    </row>
    <row r="26" spans="1:22">
      <c r="A26" s="85"/>
      <c r="B26" s="86"/>
      <c r="C26" s="15"/>
      <c r="D26" s="68"/>
      <c r="E26" s="68"/>
    </row>
    <row r="27" spans="1:22">
      <c r="A27" s="85"/>
      <c r="B27" s="85"/>
      <c r="C27" s="15"/>
      <c r="D27" s="68"/>
      <c r="E27" s="68"/>
    </row>
    <row r="28" spans="1:22">
      <c r="A28" s="85"/>
      <c r="B28" s="86"/>
      <c r="C28" s="15"/>
      <c r="D28" s="68"/>
      <c r="E28" s="68"/>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28"/>
  <sheetViews>
    <sheetView showGridLines="0" zoomScaleNormal="100" workbookViewId="0">
      <pane xSplit="1" ySplit="7" topLeftCell="B8" activePane="bottomRight" state="frozen"/>
      <selection activeCell="B47" sqref="B47"/>
      <selection pane="topRight" activeCell="B47" sqref="B47"/>
      <selection pane="bottomLeft" activeCell="B47" sqref="B47"/>
      <selection pane="bottomRight" activeCell="B47" sqref="B47"/>
    </sheetView>
  </sheetViews>
  <sheetFormatPr defaultColWidth="9.140625" defaultRowHeight="12.75"/>
  <cols>
    <col min="1" max="1" width="10.5703125" style="1" bestFit="1" customWidth="1"/>
    <col min="2" max="2" width="101.85546875" style="1" customWidth="1"/>
    <col min="3" max="3" width="13.7109375" style="1" customWidth="1"/>
    <col min="4" max="4" width="14.85546875" style="1" bestFit="1" customWidth="1"/>
    <col min="5" max="5" width="17.7109375" style="1" customWidth="1"/>
    <col min="6" max="6" width="15.85546875" style="1" customWidth="1"/>
    <col min="7" max="7" width="17.42578125" style="1" customWidth="1"/>
    <col min="8" max="8" width="15.28515625" style="1" customWidth="1"/>
    <col min="9" max="16384" width="9.140625" style="9"/>
  </cols>
  <sheetData>
    <row r="1" spans="1:9">
      <c r="A1" s="1" t="s">
        <v>188</v>
      </c>
      <c r="B1" s="290" t="str">
        <f>Info!C2</f>
        <v>სს ”საქართველოს ბანკი”</v>
      </c>
    </row>
    <row r="2" spans="1:9">
      <c r="A2" s="1" t="s">
        <v>189</v>
      </c>
      <c r="B2" s="407">
        <f>'1. key ratios'!B2</f>
        <v>44286</v>
      </c>
    </row>
    <row r="4" spans="1:9" ht="13.5" thickBot="1">
      <c r="A4" s="1" t="s">
        <v>416</v>
      </c>
      <c r="B4" s="258" t="s">
        <v>459</v>
      </c>
    </row>
    <row r="5" spans="1:9">
      <c r="A5" s="90"/>
      <c r="B5" s="141"/>
      <c r="C5" s="147" t="s">
        <v>0</v>
      </c>
      <c r="D5" s="147" t="s">
        <v>1</v>
      </c>
      <c r="E5" s="147" t="s">
        <v>2</v>
      </c>
      <c r="F5" s="147" t="s">
        <v>3</v>
      </c>
      <c r="G5" s="254" t="s">
        <v>4</v>
      </c>
      <c r="H5" s="148" t="s">
        <v>5</v>
      </c>
      <c r="I5" s="21"/>
    </row>
    <row r="6" spans="1:9" ht="15" customHeight="1">
      <c r="A6" s="140"/>
      <c r="B6" s="19"/>
      <c r="C6" s="605" t="s">
        <v>451</v>
      </c>
      <c r="D6" s="609" t="s">
        <v>472</v>
      </c>
      <c r="E6" s="610"/>
      <c r="F6" s="605" t="s">
        <v>478</v>
      </c>
      <c r="G6" s="605" t="s">
        <v>479</v>
      </c>
      <c r="H6" s="607" t="s">
        <v>453</v>
      </c>
      <c r="I6" s="21"/>
    </row>
    <row r="7" spans="1:9" ht="76.5">
      <c r="A7" s="140"/>
      <c r="B7" s="19"/>
      <c r="C7" s="606"/>
      <c r="D7" s="257" t="s">
        <v>454</v>
      </c>
      <c r="E7" s="257" t="s">
        <v>452</v>
      </c>
      <c r="F7" s="606"/>
      <c r="G7" s="606"/>
      <c r="H7" s="608"/>
      <c r="I7" s="21"/>
    </row>
    <row r="8" spans="1:9">
      <c r="A8" s="81">
        <v>1</v>
      </c>
      <c r="B8" s="70" t="s">
        <v>216</v>
      </c>
      <c r="C8" s="440">
        <v>3490483389.96</v>
      </c>
      <c r="D8" s="440"/>
      <c r="E8" s="440"/>
      <c r="F8" s="440">
        <f>'11. CRWA'!S8</f>
        <v>2135947460.3400002</v>
      </c>
      <c r="G8" s="564">
        <f>F8</f>
        <v>2135947460.3400002</v>
      </c>
      <c r="H8" s="263">
        <f>G8/(C8+E8)</f>
        <v>0.61193457229558035</v>
      </c>
    </row>
    <row r="9" spans="1:9" ht="15" customHeight="1">
      <c r="A9" s="81">
        <v>2</v>
      </c>
      <c r="B9" s="70" t="s">
        <v>217</v>
      </c>
      <c r="C9" s="440">
        <v>0</v>
      </c>
      <c r="D9" s="440"/>
      <c r="E9" s="440"/>
      <c r="F9" s="440"/>
      <c r="G9" s="564">
        <f t="shared" ref="G9:G20" si="0">F9</f>
        <v>0</v>
      </c>
      <c r="H9" s="263" t="e">
        <f t="shared" ref="H9:H21" si="1">G9/(C9+E9)</f>
        <v>#DIV/0!</v>
      </c>
    </row>
    <row r="10" spans="1:9">
      <c r="A10" s="81">
        <v>3</v>
      </c>
      <c r="B10" s="70" t="s">
        <v>218</v>
      </c>
      <c r="C10" s="440"/>
      <c r="D10" s="440"/>
      <c r="E10" s="440"/>
      <c r="F10" s="440"/>
      <c r="G10" s="564">
        <f t="shared" si="0"/>
        <v>0</v>
      </c>
      <c r="H10" s="263" t="e">
        <f t="shared" si="1"/>
        <v>#DIV/0!</v>
      </c>
    </row>
    <row r="11" spans="1:9">
      <c r="A11" s="81">
        <v>4</v>
      </c>
      <c r="B11" s="70" t="s">
        <v>219</v>
      </c>
      <c r="C11" s="440">
        <v>878536811.5</v>
      </c>
      <c r="D11" s="440"/>
      <c r="E11" s="440"/>
      <c r="F11" s="440">
        <f>'11. CRWA'!S11</f>
        <v>63250973.405000001</v>
      </c>
      <c r="G11" s="564">
        <f>F11</f>
        <v>63250973.405000001</v>
      </c>
      <c r="H11" s="263">
        <f t="shared" si="1"/>
        <v>7.1995814605658098E-2</v>
      </c>
    </row>
    <row r="12" spans="1:9">
      <c r="A12" s="81">
        <v>5</v>
      </c>
      <c r="B12" s="70" t="s">
        <v>220</v>
      </c>
      <c r="C12" s="440">
        <v>0</v>
      </c>
      <c r="D12" s="440"/>
      <c r="E12" s="440"/>
      <c r="F12" s="440">
        <v>0</v>
      </c>
      <c r="G12" s="564">
        <f t="shared" si="0"/>
        <v>0</v>
      </c>
      <c r="H12" s="263" t="e">
        <f t="shared" si="1"/>
        <v>#DIV/0!</v>
      </c>
    </row>
    <row r="13" spans="1:9">
      <c r="A13" s="81">
        <v>6</v>
      </c>
      <c r="B13" s="70" t="s">
        <v>221</v>
      </c>
      <c r="C13" s="440">
        <v>1774707584.477</v>
      </c>
      <c r="D13" s="440"/>
      <c r="E13" s="440"/>
      <c r="F13" s="440">
        <v>379369780.63240004</v>
      </c>
      <c r="G13" s="564">
        <f t="shared" si="0"/>
        <v>379369780.63240004</v>
      </c>
      <c r="H13" s="263">
        <f t="shared" si="1"/>
        <v>0.21376466971272845</v>
      </c>
    </row>
    <row r="14" spans="1:9">
      <c r="A14" s="81">
        <v>7</v>
      </c>
      <c r="B14" s="70" t="s">
        <v>73</v>
      </c>
      <c r="C14" s="440">
        <v>5390600100.9506006</v>
      </c>
      <c r="D14" s="440">
        <v>1982949627.561775</v>
      </c>
      <c r="E14" s="440">
        <v>856080556.40144992</v>
      </c>
      <c r="F14" s="440">
        <f>'11. CRWA'!S14</f>
        <v>6308348298.5818005</v>
      </c>
      <c r="G14" s="564">
        <v>5925440782.1542997</v>
      </c>
      <c r="H14" s="263">
        <f>G14/(C14+E14)</f>
        <v>0.94857430804956122</v>
      </c>
    </row>
    <row r="15" spans="1:9">
      <c r="A15" s="81">
        <v>8</v>
      </c>
      <c r="B15" s="70" t="s">
        <v>74</v>
      </c>
      <c r="C15" s="440">
        <v>3648222680.4306002</v>
      </c>
      <c r="D15" s="440">
        <v>222297843.546325</v>
      </c>
      <c r="E15" s="440">
        <v>108758079.43505</v>
      </c>
      <c r="F15" s="440">
        <f>'11. CRWA'!S15</f>
        <v>2817735569.8992376</v>
      </c>
      <c r="G15" s="564">
        <v>2776930001.5448375</v>
      </c>
      <c r="H15" s="263">
        <f t="shared" si="1"/>
        <v>0.73913873374324668</v>
      </c>
    </row>
    <row r="16" spans="1:9">
      <c r="A16" s="81">
        <v>9</v>
      </c>
      <c r="B16" s="70" t="s">
        <v>75</v>
      </c>
      <c r="C16" s="440">
        <v>3288753308.3772001</v>
      </c>
      <c r="D16" s="440"/>
      <c r="E16" s="440"/>
      <c r="F16" s="440">
        <f>'11. CRWA'!S16</f>
        <v>1151063657.9320199</v>
      </c>
      <c r="G16" s="564">
        <v>1150229292.2987199</v>
      </c>
      <c r="H16" s="263">
        <f t="shared" si="1"/>
        <v>0.3497462972880408</v>
      </c>
    </row>
    <row r="17" spans="1:8">
      <c r="A17" s="81">
        <v>10</v>
      </c>
      <c r="B17" s="70" t="s">
        <v>69</v>
      </c>
      <c r="C17" s="440">
        <v>109940519.94490001</v>
      </c>
      <c r="D17" s="440"/>
      <c r="E17" s="440"/>
      <c r="F17" s="440">
        <f>'11. CRWA'!S17</f>
        <v>103421284.0844</v>
      </c>
      <c r="G17" s="564">
        <v>103371200.51549999</v>
      </c>
      <c r="H17" s="263">
        <f t="shared" si="1"/>
        <v>0.94024660395737236</v>
      </c>
    </row>
    <row r="18" spans="1:8">
      <c r="A18" s="81">
        <v>11</v>
      </c>
      <c r="B18" s="70" t="s">
        <v>70</v>
      </c>
      <c r="C18" s="440">
        <v>1073359680.0071001</v>
      </c>
      <c r="D18" s="440"/>
      <c r="E18" s="440"/>
      <c r="F18" s="440">
        <f>'11. CRWA'!S18</f>
        <v>1264327033.67205</v>
      </c>
      <c r="G18" s="564">
        <v>1262424978.3973501</v>
      </c>
      <c r="H18" s="263">
        <f t="shared" si="1"/>
        <v>1.1761434698096722</v>
      </c>
    </row>
    <row r="19" spans="1:8">
      <c r="A19" s="81">
        <v>12</v>
      </c>
      <c r="B19" s="70" t="s">
        <v>71</v>
      </c>
      <c r="C19" s="440">
        <v>0</v>
      </c>
      <c r="D19" s="440"/>
      <c r="E19" s="440"/>
      <c r="F19" s="440"/>
      <c r="G19" s="564">
        <f t="shared" si="0"/>
        <v>0</v>
      </c>
      <c r="H19" s="263" t="e">
        <f t="shared" si="1"/>
        <v>#DIV/0!</v>
      </c>
    </row>
    <row r="20" spans="1:8">
      <c r="A20" s="81">
        <v>13</v>
      </c>
      <c r="B20" s="70" t="s">
        <v>72</v>
      </c>
      <c r="C20" s="440">
        <v>0</v>
      </c>
      <c r="D20" s="440"/>
      <c r="E20" s="440"/>
      <c r="F20" s="440"/>
      <c r="G20" s="564">
        <f t="shared" si="0"/>
        <v>0</v>
      </c>
      <c r="H20" s="263" t="e">
        <f t="shared" si="1"/>
        <v>#DIV/0!</v>
      </c>
    </row>
    <row r="21" spans="1:8">
      <c r="A21" s="81">
        <v>14</v>
      </c>
      <c r="B21" s="70" t="s">
        <v>249</v>
      </c>
      <c r="C21" s="440">
        <v>1356752810.3850002</v>
      </c>
      <c r="D21" s="440"/>
      <c r="E21" s="440"/>
      <c r="F21" s="440">
        <f>'11. CRWA'!S21</f>
        <v>944004841.43900013</v>
      </c>
      <c r="G21" s="564">
        <f>F21</f>
        <v>944004841.43900013</v>
      </c>
      <c r="H21" s="263">
        <f t="shared" si="1"/>
        <v>0.69578248463043446</v>
      </c>
    </row>
    <row r="22" spans="1:8" ht="13.5" thickBot="1">
      <c r="A22" s="142"/>
      <c r="B22" s="149" t="s">
        <v>68</v>
      </c>
      <c r="C22" s="242">
        <f>SUM(C8:C21)</f>
        <v>21011356886.032402</v>
      </c>
      <c r="D22" s="242">
        <f>SUM(D8:D21)</f>
        <v>2205247471.1080999</v>
      </c>
      <c r="E22" s="242">
        <f>SUM(E8:E21)</f>
        <v>964838635.83649993</v>
      </c>
      <c r="F22" s="242">
        <f>SUM(F8:F21)</f>
        <v>15167468899.985912</v>
      </c>
      <c r="G22" s="242">
        <f>SUM(G8:G21)</f>
        <v>14740969310.727108</v>
      </c>
      <c r="H22" s="264">
        <f>G22/(C22+E22)</f>
        <v>0.67076984713109733</v>
      </c>
    </row>
    <row r="28" spans="1:8" ht="10.5" customHeight="1"/>
  </sheetData>
  <mergeCells count="5">
    <mergeCell ref="C6:C7"/>
    <mergeCell ref="F6:F7"/>
    <mergeCell ref="G6:G7"/>
    <mergeCell ref="H6:H7"/>
    <mergeCell ref="D6:E6"/>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K28"/>
  <sheetViews>
    <sheetView showGridLines="0" zoomScale="90" zoomScaleNormal="90" workbookViewId="0">
      <pane xSplit="2" ySplit="6" topLeftCell="C7" activePane="bottomRight" state="frozen"/>
      <selection activeCell="B47" sqref="B47"/>
      <selection pane="topRight" activeCell="B47" sqref="B47"/>
      <selection pane="bottomLeft" activeCell="B47" sqref="B47"/>
      <selection pane="bottomRight" activeCell="B47" sqref="B47"/>
    </sheetView>
  </sheetViews>
  <sheetFormatPr defaultColWidth="9.140625" defaultRowHeight="12.75"/>
  <cols>
    <col min="1" max="1" width="10.5703125" style="290" bestFit="1" customWidth="1"/>
    <col min="2" max="2" width="104.140625" style="290" customWidth="1"/>
    <col min="3" max="11" width="15.7109375" style="290" customWidth="1"/>
    <col min="12" max="16384" width="9.140625" style="290"/>
  </cols>
  <sheetData>
    <row r="1" spans="1:11">
      <c r="A1" s="290" t="s">
        <v>188</v>
      </c>
      <c r="B1" s="290" t="str">
        <f>Info!C2</f>
        <v>სს ”საქართველოს ბანკი”</v>
      </c>
    </row>
    <row r="2" spans="1:11">
      <c r="A2" s="290" t="s">
        <v>189</v>
      </c>
      <c r="B2" s="407">
        <f>'1. key ratios'!B2</f>
        <v>44286</v>
      </c>
      <c r="C2" s="291"/>
      <c r="D2" s="291"/>
    </row>
    <row r="3" spans="1:11">
      <c r="B3" s="291"/>
      <c r="C3" s="291"/>
      <c r="D3" s="291"/>
    </row>
    <row r="4" spans="1:11" ht="13.5" thickBot="1">
      <c r="A4" s="290" t="s">
        <v>521</v>
      </c>
      <c r="B4" s="258" t="s">
        <v>520</v>
      </c>
      <c r="C4" s="291"/>
      <c r="D4" s="291"/>
    </row>
    <row r="5" spans="1:11" ht="30" customHeight="1">
      <c r="A5" s="614"/>
      <c r="B5" s="615"/>
      <c r="C5" s="612" t="s">
        <v>553</v>
      </c>
      <c r="D5" s="612"/>
      <c r="E5" s="612"/>
      <c r="F5" s="612" t="s">
        <v>554</v>
      </c>
      <c r="G5" s="612"/>
      <c r="H5" s="612"/>
      <c r="I5" s="612" t="s">
        <v>555</v>
      </c>
      <c r="J5" s="612"/>
      <c r="K5" s="613"/>
    </row>
    <row r="6" spans="1:11">
      <c r="A6" s="288"/>
      <c r="B6" s="289"/>
      <c r="C6" s="292" t="s">
        <v>27</v>
      </c>
      <c r="D6" s="292" t="s">
        <v>96</v>
      </c>
      <c r="E6" s="292" t="s">
        <v>68</v>
      </c>
      <c r="F6" s="292" t="s">
        <v>27</v>
      </c>
      <c r="G6" s="292" t="s">
        <v>96</v>
      </c>
      <c r="H6" s="292" t="s">
        <v>68</v>
      </c>
      <c r="I6" s="292" t="s">
        <v>27</v>
      </c>
      <c r="J6" s="292" t="s">
        <v>96</v>
      </c>
      <c r="K6" s="294" t="s">
        <v>68</v>
      </c>
    </row>
    <row r="7" spans="1:11">
      <c r="A7" s="295" t="s">
        <v>491</v>
      </c>
      <c r="B7" s="287"/>
      <c r="C7" s="287"/>
      <c r="D7" s="287"/>
      <c r="E7" s="287"/>
      <c r="F7" s="287"/>
      <c r="G7" s="287"/>
      <c r="H7" s="287"/>
      <c r="I7" s="287"/>
      <c r="J7" s="287"/>
      <c r="K7" s="296"/>
    </row>
    <row r="8" spans="1:11">
      <c r="A8" s="286">
        <v>1</v>
      </c>
      <c r="B8" s="271" t="s">
        <v>491</v>
      </c>
      <c r="C8" s="270"/>
      <c r="D8" s="270"/>
      <c r="E8" s="270"/>
      <c r="F8" s="488">
        <v>1153963965.9351683</v>
      </c>
      <c r="G8" s="488">
        <v>3820465881.0881834</v>
      </c>
      <c r="H8" s="488">
        <v>4974429847.0233536</v>
      </c>
      <c r="I8" s="488">
        <v>1153730632.601835</v>
      </c>
      <c r="J8" s="488">
        <v>2488944344.3076282</v>
      </c>
      <c r="K8" s="489">
        <v>3642674976.9094644</v>
      </c>
    </row>
    <row r="9" spans="1:11">
      <c r="A9" s="295" t="s">
        <v>492</v>
      </c>
      <c r="B9" s="287"/>
      <c r="C9" s="287"/>
      <c r="D9" s="287"/>
      <c r="E9" s="287"/>
      <c r="F9" s="490"/>
      <c r="G9" s="490"/>
      <c r="H9" s="490"/>
      <c r="I9" s="490"/>
      <c r="J9" s="490"/>
      <c r="K9" s="491"/>
    </row>
    <row r="10" spans="1:11">
      <c r="A10" s="297">
        <v>2</v>
      </c>
      <c r="B10" s="272" t="s">
        <v>493</v>
      </c>
      <c r="C10" s="410">
        <v>1670749500.8213115</v>
      </c>
      <c r="D10" s="492">
        <v>4586287491.1993818</v>
      </c>
      <c r="E10" s="492">
        <v>6184747208.9360695</v>
      </c>
      <c r="F10" s="492">
        <v>315493868.59587127</v>
      </c>
      <c r="G10" s="492">
        <v>1001690539.0600139</v>
      </c>
      <c r="H10" s="492">
        <v>1303723058.2151523</v>
      </c>
      <c r="I10" s="492">
        <v>90327993.11793226</v>
      </c>
      <c r="J10" s="492">
        <v>285729824.35123008</v>
      </c>
      <c r="K10" s="493">
        <v>372192801.07508659</v>
      </c>
    </row>
    <row r="11" spans="1:11">
      <c r="A11" s="297">
        <v>3</v>
      </c>
      <c r="B11" s="272" t="s">
        <v>494</v>
      </c>
      <c r="C11" s="410">
        <v>3409863545.1532397</v>
      </c>
      <c r="D11" s="492">
        <v>6796307544.9503908</v>
      </c>
      <c r="E11" s="492">
        <v>10052659679.297075</v>
      </c>
      <c r="F11" s="492">
        <v>1171902932.9244545</v>
      </c>
      <c r="G11" s="492">
        <v>2037376747.7918916</v>
      </c>
      <c r="H11" s="492">
        <v>3209279680.7163467</v>
      </c>
      <c r="I11" s="492">
        <v>904296671.58961034</v>
      </c>
      <c r="J11" s="492">
        <v>1171468742.8586767</v>
      </c>
      <c r="K11" s="493">
        <v>2075765414.448287</v>
      </c>
    </row>
    <row r="12" spans="1:11">
      <c r="A12" s="297">
        <v>4</v>
      </c>
      <c r="B12" s="272" t="s">
        <v>495</v>
      </c>
      <c r="C12" s="410">
        <v>2096647530.8613348</v>
      </c>
      <c r="D12" s="492">
        <v>42344444.444444448</v>
      </c>
      <c r="E12" s="492">
        <v>2054303086.4168904</v>
      </c>
      <c r="F12" s="492">
        <v>0</v>
      </c>
      <c r="G12" s="492">
        <v>0</v>
      </c>
      <c r="H12" s="492">
        <v>0</v>
      </c>
      <c r="I12" s="492">
        <v>0</v>
      </c>
      <c r="J12" s="492">
        <v>0</v>
      </c>
      <c r="K12" s="493">
        <v>0</v>
      </c>
    </row>
    <row r="13" spans="1:11">
      <c r="A13" s="297">
        <v>5</v>
      </c>
      <c r="B13" s="272" t="s">
        <v>496</v>
      </c>
      <c r="C13" s="410">
        <v>1102280132.8670783</v>
      </c>
      <c r="D13" s="492">
        <v>1133548854.6177888</v>
      </c>
      <c r="E13" s="492">
        <v>2187871191.207757</v>
      </c>
      <c r="F13" s="492">
        <v>170074458.34841892</v>
      </c>
      <c r="G13" s="492">
        <v>163183546.14636037</v>
      </c>
      <c r="H13" s="492">
        <v>333258004.49477917</v>
      </c>
      <c r="I13" s="492">
        <v>64517452.698033363</v>
      </c>
      <c r="J13" s="492">
        <v>69112236.892557293</v>
      </c>
      <c r="K13" s="493">
        <v>133629689.59059073</v>
      </c>
    </row>
    <row r="14" spans="1:11">
      <c r="A14" s="297">
        <v>6</v>
      </c>
      <c r="B14" s="272" t="s">
        <v>511</v>
      </c>
      <c r="C14" s="410"/>
      <c r="D14" s="492"/>
      <c r="E14" s="492"/>
      <c r="F14" s="492"/>
      <c r="G14" s="492"/>
      <c r="H14" s="492"/>
      <c r="I14" s="492"/>
      <c r="J14" s="492"/>
      <c r="K14" s="493"/>
    </row>
    <row r="15" spans="1:11">
      <c r="A15" s="297">
        <v>7</v>
      </c>
      <c r="B15" s="272" t="s">
        <v>498</v>
      </c>
      <c r="C15" s="410">
        <v>72921215.738586679</v>
      </c>
      <c r="D15" s="492">
        <v>133021399.44905445</v>
      </c>
      <c r="E15" s="492">
        <v>202807157.22892991</v>
      </c>
      <c r="F15" s="492">
        <v>69549182.508920014</v>
      </c>
      <c r="G15" s="492">
        <v>134825703.69936556</v>
      </c>
      <c r="H15" s="492">
        <v>204374886.20828545</v>
      </c>
      <c r="I15" s="492">
        <v>69549182.508920014</v>
      </c>
      <c r="J15" s="492">
        <v>134825703.69936556</v>
      </c>
      <c r="K15" s="493">
        <v>204374886.20828545</v>
      </c>
    </row>
    <row r="16" spans="1:11">
      <c r="A16" s="297">
        <v>8</v>
      </c>
      <c r="B16" s="273" t="s">
        <v>499</v>
      </c>
      <c r="C16" s="410">
        <v>6681712424.6202393</v>
      </c>
      <c r="D16" s="492">
        <v>8105222243.4616795</v>
      </c>
      <c r="E16" s="492">
        <v>14497641114.150654</v>
      </c>
      <c r="F16" s="492">
        <v>1411526573.7817934</v>
      </c>
      <c r="G16" s="492">
        <v>2335385997.6376176</v>
      </c>
      <c r="H16" s="492">
        <v>3746912571.4194112</v>
      </c>
      <c r="I16" s="492">
        <v>1038363306.7965636</v>
      </c>
      <c r="J16" s="492">
        <v>1375406683.4505997</v>
      </c>
      <c r="K16" s="493">
        <v>2413769990.2471633</v>
      </c>
    </row>
    <row r="17" spans="1:11">
      <c r="A17" s="295" t="s">
        <v>500</v>
      </c>
      <c r="B17" s="287"/>
      <c r="C17" s="490"/>
      <c r="D17" s="490"/>
      <c r="E17" s="490"/>
      <c r="F17" s="490"/>
      <c r="G17" s="490"/>
      <c r="H17" s="490"/>
      <c r="I17" s="490"/>
      <c r="J17" s="490"/>
      <c r="K17" s="491"/>
    </row>
    <row r="18" spans="1:11">
      <c r="A18" s="297">
        <v>9</v>
      </c>
      <c r="B18" s="272" t="s">
        <v>501</v>
      </c>
      <c r="C18" s="410"/>
      <c r="D18" s="492"/>
      <c r="E18" s="492"/>
      <c r="F18" s="492"/>
      <c r="G18" s="492"/>
      <c r="H18" s="492"/>
      <c r="I18" s="492"/>
      <c r="J18" s="492"/>
      <c r="K18" s="493"/>
    </row>
    <row r="19" spans="1:11">
      <c r="A19" s="297">
        <v>10</v>
      </c>
      <c r="B19" s="272" t="s">
        <v>502</v>
      </c>
      <c r="C19" s="410">
        <v>291103132.64161438</v>
      </c>
      <c r="D19" s="492">
        <v>229436108.81212664</v>
      </c>
      <c r="E19" s="492">
        <v>507529923.35840768</v>
      </c>
      <c r="F19" s="492">
        <v>143320347.99816662</v>
      </c>
      <c r="G19" s="492">
        <v>113965698.79503827</v>
      </c>
      <c r="H19" s="492">
        <v>257286046.79320487</v>
      </c>
      <c r="I19" s="492">
        <v>143645479.73394445</v>
      </c>
      <c r="J19" s="492">
        <v>1454211564.5719266</v>
      </c>
      <c r="K19" s="493">
        <v>1597857044.3058712</v>
      </c>
    </row>
    <row r="20" spans="1:11">
      <c r="A20" s="297">
        <v>11</v>
      </c>
      <c r="B20" s="272" t="s">
        <v>503</v>
      </c>
      <c r="C20" s="410">
        <v>5163974.9090188881</v>
      </c>
      <c r="D20" s="492">
        <v>103285.03533333333</v>
      </c>
      <c r="E20" s="492">
        <v>5060689.8736855546</v>
      </c>
      <c r="F20" s="492">
        <v>5163974.9090188881</v>
      </c>
      <c r="G20" s="492">
        <v>0</v>
      </c>
      <c r="H20" s="492">
        <v>5163974.9090188881</v>
      </c>
      <c r="I20" s="492">
        <v>5163974.9090188881</v>
      </c>
      <c r="J20" s="492">
        <v>0</v>
      </c>
      <c r="K20" s="493">
        <v>5163974.9090188881</v>
      </c>
    </row>
    <row r="21" spans="1:11" ht="13.5" thickBot="1">
      <c r="A21" s="199">
        <v>12</v>
      </c>
      <c r="B21" s="298" t="s">
        <v>504</v>
      </c>
      <c r="C21" s="494">
        <v>296267107.55063325</v>
      </c>
      <c r="D21" s="495">
        <v>229539393.84745997</v>
      </c>
      <c r="E21" s="494">
        <v>512590613.23209321</v>
      </c>
      <c r="F21" s="495">
        <v>148484322.90718549</v>
      </c>
      <c r="G21" s="495">
        <v>113965698.79503827</v>
      </c>
      <c r="H21" s="495">
        <v>262450021.70222375</v>
      </c>
      <c r="I21" s="495">
        <v>148809454.64296332</v>
      </c>
      <c r="J21" s="495">
        <v>1454211564.5719266</v>
      </c>
      <c r="K21" s="496">
        <v>1603021019.2148902</v>
      </c>
    </row>
    <row r="22" spans="1:11" ht="38.25" customHeight="1" thickBot="1">
      <c r="A22" s="284"/>
      <c r="B22" s="285"/>
      <c r="C22" s="285"/>
      <c r="D22" s="285"/>
      <c r="E22" s="285"/>
      <c r="F22" s="611" t="s">
        <v>505</v>
      </c>
      <c r="G22" s="612"/>
      <c r="H22" s="612"/>
      <c r="I22" s="611" t="s">
        <v>506</v>
      </c>
      <c r="J22" s="612"/>
      <c r="K22" s="613"/>
    </row>
    <row r="23" spans="1:11">
      <c r="A23" s="277">
        <v>13</v>
      </c>
      <c r="B23" s="274" t="s">
        <v>491</v>
      </c>
      <c r="C23" s="283"/>
      <c r="D23" s="283"/>
      <c r="E23" s="283"/>
      <c r="F23" s="497">
        <v>1153963965.9351683</v>
      </c>
      <c r="G23" s="497">
        <v>3820465881.0881834</v>
      </c>
      <c r="H23" s="497">
        <v>4974429847.0233536</v>
      </c>
      <c r="I23" s="497">
        <v>1153730632.601835</v>
      </c>
      <c r="J23" s="497">
        <v>2488944344.3076282</v>
      </c>
      <c r="K23" s="498">
        <v>3642674976.9094644</v>
      </c>
    </row>
    <row r="24" spans="1:11" ht="13.5" thickBot="1">
      <c r="A24" s="278">
        <v>14</v>
      </c>
      <c r="B24" s="275" t="s">
        <v>507</v>
      </c>
      <c r="C24" s="299"/>
      <c r="D24" s="281"/>
      <c r="E24" s="282"/>
      <c r="F24" s="499">
        <v>1263042250.8746076</v>
      </c>
      <c r="G24" s="499">
        <v>2221420298.8425794</v>
      </c>
      <c r="H24" s="499">
        <v>3484462549.7171888</v>
      </c>
      <c r="I24" s="499">
        <v>889553852.15360069</v>
      </c>
      <c r="J24" s="499">
        <v>343851670.86264962</v>
      </c>
      <c r="K24" s="500">
        <v>810748971.03227317</v>
      </c>
    </row>
    <row r="25" spans="1:11" ht="13.5" thickBot="1">
      <c r="A25" s="279">
        <v>15</v>
      </c>
      <c r="B25" s="276" t="s">
        <v>508</v>
      </c>
      <c r="C25" s="280"/>
      <c r="D25" s="280"/>
      <c r="E25" s="280"/>
      <c r="F25" s="501">
        <f t="shared" ref="F25:J25" si="0">IFERROR(F23/F24,0)</f>
        <v>0.91363845123636456</v>
      </c>
      <c r="G25" s="501">
        <f t="shared" si="0"/>
        <v>1.719830273937242</v>
      </c>
      <c r="H25" s="501">
        <f t="shared" si="0"/>
        <v>1.4276031887405694</v>
      </c>
      <c r="I25" s="501">
        <f t="shared" si="0"/>
        <v>1.2969767145728897</v>
      </c>
      <c r="J25" s="501">
        <f t="shared" si="0"/>
        <v>7.2384244580327444</v>
      </c>
      <c r="K25" s="502">
        <f>IFERROR(K23/K24,0)</f>
        <v>4.492975146513583</v>
      </c>
    </row>
    <row r="28" spans="1:11" ht="38.25">
      <c r="B28" s="20" t="s">
        <v>552</v>
      </c>
    </row>
  </sheetData>
  <mergeCells count="6">
    <mergeCell ref="F22:H22"/>
    <mergeCell ref="I22:K22"/>
    <mergeCell ref="A5:B5"/>
    <mergeCell ref="C5:E5"/>
    <mergeCell ref="F5:H5"/>
    <mergeCell ref="I5:K5"/>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N22"/>
  <sheetViews>
    <sheetView showGridLines="0" workbookViewId="0">
      <pane xSplit="1" ySplit="5" topLeftCell="B6" activePane="bottomRight" state="frozen"/>
      <selection activeCell="B47" sqref="B47"/>
      <selection pane="topRight" activeCell="B47" sqref="B47"/>
      <selection pane="bottomLeft" activeCell="B47" sqref="B47"/>
      <selection pane="bottomRight" activeCell="B47" sqref="B47"/>
    </sheetView>
  </sheetViews>
  <sheetFormatPr defaultColWidth="9.140625" defaultRowHeight="15"/>
  <cols>
    <col min="1" max="1" width="10.5703125" style="66" bestFit="1" customWidth="1"/>
    <col min="2" max="2" width="95" style="66" customWidth="1"/>
    <col min="3" max="3" width="12.5703125" style="66" bestFit="1" customWidth="1"/>
    <col min="4" max="4" width="10" style="66" bestFit="1" customWidth="1"/>
    <col min="5" max="5" width="18.28515625" style="66" bestFit="1" customWidth="1"/>
    <col min="6" max="13" width="10.7109375" style="66" customWidth="1"/>
    <col min="14" max="14" width="31" style="66" bestFit="1" customWidth="1"/>
    <col min="15" max="16384" width="9.140625" style="9"/>
  </cols>
  <sheetData>
    <row r="1" spans="1:14">
      <c r="A1" s="4" t="s">
        <v>188</v>
      </c>
      <c r="B1" s="66" t="str">
        <f>Info!C2</f>
        <v>სს ”საქართველოს ბანკი”</v>
      </c>
    </row>
    <row r="2" spans="1:14" ht="14.25" customHeight="1">
      <c r="A2" s="66" t="s">
        <v>189</v>
      </c>
      <c r="B2" s="407">
        <f>'1. key ratios'!B2</f>
        <v>44286</v>
      </c>
    </row>
    <row r="3" spans="1:14" ht="14.25" customHeight="1"/>
    <row r="4" spans="1:14" ht="15.75" thickBot="1">
      <c r="A4" s="1" t="s">
        <v>417</v>
      </c>
      <c r="B4" s="83" t="s">
        <v>77</v>
      </c>
    </row>
    <row r="5" spans="1:14" s="22" customFormat="1" ht="12.75">
      <c r="A5" s="158"/>
      <c r="B5" s="159"/>
      <c r="C5" s="160" t="s">
        <v>0</v>
      </c>
      <c r="D5" s="160" t="s">
        <v>1</v>
      </c>
      <c r="E5" s="160" t="s">
        <v>2</v>
      </c>
      <c r="F5" s="160" t="s">
        <v>3</v>
      </c>
      <c r="G5" s="160" t="s">
        <v>4</v>
      </c>
      <c r="H5" s="160" t="s">
        <v>5</v>
      </c>
      <c r="I5" s="160" t="s">
        <v>238</v>
      </c>
      <c r="J5" s="160" t="s">
        <v>239</v>
      </c>
      <c r="K5" s="160" t="s">
        <v>240</v>
      </c>
      <c r="L5" s="160" t="s">
        <v>241</v>
      </c>
      <c r="M5" s="160" t="s">
        <v>242</v>
      </c>
      <c r="N5" s="161" t="s">
        <v>243</v>
      </c>
    </row>
    <row r="6" spans="1:14" ht="45">
      <c r="A6" s="150"/>
      <c r="B6" s="95"/>
      <c r="C6" s="96" t="s">
        <v>87</v>
      </c>
      <c r="D6" s="97" t="s">
        <v>76</v>
      </c>
      <c r="E6" s="98" t="s">
        <v>86</v>
      </c>
      <c r="F6" s="99">
        <v>0</v>
      </c>
      <c r="G6" s="99">
        <v>0.2</v>
      </c>
      <c r="H6" s="99">
        <v>0.35</v>
      </c>
      <c r="I6" s="99">
        <v>0.5</v>
      </c>
      <c r="J6" s="99">
        <v>0.75</v>
      </c>
      <c r="K6" s="99">
        <v>1</v>
      </c>
      <c r="L6" s="99">
        <v>1.5</v>
      </c>
      <c r="M6" s="99">
        <v>2.5</v>
      </c>
      <c r="N6" s="151" t="s">
        <v>77</v>
      </c>
    </row>
    <row r="7" spans="1:14">
      <c r="A7" s="152">
        <v>1</v>
      </c>
      <c r="B7" s="100" t="s">
        <v>78</v>
      </c>
      <c r="C7" s="247">
        <f>SUM(C8:C13)</f>
        <v>35249208.858400002</v>
      </c>
      <c r="D7" s="95"/>
      <c r="E7" s="249">
        <f t="shared" ref="E7:M7" si="0">SUM(E8:E13)</f>
        <v>1176505.3005220001</v>
      </c>
      <c r="F7" s="247">
        <f>SUM(F8:F13)</f>
        <v>0</v>
      </c>
      <c r="G7" s="247">
        <f t="shared" si="0"/>
        <v>17343452.326786</v>
      </c>
      <c r="H7" s="247">
        <f t="shared" si="0"/>
        <v>0</v>
      </c>
      <c r="I7" s="247">
        <f t="shared" si="0"/>
        <v>37778354.58247</v>
      </c>
      <c r="J7" s="247">
        <f t="shared" si="0"/>
        <v>0</v>
      </c>
      <c r="K7" s="247">
        <f t="shared" si="0"/>
        <v>3517530.0659260005</v>
      </c>
      <c r="L7" s="247">
        <f t="shared" si="0"/>
        <v>0</v>
      </c>
      <c r="M7" s="247">
        <f t="shared" si="0"/>
        <v>0</v>
      </c>
      <c r="N7" s="153">
        <f>SUM(N8:N13)</f>
        <v>25875397.8225182</v>
      </c>
    </row>
    <row r="8" spans="1:14">
      <c r="A8" s="152">
        <v>1.1000000000000001</v>
      </c>
      <c r="B8" s="101" t="s">
        <v>79</v>
      </c>
      <c r="C8" s="441">
        <v>19638083.670000002</v>
      </c>
      <c r="D8" s="442">
        <v>0.02</v>
      </c>
      <c r="E8" s="443">
        <f>C8*D8</f>
        <v>392761.67340000003</v>
      </c>
      <c r="F8" s="441">
        <v>0</v>
      </c>
      <c r="G8" s="441">
        <v>17343452.326786</v>
      </c>
      <c r="H8" s="441">
        <v>0</v>
      </c>
      <c r="I8" s="441">
        <v>37778354.58247</v>
      </c>
      <c r="J8" s="441">
        <v>0</v>
      </c>
      <c r="K8" s="441">
        <v>2712644.7543939999</v>
      </c>
      <c r="L8" s="441">
        <v>0</v>
      </c>
      <c r="M8" s="441">
        <v>0</v>
      </c>
      <c r="N8" s="444">
        <f>SUMPRODUCT($F$6:$M$6,F8:M8)</f>
        <v>25070512.510986198</v>
      </c>
    </row>
    <row r="9" spans="1:14">
      <c r="A9" s="152">
        <v>1.2</v>
      </c>
      <c r="B9" s="101" t="s">
        <v>80</v>
      </c>
      <c r="C9" s="441">
        <v>14973651.648</v>
      </c>
      <c r="D9" s="442">
        <v>0.05</v>
      </c>
      <c r="E9" s="443">
        <f>C9*D9</f>
        <v>748682.58240000007</v>
      </c>
      <c r="F9" s="441">
        <v>0</v>
      </c>
      <c r="G9" s="441">
        <v>0</v>
      </c>
      <c r="H9" s="441">
        <v>0</v>
      </c>
      <c r="I9" s="441">
        <v>0</v>
      </c>
      <c r="J9" s="441">
        <v>0</v>
      </c>
      <c r="K9" s="441">
        <v>748682.58239999996</v>
      </c>
      <c r="L9" s="441">
        <v>0</v>
      </c>
      <c r="M9" s="441">
        <v>0</v>
      </c>
      <c r="N9" s="444">
        <f t="shared" ref="N9:N12" si="1">SUMPRODUCT($F$6:$M$6,F9:M9)</f>
        <v>748682.58239999996</v>
      </c>
    </row>
    <row r="10" spans="1:14">
      <c r="A10" s="152">
        <v>1.3</v>
      </c>
      <c r="B10" s="101" t="s">
        <v>81</v>
      </c>
      <c r="C10" s="441"/>
      <c r="D10" s="442">
        <v>0.08</v>
      </c>
      <c r="E10" s="443">
        <f>C10*D10</f>
        <v>0</v>
      </c>
      <c r="F10" s="441">
        <v>0</v>
      </c>
      <c r="G10" s="441">
        <v>0</v>
      </c>
      <c r="H10" s="441">
        <v>0</v>
      </c>
      <c r="I10" s="441">
        <v>0</v>
      </c>
      <c r="J10" s="441">
        <v>0</v>
      </c>
      <c r="K10" s="441">
        <v>48434.799864000001</v>
      </c>
      <c r="L10" s="441">
        <v>0</v>
      </c>
      <c r="M10" s="441">
        <v>0</v>
      </c>
      <c r="N10" s="444">
        <f>SUMPRODUCT($F$6:$M$6,F10:M10)</f>
        <v>48434.799864000001</v>
      </c>
    </row>
    <row r="11" spans="1:14">
      <c r="A11" s="152">
        <v>1.4</v>
      </c>
      <c r="B11" s="101" t="s">
        <v>82</v>
      </c>
      <c r="C11" s="441">
        <v>318736.77020000003</v>
      </c>
      <c r="D11" s="442">
        <v>0.11</v>
      </c>
      <c r="E11" s="443">
        <f>C11*D11</f>
        <v>35061.044722000006</v>
      </c>
      <c r="F11" s="441">
        <v>0</v>
      </c>
      <c r="G11" s="441">
        <v>0</v>
      </c>
      <c r="H11" s="441">
        <v>0</v>
      </c>
      <c r="I11" s="441">
        <v>0</v>
      </c>
      <c r="J11" s="441">
        <v>0</v>
      </c>
      <c r="K11" s="441">
        <v>7767.9292679999999</v>
      </c>
      <c r="L11" s="441">
        <v>0</v>
      </c>
      <c r="M11" s="441">
        <v>0</v>
      </c>
      <c r="N11" s="444">
        <f t="shared" si="1"/>
        <v>7767.9292679999999</v>
      </c>
    </row>
    <row r="12" spans="1:14">
      <c r="A12" s="152">
        <v>1.5</v>
      </c>
      <c r="B12" s="101" t="s">
        <v>83</v>
      </c>
      <c r="C12" s="441">
        <v>0</v>
      </c>
      <c r="D12" s="442">
        <v>0.14000000000000001</v>
      </c>
      <c r="E12" s="443">
        <f>C12*D12</f>
        <v>0</v>
      </c>
      <c r="F12" s="441">
        <v>0</v>
      </c>
      <c r="G12" s="441">
        <v>0</v>
      </c>
      <c r="H12" s="441">
        <v>0</v>
      </c>
      <c r="I12" s="441">
        <v>0</v>
      </c>
      <c r="J12" s="441">
        <v>0</v>
      </c>
      <c r="K12" s="441">
        <v>0</v>
      </c>
      <c r="L12" s="441">
        <v>0</v>
      </c>
      <c r="M12" s="441">
        <v>0</v>
      </c>
      <c r="N12" s="444">
        <f t="shared" si="1"/>
        <v>0</v>
      </c>
    </row>
    <row r="13" spans="1:14">
      <c r="A13" s="152">
        <v>1.6</v>
      </c>
      <c r="B13" s="102" t="s">
        <v>84</v>
      </c>
      <c r="C13" s="441">
        <v>318736.77020000003</v>
      </c>
      <c r="D13" s="445"/>
      <c r="E13" s="441"/>
      <c r="F13" s="441"/>
      <c r="G13" s="441"/>
      <c r="H13" s="441"/>
      <c r="I13" s="441"/>
      <c r="J13" s="441"/>
      <c r="K13" s="441"/>
      <c r="L13" s="441"/>
      <c r="M13" s="441"/>
      <c r="N13" s="444">
        <f>SUMPRODUCT($F$6:$M$6,F13:M13)</f>
        <v>0</v>
      </c>
    </row>
    <row r="14" spans="1:14">
      <c r="A14" s="152">
        <v>2</v>
      </c>
      <c r="B14" s="103" t="s">
        <v>85</v>
      </c>
      <c r="C14" s="446">
        <f>SUM(C15:C20)</f>
        <v>8188320</v>
      </c>
      <c r="D14" s="447"/>
      <c r="E14" s="443">
        <f t="shared" ref="E14:M14" si="2">SUM(E15:E20)</f>
        <v>40941.599999999999</v>
      </c>
      <c r="F14" s="441">
        <f t="shared" si="2"/>
        <v>0</v>
      </c>
      <c r="G14" s="441">
        <f t="shared" si="2"/>
        <v>0</v>
      </c>
      <c r="H14" s="441">
        <f t="shared" si="2"/>
        <v>0</v>
      </c>
      <c r="I14" s="441">
        <f t="shared" si="2"/>
        <v>40941.599999999999</v>
      </c>
      <c r="J14" s="441">
        <f t="shared" si="2"/>
        <v>0</v>
      </c>
      <c r="K14" s="441">
        <f t="shared" si="2"/>
        <v>0</v>
      </c>
      <c r="L14" s="441">
        <f t="shared" si="2"/>
        <v>0</v>
      </c>
      <c r="M14" s="441">
        <f t="shared" si="2"/>
        <v>0</v>
      </c>
      <c r="N14" s="444">
        <f>SUM(N15:N20)</f>
        <v>20470.8</v>
      </c>
    </row>
    <row r="15" spans="1:14">
      <c r="A15" s="152">
        <v>2.1</v>
      </c>
      <c r="B15" s="102" t="s">
        <v>79</v>
      </c>
      <c r="C15" s="441">
        <v>8188320</v>
      </c>
      <c r="D15" s="442">
        <v>5.0000000000000001E-3</v>
      </c>
      <c r="E15" s="443">
        <f>C15*D15</f>
        <v>40941.599999999999</v>
      </c>
      <c r="F15" s="441">
        <v>0</v>
      </c>
      <c r="G15" s="441">
        <v>0</v>
      </c>
      <c r="H15" s="441">
        <v>0</v>
      </c>
      <c r="I15" s="441">
        <v>40941.599999999999</v>
      </c>
      <c r="J15" s="441">
        <v>0</v>
      </c>
      <c r="K15" s="441">
        <v>0</v>
      </c>
      <c r="L15" s="441">
        <v>0</v>
      </c>
      <c r="M15" s="441">
        <v>0</v>
      </c>
      <c r="N15" s="444">
        <f>SUMPRODUCT($F$6:$M$6,F15:M15)</f>
        <v>20470.8</v>
      </c>
    </row>
    <row r="16" spans="1:14">
      <c r="A16" s="152">
        <v>2.2000000000000002</v>
      </c>
      <c r="B16" s="102" t="s">
        <v>80</v>
      </c>
      <c r="C16" s="441">
        <v>0</v>
      </c>
      <c r="D16" s="442">
        <v>0.01</v>
      </c>
      <c r="E16" s="443">
        <f>C16*D16</f>
        <v>0</v>
      </c>
      <c r="F16" s="441">
        <v>0</v>
      </c>
      <c r="G16" s="441">
        <v>0</v>
      </c>
      <c r="H16" s="441">
        <v>0</v>
      </c>
      <c r="I16" s="441">
        <v>0</v>
      </c>
      <c r="J16" s="441">
        <v>0</v>
      </c>
      <c r="K16" s="441">
        <v>0</v>
      </c>
      <c r="L16" s="441">
        <v>0</v>
      </c>
      <c r="M16" s="441">
        <v>0</v>
      </c>
      <c r="N16" s="444">
        <f t="shared" ref="N16:N20" si="3">SUMPRODUCT($F$6:$M$6,F16:M16)</f>
        <v>0</v>
      </c>
    </row>
    <row r="17" spans="1:14">
      <c r="A17" s="152">
        <v>2.2999999999999998</v>
      </c>
      <c r="B17" s="102" t="s">
        <v>81</v>
      </c>
      <c r="C17" s="441">
        <v>0</v>
      </c>
      <c r="D17" s="442">
        <v>0.02</v>
      </c>
      <c r="E17" s="443">
        <f>C17*D17</f>
        <v>0</v>
      </c>
      <c r="F17" s="441">
        <v>0</v>
      </c>
      <c r="G17" s="441">
        <v>0</v>
      </c>
      <c r="H17" s="441">
        <v>0</v>
      </c>
      <c r="I17" s="441">
        <v>0</v>
      </c>
      <c r="J17" s="441">
        <v>0</v>
      </c>
      <c r="K17" s="441">
        <v>0</v>
      </c>
      <c r="L17" s="441">
        <v>0</v>
      </c>
      <c r="M17" s="441">
        <v>0</v>
      </c>
      <c r="N17" s="444">
        <f t="shared" si="3"/>
        <v>0</v>
      </c>
    </row>
    <row r="18" spans="1:14">
      <c r="A18" s="152">
        <v>2.4</v>
      </c>
      <c r="B18" s="102" t="s">
        <v>82</v>
      </c>
      <c r="C18" s="441">
        <v>0</v>
      </c>
      <c r="D18" s="442">
        <v>0.03</v>
      </c>
      <c r="E18" s="443">
        <f>C18*D18</f>
        <v>0</v>
      </c>
      <c r="F18" s="441">
        <v>0</v>
      </c>
      <c r="G18" s="441">
        <v>0</v>
      </c>
      <c r="H18" s="441">
        <v>0</v>
      </c>
      <c r="I18" s="441">
        <v>0</v>
      </c>
      <c r="J18" s="441">
        <v>0</v>
      </c>
      <c r="K18" s="441">
        <v>0</v>
      </c>
      <c r="L18" s="441">
        <v>0</v>
      </c>
      <c r="M18" s="441">
        <v>0</v>
      </c>
      <c r="N18" s="444">
        <f t="shared" si="3"/>
        <v>0</v>
      </c>
    </row>
    <row r="19" spans="1:14">
      <c r="A19" s="152">
        <v>2.5</v>
      </c>
      <c r="B19" s="102" t="s">
        <v>83</v>
      </c>
      <c r="C19" s="441">
        <v>0</v>
      </c>
      <c r="D19" s="442">
        <v>0.04</v>
      </c>
      <c r="E19" s="443">
        <f>C19*D19</f>
        <v>0</v>
      </c>
      <c r="F19" s="441">
        <v>0</v>
      </c>
      <c r="G19" s="441">
        <v>0</v>
      </c>
      <c r="H19" s="441">
        <v>0</v>
      </c>
      <c r="I19" s="441">
        <v>0</v>
      </c>
      <c r="J19" s="441">
        <v>0</v>
      </c>
      <c r="K19" s="441">
        <v>0</v>
      </c>
      <c r="L19" s="441">
        <v>0</v>
      </c>
      <c r="M19" s="441">
        <v>0</v>
      </c>
      <c r="N19" s="444">
        <f t="shared" si="3"/>
        <v>0</v>
      </c>
    </row>
    <row r="20" spans="1:14">
      <c r="A20" s="152">
        <v>2.6</v>
      </c>
      <c r="B20" s="102" t="s">
        <v>84</v>
      </c>
      <c r="C20" s="441">
        <v>0</v>
      </c>
      <c r="D20" s="445"/>
      <c r="E20" s="448"/>
      <c r="F20" s="441"/>
      <c r="G20" s="441"/>
      <c r="H20" s="441"/>
      <c r="I20" s="441"/>
      <c r="J20" s="441"/>
      <c r="K20" s="441"/>
      <c r="L20" s="441"/>
      <c r="M20" s="441"/>
      <c r="N20" s="444">
        <f t="shared" si="3"/>
        <v>0</v>
      </c>
    </row>
    <row r="21" spans="1:14" ht="15.75" thickBot="1">
      <c r="A21" s="154">
        <v>3</v>
      </c>
      <c r="B21" s="155" t="s">
        <v>68</v>
      </c>
      <c r="C21" s="248">
        <f>C14+C7</f>
        <v>43437528.858400002</v>
      </c>
      <c r="D21" s="156"/>
      <c r="E21" s="250">
        <f>E14+E7</f>
        <v>1217446.9005220002</v>
      </c>
      <c r="F21" s="251">
        <f>F7+F14</f>
        <v>0</v>
      </c>
      <c r="G21" s="251">
        <f t="shared" ref="G21:L21" si="4">G7+G14</f>
        <v>17343452.326786</v>
      </c>
      <c r="H21" s="251">
        <f t="shared" si="4"/>
        <v>0</v>
      </c>
      <c r="I21" s="251">
        <f>I7+I14</f>
        <v>37819296.182470001</v>
      </c>
      <c r="J21" s="251">
        <f t="shared" si="4"/>
        <v>0</v>
      </c>
      <c r="K21" s="251">
        <f>K7+K14</f>
        <v>3517530.0659260005</v>
      </c>
      <c r="L21" s="251">
        <f t="shared" si="4"/>
        <v>0</v>
      </c>
      <c r="M21" s="251">
        <f>M7+M14</f>
        <v>0</v>
      </c>
      <c r="N21" s="157">
        <f>N14+N7</f>
        <v>25895868.6225182</v>
      </c>
    </row>
    <row r="22" spans="1:14">
      <c r="E22" s="252"/>
      <c r="F22" s="252"/>
      <c r="G22" s="252"/>
      <c r="H22" s="252"/>
      <c r="I22" s="252"/>
      <c r="J22" s="252"/>
      <c r="K22" s="252"/>
      <c r="L22" s="252"/>
      <c r="M22" s="252"/>
    </row>
  </sheetData>
  <conditionalFormatting sqref="E8:E12">
    <cfRule type="expression" dxfId="2" priority="2">
      <formula>(C8*D8)&lt;&gt;SUM(#REF!)</formula>
    </cfRule>
  </conditionalFormatting>
  <conditionalFormatting sqref="E15:E19">
    <cfRule type="expression" dxfId="1" priority="1">
      <formula>(C15*D15)&lt;&gt;SUM(#REF!)</formula>
    </cfRule>
  </conditionalFormatting>
  <conditionalFormatting sqref="E20">
    <cfRule type="expression" dxfId="0" priority="3">
      <formula>$E$88&lt;&gt;SUM(#REF!)</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43"/>
  <sheetViews>
    <sheetView showGridLines="0" topLeftCell="A19" workbookViewId="0">
      <selection activeCell="B47" sqref="B47"/>
    </sheetView>
  </sheetViews>
  <sheetFormatPr defaultRowHeight="15"/>
  <cols>
    <col min="1" max="1" width="11.42578125" customWidth="1"/>
    <col min="2" max="2" width="76.85546875" style="3" customWidth="1"/>
    <col min="3" max="3" width="22.85546875" customWidth="1"/>
    <col min="4" max="4" width="14.140625" customWidth="1"/>
  </cols>
  <sheetData>
    <row r="1" spans="1:3">
      <c r="A1" s="290" t="s">
        <v>188</v>
      </c>
      <c r="B1" t="str">
        <f>Info!C2</f>
        <v>სს ”საქართველოს ბანკი”</v>
      </c>
    </row>
    <row r="2" spans="1:3">
      <c r="A2" s="290" t="s">
        <v>189</v>
      </c>
      <c r="B2" s="407">
        <f>'1. key ratios'!B2</f>
        <v>44286</v>
      </c>
    </row>
    <row r="3" spans="1:3">
      <c r="A3" s="290"/>
      <c r="B3"/>
    </row>
    <row r="4" spans="1:3">
      <c r="A4" s="290" t="s">
        <v>597</v>
      </c>
      <c r="B4" t="s">
        <v>556</v>
      </c>
    </row>
    <row r="5" spans="1:3">
      <c r="A5" s="345"/>
      <c r="B5" s="345" t="s">
        <v>557</v>
      </c>
      <c r="C5" s="357"/>
    </row>
    <row r="6" spans="1:3">
      <c r="A6" s="346">
        <v>1</v>
      </c>
      <c r="B6" s="358" t="s">
        <v>609</v>
      </c>
      <c r="C6" s="359">
        <v>21154694797.332405</v>
      </c>
    </row>
    <row r="7" spans="1:3">
      <c r="A7" s="346">
        <v>2</v>
      </c>
      <c r="B7" s="358" t="s">
        <v>558</v>
      </c>
      <c r="C7" s="359">
        <v>-194454316.54999998</v>
      </c>
    </row>
    <row r="8" spans="1:3">
      <c r="A8" s="347">
        <v>3</v>
      </c>
      <c r="B8" s="360" t="s">
        <v>559</v>
      </c>
      <c r="C8" s="361">
        <f>C6+C7</f>
        <v>20960240480.782406</v>
      </c>
    </row>
    <row r="9" spans="1:3">
      <c r="A9" s="348"/>
      <c r="B9" s="348" t="s">
        <v>560</v>
      </c>
      <c r="C9" s="362"/>
    </row>
    <row r="10" spans="1:3">
      <c r="A10" s="349">
        <v>4</v>
      </c>
      <c r="B10" s="363" t="s">
        <v>561</v>
      </c>
      <c r="C10" s="359"/>
    </row>
    <row r="11" spans="1:3">
      <c r="A11" s="349">
        <v>5</v>
      </c>
      <c r="B11" s="364" t="s">
        <v>562</v>
      </c>
      <c r="C11" s="359"/>
    </row>
    <row r="12" spans="1:3">
      <c r="A12" s="349" t="s">
        <v>563</v>
      </c>
      <c r="B12" s="358" t="s">
        <v>564</v>
      </c>
      <c r="C12" s="361">
        <v>58690549.574924007</v>
      </c>
    </row>
    <row r="13" spans="1:3">
      <c r="A13" s="350">
        <v>6</v>
      </c>
      <c r="B13" s="365" t="s">
        <v>565</v>
      </c>
      <c r="C13" s="359"/>
    </row>
    <row r="14" spans="1:3">
      <c r="A14" s="350">
        <v>7</v>
      </c>
      <c r="B14" s="366" t="s">
        <v>566</v>
      </c>
      <c r="C14" s="359"/>
    </row>
    <row r="15" spans="1:3">
      <c r="A15" s="351">
        <v>8</v>
      </c>
      <c r="B15" s="358" t="s">
        <v>567</v>
      </c>
      <c r="C15" s="359"/>
    </row>
    <row r="16" spans="1:3" ht="24">
      <c r="A16" s="350">
        <v>9</v>
      </c>
      <c r="B16" s="366" t="s">
        <v>568</v>
      </c>
      <c r="C16" s="359"/>
    </row>
    <row r="17" spans="1:3">
      <c r="A17" s="350">
        <v>10</v>
      </c>
      <c r="B17" s="366" t="s">
        <v>569</v>
      </c>
      <c r="C17" s="359"/>
    </row>
    <row r="18" spans="1:3">
      <c r="A18" s="352">
        <v>11</v>
      </c>
      <c r="B18" s="367" t="s">
        <v>570</v>
      </c>
      <c r="C18" s="361">
        <f>SUM(C10:C17)</f>
        <v>58690549.574924007</v>
      </c>
    </row>
    <row r="19" spans="1:3">
      <c r="A19" s="348"/>
      <c r="B19" s="348" t="s">
        <v>571</v>
      </c>
      <c r="C19" s="368"/>
    </row>
    <row r="20" spans="1:3">
      <c r="A20" s="350">
        <v>12</v>
      </c>
      <c r="B20" s="363" t="s">
        <v>572</v>
      </c>
      <c r="C20" s="359"/>
    </row>
    <row r="21" spans="1:3">
      <c r="A21" s="350">
        <v>13</v>
      </c>
      <c r="B21" s="363" t="s">
        <v>573</v>
      </c>
      <c r="C21" s="359"/>
    </row>
    <row r="22" spans="1:3">
      <c r="A22" s="350">
        <v>14</v>
      </c>
      <c r="B22" s="363" t="s">
        <v>574</v>
      </c>
      <c r="C22" s="359"/>
    </row>
    <row r="23" spans="1:3" ht="24">
      <c r="A23" s="350" t="s">
        <v>575</v>
      </c>
      <c r="B23" s="363" t="s">
        <v>576</v>
      </c>
      <c r="C23" s="359"/>
    </row>
    <row r="24" spans="1:3">
      <c r="A24" s="350">
        <v>15</v>
      </c>
      <c r="B24" s="363" t="s">
        <v>577</v>
      </c>
      <c r="C24" s="359"/>
    </row>
    <row r="25" spans="1:3">
      <c r="A25" s="350" t="s">
        <v>578</v>
      </c>
      <c r="B25" s="358" t="s">
        <v>579</v>
      </c>
      <c r="C25" s="359"/>
    </row>
    <row r="26" spans="1:3">
      <c r="A26" s="352">
        <v>16</v>
      </c>
      <c r="B26" s="367" t="s">
        <v>580</v>
      </c>
      <c r="C26" s="361">
        <f>SUM(C20:C25)</f>
        <v>0</v>
      </c>
    </row>
    <row r="27" spans="1:3">
      <c r="A27" s="348"/>
      <c r="B27" s="348" t="s">
        <v>581</v>
      </c>
      <c r="C27" s="362"/>
    </row>
    <row r="28" spans="1:3">
      <c r="A28" s="349">
        <v>17</v>
      </c>
      <c r="B28" s="358" t="s">
        <v>582</v>
      </c>
      <c r="C28" s="359">
        <v>2205247471.1080999</v>
      </c>
    </row>
    <row r="29" spans="1:3">
      <c r="A29" s="349">
        <v>18</v>
      </c>
      <c r="B29" s="358" t="s">
        <v>583</v>
      </c>
      <c r="C29" s="359">
        <v>-1205511235.22015</v>
      </c>
    </row>
    <row r="30" spans="1:3">
      <c r="A30" s="352">
        <v>19</v>
      </c>
      <c r="B30" s="367" t="s">
        <v>584</v>
      </c>
      <c r="C30" s="361">
        <f>C28+C29</f>
        <v>999736235.88794994</v>
      </c>
    </row>
    <row r="31" spans="1:3">
      <c r="A31" s="353"/>
      <c r="B31" s="348" t="s">
        <v>585</v>
      </c>
      <c r="C31" s="362"/>
    </row>
    <row r="32" spans="1:3">
      <c r="A32" s="349" t="s">
        <v>586</v>
      </c>
      <c r="B32" s="363" t="s">
        <v>587</v>
      </c>
      <c r="C32" s="369"/>
    </row>
    <row r="33" spans="1:3">
      <c r="A33" s="349" t="s">
        <v>588</v>
      </c>
      <c r="B33" s="364" t="s">
        <v>589</v>
      </c>
      <c r="C33" s="369"/>
    </row>
    <row r="34" spans="1:3">
      <c r="A34" s="348"/>
      <c r="B34" s="348" t="s">
        <v>590</v>
      </c>
      <c r="C34" s="362"/>
    </row>
    <row r="35" spans="1:3">
      <c r="A35" s="352">
        <v>20</v>
      </c>
      <c r="B35" s="367" t="s">
        <v>89</v>
      </c>
      <c r="C35" s="361">
        <v>2195991874.749898</v>
      </c>
    </row>
    <row r="36" spans="1:3">
      <c r="A36" s="352">
        <v>21</v>
      </c>
      <c r="B36" s="367" t="s">
        <v>591</v>
      </c>
      <c r="C36" s="361">
        <f>C8+C18+C26+C30</f>
        <v>22018667266.245281</v>
      </c>
    </row>
    <row r="37" spans="1:3">
      <c r="A37" s="354"/>
      <c r="B37" s="354" t="s">
        <v>556</v>
      </c>
      <c r="C37" s="362"/>
    </row>
    <row r="38" spans="1:3">
      <c r="A38" s="352">
        <v>22</v>
      </c>
      <c r="B38" s="367" t="s">
        <v>556</v>
      </c>
      <c r="C38" s="559">
        <f>IFERROR(C35/C36,0)</f>
        <v>9.973318767191526E-2</v>
      </c>
    </row>
    <row r="39" spans="1:3">
      <c r="A39" s="354"/>
      <c r="B39" s="354" t="s">
        <v>592</v>
      </c>
      <c r="C39" s="362"/>
    </row>
    <row r="40" spans="1:3">
      <c r="A40" s="355" t="s">
        <v>593</v>
      </c>
      <c r="B40" s="363" t="s">
        <v>594</v>
      </c>
      <c r="C40" s="369"/>
    </row>
    <row r="41" spans="1:3">
      <c r="A41" s="356" t="s">
        <v>595</v>
      </c>
      <c r="B41" s="364" t="s">
        <v>596</v>
      </c>
      <c r="C41" s="369"/>
    </row>
    <row r="43" spans="1:3">
      <c r="B43" s="378" t="s">
        <v>610</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6"/>
  <sheetViews>
    <sheetView topLeftCell="A71" workbookViewId="0">
      <selection activeCell="C116" sqref="C116"/>
    </sheetView>
  </sheetViews>
  <sheetFormatPr defaultColWidth="43.5703125" defaultRowHeight="11.25"/>
  <cols>
    <col min="1" max="1" width="5.28515625" style="208" customWidth="1"/>
    <col min="2" max="2" width="66.140625" style="209" customWidth="1"/>
    <col min="3" max="3" width="131.42578125" style="210" customWidth="1"/>
    <col min="4" max="5" width="10.28515625" style="201" customWidth="1"/>
    <col min="6" max="16384" width="43.5703125" style="201"/>
  </cols>
  <sheetData>
    <row r="1" spans="1:3" ht="12.75" thickTop="1" thickBot="1">
      <c r="A1" s="618" t="s">
        <v>325</v>
      </c>
      <c r="B1" s="619"/>
      <c r="C1" s="620"/>
    </row>
    <row r="2" spans="1:3">
      <c r="A2" s="413"/>
      <c r="B2" s="621" t="s">
        <v>326</v>
      </c>
      <c r="C2" s="621"/>
    </row>
    <row r="3" spans="1:3" s="206" customFormat="1">
      <c r="A3" s="205"/>
      <c r="B3" s="621" t="s">
        <v>418</v>
      </c>
      <c r="C3" s="621"/>
    </row>
    <row r="4" spans="1:3" ht="12" thickBot="1">
      <c r="A4" s="622" t="s">
        <v>422</v>
      </c>
      <c r="B4" s="623"/>
      <c r="C4" s="624"/>
    </row>
    <row r="5" spans="1:3" ht="12" thickTop="1">
      <c r="A5" s="202"/>
      <c r="B5" s="625" t="s">
        <v>327</v>
      </c>
      <c r="C5" s="626"/>
    </row>
    <row r="6" spans="1:3">
      <c r="A6" s="413"/>
      <c r="B6" s="616" t="s">
        <v>419</v>
      </c>
      <c r="C6" s="617"/>
    </row>
    <row r="7" spans="1:3">
      <c r="A7" s="413"/>
      <c r="B7" s="616" t="s">
        <v>328</v>
      </c>
      <c r="C7" s="617"/>
    </row>
    <row r="8" spans="1:3">
      <c r="A8" s="413"/>
      <c r="B8" s="616" t="s">
        <v>420</v>
      </c>
      <c r="C8" s="617"/>
    </row>
    <row r="9" spans="1:3">
      <c r="A9" s="413"/>
      <c r="B9" s="629" t="s">
        <v>421</v>
      </c>
      <c r="C9" s="630"/>
    </row>
    <row r="10" spans="1:3">
      <c r="A10" s="413"/>
      <c r="B10" s="627" t="s">
        <v>329</v>
      </c>
      <c r="C10" s="628" t="s">
        <v>329</v>
      </c>
    </row>
    <row r="11" spans="1:3">
      <c r="A11" s="413"/>
      <c r="B11" s="627" t="s">
        <v>330</v>
      </c>
      <c r="C11" s="628" t="s">
        <v>330</v>
      </c>
    </row>
    <row r="12" spans="1:3">
      <c r="A12" s="413"/>
      <c r="B12" s="627" t="s">
        <v>331</v>
      </c>
      <c r="C12" s="628" t="s">
        <v>331</v>
      </c>
    </row>
    <row r="13" spans="1:3">
      <c r="A13" s="413"/>
      <c r="B13" s="627" t="s">
        <v>332</v>
      </c>
      <c r="C13" s="628" t="s">
        <v>332</v>
      </c>
    </row>
    <row r="14" spans="1:3">
      <c r="A14" s="413"/>
      <c r="B14" s="627" t="s">
        <v>333</v>
      </c>
      <c r="C14" s="628" t="s">
        <v>333</v>
      </c>
    </row>
    <row r="15" spans="1:3">
      <c r="A15" s="413"/>
      <c r="B15" s="627" t="s">
        <v>334</v>
      </c>
      <c r="C15" s="628" t="s">
        <v>334</v>
      </c>
    </row>
    <row r="16" spans="1:3">
      <c r="A16" s="413"/>
      <c r="B16" s="627" t="s">
        <v>335</v>
      </c>
      <c r="C16" s="628" t="s">
        <v>336</v>
      </c>
    </row>
    <row r="17" spans="1:3">
      <c r="A17" s="413"/>
      <c r="B17" s="627" t="s">
        <v>337</v>
      </c>
      <c r="C17" s="628" t="s">
        <v>338</v>
      </c>
    </row>
    <row r="18" spans="1:3">
      <c r="A18" s="413"/>
      <c r="B18" s="627" t="s">
        <v>339</v>
      </c>
      <c r="C18" s="628" t="s">
        <v>340</v>
      </c>
    </row>
    <row r="19" spans="1:3">
      <c r="A19" s="413"/>
      <c r="B19" s="627" t="s">
        <v>341</v>
      </c>
      <c r="C19" s="628" t="s">
        <v>341</v>
      </c>
    </row>
    <row r="20" spans="1:3">
      <c r="A20" s="413"/>
      <c r="B20" s="627" t="s">
        <v>342</v>
      </c>
      <c r="C20" s="628" t="s">
        <v>342</v>
      </c>
    </row>
    <row r="21" spans="1:3">
      <c r="A21" s="413"/>
      <c r="B21" s="627" t="s">
        <v>343</v>
      </c>
      <c r="C21" s="628" t="s">
        <v>343</v>
      </c>
    </row>
    <row r="22" spans="1:3">
      <c r="A22" s="413"/>
      <c r="B22" s="627" t="s">
        <v>344</v>
      </c>
      <c r="C22" s="628" t="s">
        <v>345</v>
      </c>
    </row>
    <row r="23" spans="1:3">
      <c r="A23" s="413"/>
      <c r="B23" s="627" t="s">
        <v>346</v>
      </c>
      <c r="C23" s="628" t="s">
        <v>346</v>
      </c>
    </row>
    <row r="24" spans="1:3">
      <c r="A24" s="413"/>
      <c r="B24" s="627" t="s">
        <v>347</v>
      </c>
      <c r="C24" s="628" t="s">
        <v>348</v>
      </c>
    </row>
    <row r="25" spans="1:3" ht="12" thickBot="1">
      <c r="A25" s="203"/>
      <c r="B25" s="633" t="s">
        <v>349</v>
      </c>
      <c r="C25" s="634"/>
    </row>
    <row r="26" spans="1:3" ht="12.75" thickTop="1" thickBot="1">
      <c r="A26" s="622" t="s">
        <v>432</v>
      </c>
      <c r="B26" s="623"/>
      <c r="C26" s="624"/>
    </row>
    <row r="27" spans="1:3" ht="12.75" thickTop="1" thickBot="1">
      <c r="A27" s="204"/>
      <c r="B27" s="635" t="s">
        <v>350</v>
      </c>
      <c r="C27" s="636"/>
    </row>
    <row r="28" spans="1:3" ht="12.75" thickTop="1" thickBot="1">
      <c r="A28" s="622" t="s">
        <v>423</v>
      </c>
      <c r="B28" s="623"/>
      <c r="C28" s="624"/>
    </row>
    <row r="29" spans="1:3" ht="12" thickTop="1">
      <c r="A29" s="202"/>
      <c r="B29" s="637" t="s">
        <v>351</v>
      </c>
      <c r="C29" s="638" t="s">
        <v>352</v>
      </c>
    </row>
    <row r="30" spans="1:3">
      <c r="A30" s="413"/>
      <c r="B30" s="631" t="s">
        <v>353</v>
      </c>
      <c r="C30" s="632" t="s">
        <v>354</v>
      </c>
    </row>
    <row r="31" spans="1:3">
      <c r="A31" s="413"/>
      <c r="B31" s="631" t="s">
        <v>355</v>
      </c>
      <c r="C31" s="632" t="s">
        <v>356</v>
      </c>
    </row>
    <row r="32" spans="1:3">
      <c r="A32" s="413"/>
      <c r="B32" s="631" t="s">
        <v>357</v>
      </c>
      <c r="C32" s="632" t="s">
        <v>358</v>
      </c>
    </row>
    <row r="33" spans="1:3">
      <c r="A33" s="413"/>
      <c r="B33" s="631" t="s">
        <v>359</v>
      </c>
      <c r="C33" s="632" t="s">
        <v>360</v>
      </c>
    </row>
    <row r="34" spans="1:3">
      <c r="A34" s="413"/>
      <c r="B34" s="631" t="s">
        <v>361</v>
      </c>
      <c r="C34" s="632" t="s">
        <v>362</v>
      </c>
    </row>
    <row r="35" spans="1:3">
      <c r="A35" s="413"/>
      <c r="B35" s="631" t="s">
        <v>363</v>
      </c>
      <c r="C35" s="632" t="s">
        <v>364</v>
      </c>
    </row>
    <row r="36" spans="1:3">
      <c r="A36" s="413"/>
      <c r="B36" s="631" t="s">
        <v>365</v>
      </c>
      <c r="C36" s="632" t="s">
        <v>366</v>
      </c>
    </row>
    <row r="37" spans="1:3">
      <c r="A37" s="413"/>
      <c r="B37" s="631" t="s">
        <v>367</v>
      </c>
      <c r="C37" s="632" t="s">
        <v>368</v>
      </c>
    </row>
    <row r="38" spans="1:3">
      <c r="A38" s="413"/>
      <c r="B38" s="631" t="s">
        <v>424</v>
      </c>
      <c r="C38" s="632" t="s">
        <v>369</v>
      </c>
    </row>
    <row r="39" spans="1:3">
      <c r="A39" s="413"/>
      <c r="B39" s="627" t="s">
        <v>439</v>
      </c>
      <c r="C39" s="628" t="s">
        <v>370</v>
      </c>
    </row>
    <row r="40" spans="1:3">
      <c r="A40" s="413"/>
      <c r="B40" s="631" t="s">
        <v>371</v>
      </c>
      <c r="C40" s="632" t="s">
        <v>372</v>
      </c>
    </row>
    <row r="41" spans="1:3" ht="12" thickBot="1">
      <c r="A41" s="203"/>
      <c r="B41" s="639" t="s">
        <v>373</v>
      </c>
      <c r="C41" s="640" t="s">
        <v>374</v>
      </c>
    </row>
    <row r="42" spans="1:3" ht="12.75" thickTop="1" thickBot="1">
      <c r="A42" s="622" t="s">
        <v>425</v>
      </c>
      <c r="B42" s="623"/>
      <c r="C42" s="624"/>
    </row>
    <row r="43" spans="1:3" ht="12" thickTop="1">
      <c r="A43" s="202"/>
      <c r="B43" s="625" t="s">
        <v>462</v>
      </c>
      <c r="C43" s="626" t="s">
        <v>375</v>
      </c>
    </row>
    <row r="44" spans="1:3">
      <c r="A44" s="413"/>
      <c r="B44" s="616" t="s">
        <v>461</v>
      </c>
      <c r="C44" s="617"/>
    </row>
    <row r="45" spans="1:3" ht="12" thickBot="1">
      <c r="A45" s="203"/>
      <c r="B45" s="641" t="s">
        <v>376</v>
      </c>
      <c r="C45" s="642" t="s">
        <v>377</v>
      </c>
    </row>
    <row r="46" spans="1:3" ht="12.75" thickTop="1" thickBot="1">
      <c r="A46" s="622" t="s">
        <v>426</v>
      </c>
      <c r="B46" s="623"/>
      <c r="C46" s="624"/>
    </row>
    <row r="47" spans="1:3" ht="12" thickTop="1">
      <c r="A47" s="413"/>
      <c r="B47" s="616" t="s">
        <v>427</v>
      </c>
      <c r="C47" s="617"/>
    </row>
    <row r="48" spans="1:3" ht="12" thickBot="1">
      <c r="A48" s="622" t="s">
        <v>428</v>
      </c>
      <c r="B48" s="623"/>
      <c r="C48" s="624"/>
    </row>
    <row r="49" spans="1:3" ht="12" thickTop="1">
      <c r="A49" s="202"/>
      <c r="B49" s="625" t="s">
        <v>378</v>
      </c>
      <c r="C49" s="626" t="s">
        <v>378</v>
      </c>
    </row>
    <row r="50" spans="1:3">
      <c r="A50" s="413"/>
      <c r="B50" s="616" t="s">
        <v>379</v>
      </c>
      <c r="C50" s="617" t="s">
        <v>379</v>
      </c>
    </row>
    <row r="51" spans="1:3">
      <c r="A51" s="413"/>
      <c r="B51" s="616" t="s">
        <v>380</v>
      </c>
      <c r="C51" s="617" t="s">
        <v>380</v>
      </c>
    </row>
    <row r="52" spans="1:3">
      <c r="A52" s="413"/>
      <c r="B52" s="616" t="s">
        <v>489</v>
      </c>
      <c r="C52" s="617" t="s">
        <v>381</v>
      </c>
    </row>
    <row r="53" spans="1:3">
      <c r="A53" s="413"/>
      <c r="B53" s="616" t="s">
        <v>382</v>
      </c>
      <c r="C53" s="617" t="s">
        <v>382</v>
      </c>
    </row>
    <row r="54" spans="1:3">
      <c r="A54" s="413"/>
      <c r="B54" s="616" t="s">
        <v>482</v>
      </c>
      <c r="C54" s="617" t="s">
        <v>383</v>
      </c>
    </row>
    <row r="55" spans="1:3" ht="12" thickBot="1">
      <c r="A55" s="622" t="s">
        <v>429</v>
      </c>
      <c r="B55" s="623"/>
      <c r="C55" s="624"/>
    </row>
    <row r="56" spans="1:3" ht="12" thickTop="1">
      <c r="A56" s="202"/>
      <c r="B56" s="625" t="s">
        <v>378</v>
      </c>
      <c r="C56" s="626" t="s">
        <v>378</v>
      </c>
    </row>
    <row r="57" spans="1:3">
      <c r="A57" s="413"/>
      <c r="B57" s="616" t="s">
        <v>384</v>
      </c>
      <c r="C57" s="617" t="s">
        <v>384</v>
      </c>
    </row>
    <row r="58" spans="1:3">
      <c r="A58" s="413"/>
      <c r="B58" s="616" t="s">
        <v>435</v>
      </c>
      <c r="C58" s="617" t="s">
        <v>385</v>
      </c>
    </row>
    <row r="59" spans="1:3">
      <c r="A59" s="413"/>
      <c r="B59" s="616" t="s">
        <v>386</v>
      </c>
      <c r="C59" s="617" t="s">
        <v>386</v>
      </c>
    </row>
    <row r="60" spans="1:3">
      <c r="A60" s="413"/>
      <c r="B60" s="616" t="s">
        <v>387</v>
      </c>
      <c r="C60" s="617" t="s">
        <v>387</v>
      </c>
    </row>
    <row r="61" spans="1:3">
      <c r="A61" s="413"/>
      <c r="B61" s="616" t="s">
        <v>388</v>
      </c>
      <c r="C61" s="617" t="s">
        <v>388</v>
      </c>
    </row>
    <row r="62" spans="1:3">
      <c r="A62" s="413"/>
      <c r="B62" s="616" t="s">
        <v>436</v>
      </c>
      <c r="C62" s="617" t="s">
        <v>389</v>
      </c>
    </row>
    <row r="63" spans="1:3">
      <c r="A63" s="413"/>
      <c r="B63" s="616" t="s">
        <v>390</v>
      </c>
      <c r="C63" s="617" t="s">
        <v>390</v>
      </c>
    </row>
    <row r="64" spans="1:3" ht="12" thickBot="1">
      <c r="A64" s="203"/>
      <c r="B64" s="641" t="s">
        <v>391</v>
      </c>
      <c r="C64" s="642" t="s">
        <v>391</v>
      </c>
    </row>
    <row r="65" spans="1:3" ht="12" thickTop="1">
      <c r="A65" s="643" t="s">
        <v>430</v>
      </c>
      <c r="B65" s="644"/>
      <c r="C65" s="645"/>
    </row>
    <row r="66" spans="1:3" ht="12" thickBot="1">
      <c r="A66" s="203"/>
      <c r="B66" s="641" t="s">
        <v>392</v>
      </c>
      <c r="C66" s="642" t="s">
        <v>392</v>
      </c>
    </row>
    <row r="67" spans="1:3" ht="12.75" thickTop="1" thickBot="1">
      <c r="A67" s="622" t="s">
        <v>431</v>
      </c>
      <c r="B67" s="623"/>
      <c r="C67" s="624"/>
    </row>
    <row r="68" spans="1:3" ht="12" thickTop="1">
      <c r="A68" s="202"/>
      <c r="B68" s="625" t="s">
        <v>393</v>
      </c>
      <c r="C68" s="626" t="s">
        <v>393</v>
      </c>
    </row>
    <row r="69" spans="1:3">
      <c r="A69" s="413"/>
      <c r="B69" s="616" t="s">
        <v>394</v>
      </c>
      <c r="C69" s="617" t="s">
        <v>394</v>
      </c>
    </row>
    <row r="70" spans="1:3">
      <c r="A70" s="413"/>
      <c r="B70" s="616" t="s">
        <v>395</v>
      </c>
      <c r="C70" s="617" t="s">
        <v>395</v>
      </c>
    </row>
    <row r="71" spans="1:3">
      <c r="A71" s="413"/>
      <c r="B71" s="646" t="s">
        <v>438</v>
      </c>
      <c r="C71" s="647" t="s">
        <v>396</v>
      </c>
    </row>
    <row r="72" spans="1:3">
      <c r="A72" s="413"/>
      <c r="B72" s="646" t="s">
        <v>441</v>
      </c>
      <c r="C72" s="647" t="s">
        <v>397</v>
      </c>
    </row>
    <row r="73" spans="1:3">
      <c r="A73" s="413"/>
      <c r="B73" s="646" t="s">
        <v>437</v>
      </c>
      <c r="C73" s="647" t="s">
        <v>398</v>
      </c>
    </row>
    <row r="74" spans="1:3">
      <c r="A74" s="413"/>
      <c r="B74" s="616" t="s">
        <v>399</v>
      </c>
      <c r="C74" s="617" t="s">
        <v>399</v>
      </c>
    </row>
    <row r="75" spans="1:3" ht="12" thickBot="1">
      <c r="A75" s="203"/>
      <c r="B75" s="641" t="s">
        <v>400</v>
      </c>
      <c r="C75" s="642" t="s">
        <v>400</v>
      </c>
    </row>
    <row r="76" spans="1:3" ht="12" thickTop="1">
      <c r="A76" s="643" t="s">
        <v>465</v>
      </c>
      <c r="B76" s="644"/>
      <c r="C76" s="645"/>
    </row>
    <row r="77" spans="1:3">
      <c r="A77" s="413"/>
      <c r="B77" s="616" t="s">
        <v>392</v>
      </c>
      <c r="C77" s="617"/>
    </row>
    <row r="78" spans="1:3">
      <c r="A78" s="413"/>
      <c r="B78" s="616" t="s">
        <v>463</v>
      </c>
      <c r="C78" s="617"/>
    </row>
    <row r="79" spans="1:3">
      <c r="A79" s="413"/>
      <c r="B79" s="616" t="s">
        <v>464</v>
      </c>
      <c r="C79" s="617"/>
    </row>
    <row r="80" spans="1:3">
      <c r="A80" s="643" t="s">
        <v>466</v>
      </c>
      <c r="B80" s="644"/>
      <c r="C80" s="645"/>
    </row>
    <row r="81" spans="1:3">
      <c r="A81" s="413"/>
      <c r="B81" s="616" t="s">
        <v>392</v>
      </c>
      <c r="C81" s="617"/>
    </row>
    <row r="82" spans="1:3">
      <c r="A82" s="413"/>
      <c r="B82" s="616" t="s">
        <v>467</v>
      </c>
      <c r="C82" s="617"/>
    </row>
    <row r="83" spans="1:3">
      <c r="A83" s="413"/>
      <c r="B83" s="616" t="s">
        <v>481</v>
      </c>
      <c r="C83" s="617"/>
    </row>
    <row r="84" spans="1:3">
      <c r="A84" s="413"/>
      <c r="B84" s="616" t="s">
        <v>480</v>
      </c>
      <c r="C84" s="617"/>
    </row>
    <row r="85" spans="1:3">
      <c r="A85" s="413"/>
      <c r="B85" s="616" t="s">
        <v>468</v>
      </c>
      <c r="C85" s="617"/>
    </row>
    <row r="86" spans="1:3">
      <c r="A86" s="413"/>
      <c r="B86" s="616" t="s">
        <v>469</v>
      </c>
      <c r="C86" s="617"/>
    </row>
    <row r="87" spans="1:3">
      <c r="A87" s="413"/>
      <c r="B87" s="616" t="s">
        <v>470</v>
      </c>
      <c r="C87" s="617"/>
    </row>
    <row r="88" spans="1:3">
      <c r="A88" s="643" t="s">
        <v>471</v>
      </c>
      <c r="B88" s="644"/>
      <c r="C88" s="645"/>
    </row>
    <row r="89" spans="1:3">
      <c r="A89" s="413"/>
      <c r="B89" s="616" t="s">
        <v>392</v>
      </c>
      <c r="C89" s="617"/>
    </row>
    <row r="90" spans="1:3">
      <c r="A90" s="413"/>
      <c r="B90" s="616" t="s">
        <v>473</v>
      </c>
      <c r="C90" s="617"/>
    </row>
    <row r="91" spans="1:3">
      <c r="A91" s="413"/>
      <c r="B91" s="616" t="s">
        <v>474</v>
      </c>
      <c r="C91" s="617"/>
    </row>
    <row r="92" spans="1:3">
      <c r="A92" s="413"/>
      <c r="B92" s="616" t="s">
        <v>475</v>
      </c>
      <c r="C92" s="617"/>
    </row>
    <row r="93" spans="1:3">
      <c r="A93" s="413"/>
      <c r="B93" s="631" t="s">
        <v>517</v>
      </c>
      <c r="C93" s="632"/>
    </row>
    <row r="94" spans="1:3">
      <c r="A94" s="413"/>
      <c r="B94" s="631" t="s">
        <v>518</v>
      </c>
      <c r="C94" s="632"/>
    </row>
    <row r="95" spans="1:3">
      <c r="A95" s="413"/>
      <c r="B95" s="631" t="s">
        <v>476</v>
      </c>
      <c r="C95" s="632"/>
    </row>
    <row r="96" spans="1:3" ht="12" thickBot="1">
      <c r="A96" s="649" t="s">
        <v>513</v>
      </c>
      <c r="B96" s="650"/>
      <c r="C96" s="651"/>
    </row>
    <row r="97" spans="1:3" ht="12.75" thickTop="1" thickBot="1">
      <c r="A97" s="648" t="s">
        <v>401</v>
      </c>
      <c r="B97" s="648"/>
      <c r="C97" s="648"/>
    </row>
    <row r="98" spans="1:3">
      <c r="A98" s="293">
        <v>2</v>
      </c>
      <c r="B98" s="566" t="s">
        <v>493</v>
      </c>
      <c r="C98" s="566" t="s">
        <v>514</v>
      </c>
    </row>
    <row r="99" spans="1:3">
      <c r="A99" s="207">
        <v>3</v>
      </c>
      <c r="B99" s="412" t="s">
        <v>494</v>
      </c>
      <c r="C99" s="565" t="s">
        <v>515</v>
      </c>
    </row>
    <row r="100" spans="1:3">
      <c r="A100" s="207">
        <v>4</v>
      </c>
      <c r="B100" s="412" t="s">
        <v>495</v>
      </c>
      <c r="C100" s="565" t="s">
        <v>519</v>
      </c>
    </row>
    <row r="101" spans="1:3" ht="22.5">
      <c r="A101" s="207">
        <v>5</v>
      </c>
      <c r="B101" s="412" t="s">
        <v>496</v>
      </c>
      <c r="C101" s="565" t="s">
        <v>516</v>
      </c>
    </row>
    <row r="102" spans="1:3" ht="22.5">
      <c r="A102" s="207">
        <v>6</v>
      </c>
      <c r="B102" s="412" t="s">
        <v>511</v>
      </c>
      <c r="C102" s="565" t="s">
        <v>497</v>
      </c>
    </row>
    <row r="103" spans="1:3">
      <c r="A103" s="207">
        <v>7</v>
      </c>
      <c r="B103" s="412" t="s">
        <v>498</v>
      </c>
      <c r="C103" s="565" t="s">
        <v>512</v>
      </c>
    </row>
    <row r="104" spans="1:3">
      <c r="A104" s="207">
        <v>8</v>
      </c>
      <c r="B104" s="412" t="s">
        <v>503</v>
      </c>
      <c r="C104" s="565" t="s">
        <v>523</v>
      </c>
    </row>
    <row r="105" spans="1:3">
      <c r="A105" s="643" t="s">
        <v>477</v>
      </c>
      <c r="B105" s="644"/>
      <c r="C105" s="645"/>
    </row>
    <row r="106" spans="1:3">
      <c r="A106" s="413"/>
      <c r="B106" s="616" t="s">
        <v>392</v>
      </c>
      <c r="C106" s="617"/>
    </row>
  </sheetData>
  <mergeCells count="99">
    <mergeCell ref="A97:C97"/>
    <mergeCell ref="A105:C105"/>
    <mergeCell ref="B106:C106"/>
    <mergeCell ref="B91:C91"/>
    <mergeCell ref="B92:C92"/>
    <mergeCell ref="B93:C93"/>
    <mergeCell ref="B94:C94"/>
    <mergeCell ref="B95:C95"/>
    <mergeCell ref="A96:C96"/>
    <mergeCell ref="B90:C90"/>
    <mergeCell ref="B79:C79"/>
    <mergeCell ref="A80:C80"/>
    <mergeCell ref="B81:C81"/>
    <mergeCell ref="B82:C82"/>
    <mergeCell ref="B83:C83"/>
    <mergeCell ref="B84:C84"/>
    <mergeCell ref="B85:C85"/>
    <mergeCell ref="B86:C86"/>
    <mergeCell ref="B87:C87"/>
    <mergeCell ref="A88:C88"/>
    <mergeCell ref="B89:C89"/>
    <mergeCell ref="B78:C78"/>
    <mergeCell ref="A67:C67"/>
    <mergeCell ref="B68:C68"/>
    <mergeCell ref="B69:C69"/>
    <mergeCell ref="B70:C70"/>
    <mergeCell ref="B71:C71"/>
    <mergeCell ref="B72:C72"/>
    <mergeCell ref="B73:C73"/>
    <mergeCell ref="B74:C74"/>
    <mergeCell ref="B75:C75"/>
    <mergeCell ref="A76:C76"/>
    <mergeCell ref="B77:C77"/>
    <mergeCell ref="B66:C66"/>
    <mergeCell ref="A55:C55"/>
    <mergeCell ref="B56:C56"/>
    <mergeCell ref="B57:C57"/>
    <mergeCell ref="B58:C58"/>
    <mergeCell ref="B59:C59"/>
    <mergeCell ref="B60:C60"/>
    <mergeCell ref="B61:C61"/>
    <mergeCell ref="B62:C62"/>
    <mergeCell ref="B63:C63"/>
    <mergeCell ref="B64:C64"/>
    <mergeCell ref="A65:C65"/>
    <mergeCell ref="B54:C54"/>
    <mergeCell ref="B43:C43"/>
    <mergeCell ref="B44:C44"/>
    <mergeCell ref="B45:C45"/>
    <mergeCell ref="A46:C46"/>
    <mergeCell ref="B47:C47"/>
    <mergeCell ref="A48:C48"/>
    <mergeCell ref="B49:C49"/>
    <mergeCell ref="B50:C50"/>
    <mergeCell ref="B51:C51"/>
    <mergeCell ref="B52:C52"/>
    <mergeCell ref="B53:C53"/>
    <mergeCell ref="A42:C42"/>
    <mergeCell ref="B31:C31"/>
    <mergeCell ref="B32:C32"/>
    <mergeCell ref="B33:C33"/>
    <mergeCell ref="B34:C34"/>
    <mergeCell ref="B35:C35"/>
    <mergeCell ref="B36:C36"/>
    <mergeCell ref="B37:C37"/>
    <mergeCell ref="B38:C38"/>
    <mergeCell ref="B39:C39"/>
    <mergeCell ref="B40:C40"/>
    <mergeCell ref="B41:C41"/>
    <mergeCell ref="B30:C30"/>
    <mergeCell ref="B19:C19"/>
    <mergeCell ref="B20:C20"/>
    <mergeCell ref="B21:C21"/>
    <mergeCell ref="B22:C22"/>
    <mergeCell ref="B23:C23"/>
    <mergeCell ref="B24:C24"/>
    <mergeCell ref="B25:C25"/>
    <mergeCell ref="A26:C26"/>
    <mergeCell ref="B27:C27"/>
    <mergeCell ref="A28:C28"/>
    <mergeCell ref="B29:C29"/>
    <mergeCell ref="B18:C18"/>
    <mergeCell ref="B7:C7"/>
    <mergeCell ref="B8:C8"/>
    <mergeCell ref="B9:C9"/>
    <mergeCell ref="B10:C10"/>
    <mergeCell ref="B11:C11"/>
    <mergeCell ref="B12:C12"/>
    <mergeCell ref="B13:C13"/>
    <mergeCell ref="B14:C14"/>
    <mergeCell ref="B15:C15"/>
    <mergeCell ref="B16:C16"/>
    <mergeCell ref="B17:C17"/>
    <mergeCell ref="B6:C6"/>
    <mergeCell ref="A1:C1"/>
    <mergeCell ref="B2:C2"/>
    <mergeCell ref="B3:C3"/>
    <mergeCell ref="A4:C4"/>
    <mergeCell ref="B5:C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G51"/>
  <sheetViews>
    <sheetView showGridLines="0" zoomScaleNormal="100" workbookViewId="0">
      <pane xSplit="1" ySplit="5" topLeftCell="B30" activePane="bottomRight" state="frozen"/>
      <selection activeCell="B10" sqref="B10"/>
      <selection pane="topRight" activeCell="B10" sqref="B10"/>
      <selection pane="bottomLeft" activeCell="B10" sqref="B10"/>
      <selection pane="bottomRight" activeCell="B47" sqref="B47"/>
    </sheetView>
  </sheetViews>
  <sheetFormatPr defaultRowHeight="15.75"/>
  <cols>
    <col min="1" max="1" width="9.5703125" style="16" bestFit="1" customWidth="1"/>
    <col min="2" max="2" width="88" style="13" bestFit="1" customWidth="1"/>
    <col min="3" max="3" width="13.85546875" style="13" bestFit="1" customWidth="1"/>
    <col min="4" max="7" width="13.85546875" style="1" bestFit="1" customWidth="1"/>
    <col min="9" max="9" width="12" bestFit="1" customWidth="1"/>
  </cols>
  <sheetData>
    <row r="1" spans="1:7">
      <c r="A1" s="14" t="s">
        <v>188</v>
      </c>
      <c r="B1" s="377" t="str">
        <f>Info!C2</f>
        <v>სს ”საქართველოს ბანკი”</v>
      </c>
    </row>
    <row r="2" spans="1:7">
      <c r="A2" s="14" t="s">
        <v>189</v>
      </c>
      <c r="B2" s="394">
        <v>44286</v>
      </c>
      <c r="C2" s="26"/>
      <c r="D2" s="15"/>
      <c r="E2" s="15"/>
      <c r="F2" s="15"/>
      <c r="G2" s="15"/>
    </row>
    <row r="3" spans="1:7">
      <c r="A3" s="14"/>
      <c r="C3" s="26"/>
      <c r="D3" s="15"/>
      <c r="E3" s="15"/>
      <c r="F3" s="15"/>
      <c r="G3" s="15"/>
    </row>
    <row r="4" spans="1:7" ht="16.5" thickBot="1">
      <c r="A4" s="540" t="s">
        <v>404</v>
      </c>
      <c r="B4" s="541" t="s">
        <v>223</v>
      </c>
      <c r="C4" s="542"/>
      <c r="D4" s="543"/>
      <c r="E4" s="543"/>
      <c r="F4" s="543"/>
      <c r="G4" s="543"/>
    </row>
    <row r="5" spans="1:7" ht="15">
      <c r="A5" s="268" t="s">
        <v>26</v>
      </c>
      <c r="B5" s="269"/>
      <c r="C5" s="395" t="str">
        <f>INT((MONTH($B$2))/3)&amp;"Q"&amp;"-"&amp;YEAR($B$2)</f>
        <v>1Q-2021</v>
      </c>
      <c r="D5" s="395" t="str">
        <f>IF(INT(MONTH($B$2))=3, "4"&amp;"Q"&amp;"-"&amp;YEAR($B$2)-1, IF(INT(MONTH($B$2))=6, "1"&amp;"Q"&amp;"-"&amp;YEAR($B$2), IF(INT(MONTH($B$2))=9, "2"&amp;"Q"&amp;"-"&amp;YEAR($B$2),IF(INT(MONTH($B$2))=12, "3"&amp;"Q"&amp;"-"&amp;YEAR($B$2), 0))))</f>
        <v>4Q-2020</v>
      </c>
      <c r="E5" s="395" t="str">
        <f>IF(INT(MONTH($B$2))=3, "3"&amp;"Q"&amp;"-"&amp;YEAR($B$2)-1, IF(INT(MONTH($B$2))=6, "4"&amp;"Q"&amp;"-"&amp;YEAR($B$2)-1, IF(INT(MONTH($B$2))=9, "1"&amp;"Q"&amp;"-"&amp;YEAR($B$2),IF(INT(MONTH($B$2))=12, "2"&amp;"Q"&amp;"-"&amp;YEAR($B$2), 0))))</f>
        <v>3Q-2020</v>
      </c>
      <c r="F5" s="395" t="str">
        <f>IF(INT(MONTH($B$2))=3, "2"&amp;"Q"&amp;"-"&amp;YEAR($B$2)-1, IF(INT(MONTH($B$2))=6, "3"&amp;"Q"&amp;"-"&amp;YEAR($B$2)-1, IF(INT(MONTH($B$2))=9, "4"&amp;"Q"&amp;"-"&amp;YEAR($B$2)-1,IF(INT(MONTH($B$2))=12, "1"&amp;"Q"&amp;"-"&amp;YEAR($B$2), 0))))</f>
        <v>2Q-2020</v>
      </c>
      <c r="G5" s="396" t="str">
        <f>IF(INT(MONTH($B$2))=3, "1"&amp;"Q"&amp;"-"&amp;YEAR($B$2)-1, IF(INT(MONTH($B$2))=6, "2"&amp;"Q"&amp;"-"&amp;YEAR($B$2)-1, IF(INT(MONTH($B$2))=9, "3"&amp;"Q"&amp;"-"&amp;YEAR($B$2)-1,IF(INT(MONTH($B$2))=12, "4"&amp;"Q"&amp;"-"&amp;YEAR($B$2)-1, 0))))</f>
        <v>1Q-2020</v>
      </c>
    </row>
    <row r="6" spans="1:7" ht="15">
      <c r="A6" s="397"/>
      <c r="B6" s="398" t="s">
        <v>186</v>
      </c>
      <c r="C6" s="409"/>
      <c r="D6" s="409"/>
      <c r="E6" s="409"/>
      <c r="F6" s="409"/>
      <c r="G6" s="544"/>
    </row>
    <row r="7" spans="1:7" ht="15">
      <c r="A7" s="397"/>
      <c r="B7" s="399" t="s">
        <v>190</v>
      </c>
      <c r="C7" s="409"/>
      <c r="D7" s="409"/>
      <c r="E7" s="409"/>
      <c r="F7" s="409"/>
      <c r="G7" s="544"/>
    </row>
    <row r="8" spans="1:7" ht="15">
      <c r="A8" s="382">
        <v>1</v>
      </c>
      <c r="B8" s="383" t="s">
        <v>23</v>
      </c>
      <c r="C8" s="400">
        <v>1854811874.7498977</v>
      </c>
      <c r="D8" s="400">
        <v>1661530109.5137014</v>
      </c>
      <c r="E8" s="400">
        <v>1496143769.3024974</v>
      </c>
      <c r="F8" s="400">
        <v>1389626153.6950002</v>
      </c>
      <c r="G8" s="545">
        <v>1222324838.3990865</v>
      </c>
    </row>
    <row r="9" spans="1:7" ht="15">
      <c r="A9" s="382">
        <v>2</v>
      </c>
      <c r="B9" s="383" t="s">
        <v>89</v>
      </c>
      <c r="C9" s="400">
        <v>2195991874.749898</v>
      </c>
      <c r="D9" s="400">
        <v>1989190109.5137014</v>
      </c>
      <c r="E9" s="400">
        <v>1824923769.3024974</v>
      </c>
      <c r="F9" s="400">
        <v>1695146153.6950002</v>
      </c>
      <c r="G9" s="545">
        <v>1550774838.3990865</v>
      </c>
    </row>
    <row r="10" spans="1:7" ht="15">
      <c r="A10" s="382">
        <v>3</v>
      </c>
      <c r="B10" s="383" t="s">
        <v>88</v>
      </c>
      <c r="C10" s="400">
        <v>3072725368.0715184</v>
      </c>
      <c r="D10" s="400">
        <v>2819334734.9281831</v>
      </c>
      <c r="E10" s="400">
        <v>2627685354.3039861</v>
      </c>
      <c r="F10" s="400">
        <v>2457145020.8415403</v>
      </c>
      <c r="G10" s="545">
        <v>2243904113.3104887</v>
      </c>
    </row>
    <row r="11" spans="1:7" ht="15">
      <c r="A11" s="382">
        <v>4</v>
      </c>
      <c r="B11" s="383" t="s">
        <v>615</v>
      </c>
      <c r="C11" s="400">
        <v>1292219484.3537927</v>
      </c>
      <c r="D11" s="400">
        <v>1182220009.8363709</v>
      </c>
      <c r="E11" s="400">
        <v>1042906996.9951419</v>
      </c>
      <c r="F11" s="400">
        <v>969957927.39580202</v>
      </c>
      <c r="G11" s="545">
        <v>1008886000.193487</v>
      </c>
    </row>
    <row r="12" spans="1:7" ht="15">
      <c r="A12" s="382">
        <v>5</v>
      </c>
      <c r="B12" s="383" t="s">
        <v>616</v>
      </c>
      <c r="C12" s="400">
        <v>1613262218.3694394</v>
      </c>
      <c r="D12" s="400">
        <v>1469759957.4729631</v>
      </c>
      <c r="E12" s="400">
        <v>1315117946.7334988</v>
      </c>
      <c r="F12" s="400">
        <v>1223144365.6267693</v>
      </c>
      <c r="G12" s="545">
        <v>1272357617.7082171</v>
      </c>
    </row>
    <row r="13" spans="1:7" ht="15">
      <c r="A13" s="382">
        <v>6</v>
      </c>
      <c r="B13" s="383" t="s">
        <v>617</v>
      </c>
      <c r="C13" s="400">
        <v>2273246408.3944073</v>
      </c>
      <c r="D13" s="400">
        <v>2206301322.1168251</v>
      </c>
      <c r="E13" s="400">
        <v>2010722740.466332</v>
      </c>
      <c r="F13" s="400">
        <v>1868760792.4655383</v>
      </c>
      <c r="G13" s="545">
        <v>1947448956.2715805</v>
      </c>
    </row>
    <row r="14" spans="1:7" ht="15">
      <c r="A14" s="397"/>
      <c r="B14" s="398" t="s">
        <v>619</v>
      </c>
      <c r="C14" s="409"/>
      <c r="D14" s="409"/>
      <c r="E14" s="409"/>
      <c r="F14" s="409"/>
      <c r="G14" s="544"/>
    </row>
    <row r="15" spans="1:7" ht="25.5">
      <c r="A15" s="382">
        <v>7</v>
      </c>
      <c r="B15" s="383" t="s">
        <v>618</v>
      </c>
      <c r="C15" s="401">
        <v>16516430453.718294</v>
      </c>
      <c r="D15" s="401">
        <v>16040093856.907156</v>
      </c>
      <c r="E15" s="401">
        <v>15162374036.939989</v>
      </c>
      <c r="F15" s="401">
        <v>14099109995.224945</v>
      </c>
      <c r="G15" s="546">
        <v>14641068044.455441</v>
      </c>
    </row>
    <row r="16" spans="1:7" ht="15">
      <c r="A16" s="397"/>
      <c r="B16" s="398" t="s">
        <v>623</v>
      </c>
      <c r="C16" s="409"/>
      <c r="D16" s="409"/>
      <c r="E16" s="409"/>
      <c r="F16" s="409"/>
      <c r="G16" s="544"/>
    </row>
    <row r="17" spans="1:7" s="2" customFormat="1" ht="15">
      <c r="A17" s="382"/>
      <c r="B17" s="399" t="s">
        <v>604</v>
      </c>
      <c r="C17" s="409"/>
      <c r="D17" s="409"/>
      <c r="E17" s="409"/>
      <c r="F17" s="409"/>
      <c r="G17" s="544"/>
    </row>
    <row r="18" spans="1:7" ht="15">
      <c r="A18" s="381">
        <v>8</v>
      </c>
      <c r="B18" s="402" t="s">
        <v>613</v>
      </c>
      <c r="C18" s="408">
        <f>C8/C15</f>
        <v>0.11230101322119088</v>
      </c>
      <c r="D18" s="408">
        <f t="shared" ref="D18:G18" si="0">D8/D15</f>
        <v>0.1035860590552727</v>
      </c>
      <c r="E18" s="408">
        <f t="shared" si="0"/>
        <v>9.8674769904597559E-2</v>
      </c>
      <c r="F18" s="408">
        <f t="shared" si="0"/>
        <v>9.8561267637860522E-2</v>
      </c>
      <c r="G18" s="547">
        <f t="shared" si="0"/>
        <v>8.3486043141639502E-2</v>
      </c>
    </row>
    <row r="19" spans="1:7" ht="15">
      <c r="A19" s="381">
        <v>9</v>
      </c>
      <c r="B19" s="402" t="s">
        <v>612</v>
      </c>
      <c r="C19" s="450">
        <f>C9/C15</f>
        <v>0.13295801904070143</v>
      </c>
      <c r="D19" s="450">
        <f t="shared" ref="D19:G19" si="1">D9/D15</f>
        <v>0.12401362032287112</v>
      </c>
      <c r="E19" s="450">
        <f t="shared" si="1"/>
        <v>0.12035870931929578</v>
      </c>
      <c r="F19" s="450">
        <f t="shared" si="1"/>
        <v>0.12023072053974389</v>
      </c>
      <c r="G19" s="548">
        <f t="shared" si="1"/>
        <v>0.10591951582291591</v>
      </c>
    </row>
    <row r="20" spans="1:7" ht="15">
      <c r="A20" s="381">
        <v>10</v>
      </c>
      <c r="B20" s="402" t="s">
        <v>614</v>
      </c>
      <c r="C20" s="408">
        <f>C10/C15</f>
        <v>0.18604052350668573</v>
      </c>
      <c r="D20" s="408">
        <f t="shared" ref="D20:G20" si="2">D10/D15</f>
        <v>0.17576796994327601</v>
      </c>
      <c r="E20" s="408">
        <f t="shared" si="2"/>
        <v>0.17330302945318285</v>
      </c>
      <c r="F20" s="408">
        <f t="shared" si="2"/>
        <v>0.17427660481219884</v>
      </c>
      <c r="G20" s="547">
        <f t="shared" si="2"/>
        <v>0.15326095790943703</v>
      </c>
    </row>
    <row r="21" spans="1:7" ht="15">
      <c r="A21" s="381">
        <v>11</v>
      </c>
      <c r="B21" s="383" t="s">
        <v>615</v>
      </c>
      <c r="C21" s="408">
        <f>C11/C15</f>
        <v>7.8238423730527029E-2</v>
      </c>
      <c r="D21" s="408">
        <f t="shared" ref="D21:G21" si="3">D11/D15</f>
        <v>7.3704058117296203E-2</v>
      </c>
      <c r="E21" s="408">
        <f t="shared" si="3"/>
        <v>6.8782566269260645E-2</v>
      </c>
      <c r="F21" s="408">
        <f t="shared" si="3"/>
        <v>6.8795684814453195E-2</v>
      </c>
      <c r="G21" s="547">
        <f t="shared" si="3"/>
        <v>6.8907951054537397E-2</v>
      </c>
    </row>
    <row r="22" spans="1:7" ht="15">
      <c r="A22" s="381">
        <v>12</v>
      </c>
      <c r="B22" s="383" t="s">
        <v>616</v>
      </c>
      <c r="C22" s="408">
        <f>C12/C15</f>
        <v>9.7676203274676132E-2</v>
      </c>
      <c r="D22" s="408">
        <f t="shared" ref="D22:G22" si="4">D12/D15</f>
        <v>9.1630383873349833E-2</v>
      </c>
      <c r="E22" s="408">
        <f t="shared" si="4"/>
        <v>8.6735622240256438E-2</v>
      </c>
      <c r="F22" s="408">
        <f t="shared" si="4"/>
        <v>8.6753303296521631E-2</v>
      </c>
      <c r="G22" s="547">
        <f t="shared" si="4"/>
        <v>8.6903333407432518E-2</v>
      </c>
    </row>
    <row r="23" spans="1:7" ht="15">
      <c r="A23" s="381">
        <v>13</v>
      </c>
      <c r="B23" s="383" t="s">
        <v>617</v>
      </c>
      <c r="C23" s="408">
        <f>C13/C15</f>
        <v>0.13763545426866966</v>
      </c>
      <c r="D23" s="408">
        <f t="shared" ref="D23:G23" si="5">D13/D15</f>
        <v>0.13754915287897468</v>
      </c>
      <c r="E23" s="408">
        <f t="shared" si="5"/>
        <v>0.13261265917643383</v>
      </c>
      <c r="F23" s="408">
        <f t="shared" si="5"/>
        <v>0.13254459275077973</v>
      </c>
      <c r="G23" s="547">
        <f t="shared" si="5"/>
        <v>0.13301276589647965</v>
      </c>
    </row>
    <row r="24" spans="1:7" ht="15">
      <c r="A24" s="397"/>
      <c r="B24" s="398" t="s">
        <v>6</v>
      </c>
      <c r="C24" s="409"/>
      <c r="D24" s="409"/>
      <c r="E24" s="409"/>
      <c r="F24" s="409"/>
      <c r="G24" s="544"/>
    </row>
    <row r="25" spans="1:7" ht="15">
      <c r="A25" s="403">
        <v>14</v>
      </c>
      <c r="B25" s="404" t="s">
        <v>7</v>
      </c>
      <c r="C25" s="449">
        <v>7.6043517607818426E-2</v>
      </c>
      <c r="D25" s="477">
        <v>7.7700000000000005E-2</v>
      </c>
      <c r="E25" s="477">
        <v>7.6700000000000004E-2</v>
      </c>
      <c r="F25" s="477">
        <v>7.5800000000000006E-2</v>
      </c>
      <c r="G25" s="549">
        <v>7.8799999999999995E-2</v>
      </c>
    </row>
    <row r="26" spans="1:7" ht="15">
      <c r="A26" s="403">
        <v>15</v>
      </c>
      <c r="B26" s="404" t="s">
        <v>8</v>
      </c>
      <c r="C26" s="449">
        <v>3.9721897649765685E-2</v>
      </c>
      <c r="D26" s="477">
        <v>4.3799999999999999E-2</v>
      </c>
      <c r="E26" s="477">
        <v>4.4200000000000003E-2</v>
      </c>
      <c r="F26" s="477">
        <v>4.4900000000000002E-2</v>
      </c>
      <c r="G26" s="549">
        <v>4.4299999999999999E-2</v>
      </c>
    </row>
    <row r="27" spans="1:7" ht="15">
      <c r="A27" s="403">
        <v>16</v>
      </c>
      <c r="B27" s="404" t="s">
        <v>9</v>
      </c>
      <c r="C27" s="449">
        <v>3.1804445931864149E-2</v>
      </c>
      <c r="D27" s="477">
        <v>2.6100000000000002E-2</v>
      </c>
      <c r="E27" s="477">
        <v>2.4899999999999999E-2</v>
      </c>
      <c r="F27" s="477">
        <v>2.7799999999999998E-2</v>
      </c>
      <c r="G27" s="549">
        <v>3.5499999999999997E-2</v>
      </c>
    </row>
    <row r="28" spans="1:7" ht="15">
      <c r="A28" s="403">
        <v>17</v>
      </c>
      <c r="B28" s="404" t="s">
        <v>224</v>
      </c>
      <c r="C28" s="449">
        <v>3.7657011219597018E-2</v>
      </c>
      <c r="D28" s="477">
        <v>3.4000000000000002E-2</v>
      </c>
      <c r="E28" s="477">
        <v>3.2500000000000001E-2</v>
      </c>
      <c r="F28" s="477">
        <v>3.09E-2</v>
      </c>
      <c r="G28" s="549">
        <v>3.4500000000000003E-2</v>
      </c>
    </row>
    <row r="29" spans="1:7" ht="15">
      <c r="A29" s="403">
        <v>18</v>
      </c>
      <c r="B29" s="404" t="s">
        <v>10</v>
      </c>
      <c r="C29" s="449">
        <v>3.7657011219597018E-2</v>
      </c>
      <c r="D29" s="477">
        <v>3.0999999999999999E-3</v>
      </c>
      <c r="E29" s="477">
        <v>-5.7999999999999996E-3</v>
      </c>
      <c r="F29" s="477">
        <v>-1.8200000000000001E-2</v>
      </c>
      <c r="G29" s="549">
        <v>-6.4199999999999993E-2</v>
      </c>
    </row>
    <row r="30" spans="1:7" ht="15">
      <c r="A30" s="403">
        <v>19</v>
      </c>
      <c r="B30" s="404" t="s">
        <v>11</v>
      </c>
      <c r="C30" s="449">
        <v>0.39302036477068952</v>
      </c>
      <c r="D30" s="477">
        <v>3.4200000000000001E-2</v>
      </c>
      <c r="E30" s="477">
        <v>-6.3500000000000001E-2</v>
      </c>
      <c r="F30" s="477">
        <v>-0.19539999999999999</v>
      </c>
      <c r="G30" s="549">
        <v>-0.65900000000000003</v>
      </c>
    </row>
    <row r="31" spans="1:7" ht="15">
      <c r="A31" s="397"/>
      <c r="B31" s="398" t="s">
        <v>12</v>
      </c>
      <c r="C31" s="409"/>
      <c r="D31" s="409"/>
      <c r="E31" s="409"/>
      <c r="F31" s="409"/>
      <c r="G31" s="544"/>
    </row>
    <row r="32" spans="1:7" ht="15">
      <c r="A32" s="403">
        <v>20</v>
      </c>
      <c r="B32" s="404" t="s">
        <v>13</v>
      </c>
      <c r="C32" s="449">
        <v>8.2625882879420937E-2</v>
      </c>
      <c r="D32" s="477">
        <v>8.3500000000000005E-2</v>
      </c>
      <c r="E32" s="477">
        <v>5.91E-2</v>
      </c>
      <c r="F32" s="477">
        <v>5.3100000000000001E-2</v>
      </c>
      <c r="G32" s="549">
        <v>3.5000000000000003E-2</v>
      </c>
    </row>
    <row r="33" spans="1:7" ht="15">
      <c r="A33" s="403">
        <v>21</v>
      </c>
      <c r="B33" s="404" t="s">
        <v>14</v>
      </c>
      <c r="C33" s="449">
        <f>-'2. RC'!E13/'2. RC'!E12</f>
        <v>5.3835392157695582E-2</v>
      </c>
      <c r="D33" s="477">
        <v>5.8299999999999998E-2</v>
      </c>
      <c r="E33" s="477">
        <v>6.1600000000000002E-2</v>
      </c>
      <c r="F33" s="477">
        <v>6.6000000000000003E-2</v>
      </c>
      <c r="G33" s="549">
        <v>6.6500000000000004E-2</v>
      </c>
    </row>
    <row r="34" spans="1:7" ht="15">
      <c r="A34" s="403">
        <v>22</v>
      </c>
      <c r="B34" s="404" t="s">
        <v>15</v>
      </c>
      <c r="C34" s="449">
        <f>'2. RC'!D12/'2. RC'!E12</f>
        <v>0.56271366640593856</v>
      </c>
      <c r="D34" s="477">
        <v>0.56659999999999999</v>
      </c>
      <c r="E34" s="477">
        <v>0.58140000000000003</v>
      </c>
      <c r="F34" s="477">
        <v>0.5786</v>
      </c>
      <c r="G34" s="549">
        <v>0.59640000000000004</v>
      </c>
    </row>
    <row r="35" spans="1:7" ht="15">
      <c r="A35" s="403">
        <v>23</v>
      </c>
      <c r="B35" s="404" t="s">
        <v>16</v>
      </c>
      <c r="C35" s="449">
        <f>'2. RC'!D20/'2. RC'!E20</f>
        <v>0.55616217923747668</v>
      </c>
      <c r="D35" s="477">
        <v>0.54659999999999997</v>
      </c>
      <c r="E35" s="477">
        <v>0.55869999999999997</v>
      </c>
      <c r="F35" s="477">
        <v>0.53859999999999997</v>
      </c>
      <c r="G35" s="549">
        <v>0.56969999999999998</v>
      </c>
    </row>
    <row r="36" spans="1:7" ht="15">
      <c r="A36" s="403">
        <v>24</v>
      </c>
      <c r="B36" s="404" t="s">
        <v>17</v>
      </c>
      <c r="C36" s="449">
        <f>('2. RC'!E12-13331727056.3351)/13331727056.3351</f>
        <v>2.9082696768327313E-2</v>
      </c>
      <c r="D36" s="477">
        <v>0.19400000000000001</v>
      </c>
      <c r="E36" s="477">
        <v>0.13469999999999999</v>
      </c>
      <c r="F36" s="477">
        <v>5.1999999999999998E-2</v>
      </c>
      <c r="G36" s="549">
        <v>0.1167</v>
      </c>
    </row>
    <row r="37" spans="1:7" ht="15">
      <c r="A37" s="397"/>
      <c r="B37" s="398" t="s">
        <v>18</v>
      </c>
      <c r="C37" s="409"/>
      <c r="D37" s="409"/>
      <c r="E37" s="409"/>
      <c r="F37" s="409"/>
      <c r="G37" s="544"/>
    </row>
    <row r="38" spans="1:7" ht="15">
      <c r="A38" s="403">
        <v>25</v>
      </c>
      <c r="B38" s="404" t="s">
        <v>19</v>
      </c>
      <c r="C38" s="449">
        <v>0.22373956826986105</v>
      </c>
      <c r="D38" s="477">
        <v>0.20930000000000001</v>
      </c>
      <c r="E38" s="477">
        <v>0.24429999999999999</v>
      </c>
      <c r="F38" s="477">
        <v>0.2203</v>
      </c>
      <c r="G38" s="549">
        <v>0.2031</v>
      </c>
    </row>
    <row r="39" spans="1:7" ht="15">
      <c r="A39" s="403">
        <v>26</v>
      </c>
      <c r="B39" s="404" t="s">
        <v>20</v>
      </c>
      <c r="C39" s="449">
        <f>'2. RC'!D31/'2. RC'!E31</f>
        <v>0.63518500116616761</v>
      </c>
      <c r="D39" s="477">
        <v>0.60580000000000001</v>
      </c>
      <c r="E39" s="477">
        <v>0.62380000000000002</v>
      </c>
      <c r="F39" s="477">
        <v>0.6119</v>
      </c>
      <c r="G39" s="549">
        <v>0.62749999999999995</v>
      </c>
    </row>
    <row r="40" spans="1:7" ht="15">
      <c r="A40" s="403">
        <v>27</v>
      </c>
      <c r="B40" s="405" t="s">
        <v>21</v>
      </c>
      <c r="C40" s="449">
        <f>('2. RC'!E23+'2. RC'!E24)/'2. RC'!E20</f>
        <v>0.29930663083605497</v>
      </c>
      <c r="D40" s="477">
        <v>0.29049999999999998</v>
      </c>
      <c r="E40" s="477">
        <v>0.28639999999999999</v>
      </c>
      <c r="F40" s="477">
        <v>0.27789999999999998</v>
      </c>
      <c r="G40" s="549">
        <v>0.27750000000000002</v>
      </c>
    </row>
    <row r="41" spans="1:7" ht="15">
      <c r="A41" s="406"/>
      <c r="B41" s="398" t="s">
        <v>525</v>
      </c>
      <c r="C41" s="409"/>
      <c r="D41" s="409"/>
      <c r="E41" s="409"/>
      <c r="F41" s="409"/>
      <c r="G41" s="544"/>
    </row>
    <row r="42" spans="1:7" ht="15">
      <c r="A42" s="403">
        <v>28</v>
      </c>
      <c r="B42" s="411" t="s">
        <v>509</v>
      </c>
      <c r="C42" s="478">
        <f>'14. LCR'!H23</f>
        <v>4974429847.0233536</v>
      </c>
      <c r="D42" s="478">
        <v>4724925985</v>
      </c>
      <c r="E42" s="478">
        <v>4436678184</v>
      </c>
      <c r="F42" s="478">
        <v>3822186633</v>
      </c>
      <c r="G42" s="550">
        <v>3674496259</v>
      </c>
    </row>
    <row r="43" spans="1:7" ht="15">
      <c r="A43" s="403">
        <v>29</v>
      </c>
      <c r="B43" s="404" t="s">
        <v>510</v>
      </c>
      <c r="C43" s="478">
        <f>'14. LCR'!H24</f>
        <v>3484462549.7171888</v>
      </c>
      <c r="D43" s="478">
        <v>3411193233</v>
      </c>
      <c r="E43" s="478">
        <v>3127127806</v>
      </c>
      <c r="F43" s="478">
        <v>3012794566</v>
      </c>
      <c r="G43" s="550">
        <v>2803216866</v>
      </c>
    </row>
    <row r="44" spans="1:7" ht="15">
      <c r="A44" s="403">
        <v>30</v>
      </c>
      <c r="B44" s="404" t="s">
        <v>508</v>
      </c>
      <c r="C44" s="477">
        <f>C42/C43</f>
        <v>1.4276031887405694</v>
      </c>
      <c r="D44" s="477">
        <f t="shared" ref="D44:G44" si="6">D42/D43</f>
        <v>1.3851241082712362</v>
      </c>
      <c r="E44" s="477">
        <f t="shared" si="6"/>
        <v>1.4187709806703053</v>
      </c>
      <c r="F44" s="477">
        <f t="shared" si="6"/>
        <v>1.2686515954768884</v>
      </c>
      <c r="G44" s="549">
        <f t="shared" si="6"/>
        <v>1.3108141234335737</v>
      </c>
    </row>
    <row r="45" spans="1:7" ht="15">
      <c r="A45" s="403"/>
      <c r="B45" s="398" t="s">
        <v>624</v>
      </c>
      <c r="C45" s="409"/>
      <c r="D45" s="409"/>
      <c r="E45" s="409"/>
      <c r="F45" s="409"/>
      <c r="G45" s="544"/>
    </row>
    <row r="46" spans="1:7" ht="15">
      <c r="A46" s="403">
        <v>31</v>
      </c>
      <c r="B46" s="404" t="s">
        <v>625</v>
      </c>
      <c r="C46" s="478">
        <v>14757354181.663342</v>
      </c>
      <c r="D46" s="478">
        <v>14161211127.763449</v>
      </c>
      <c r="E46" s="478">
        <v>13406712899.002537</v>
      </c>
      <c r="F46" s="478">
        <v>12241300687.892048</v>
      </c>
      <c r="G46" s="550">
        <v>14305007322.6684</v>
      </c>
    </row>
    <row r="47" spans="1:7" ht="15">
      <c r="A47" s="403">
        <v>32</v>
      </c>
      <c r="B47" s="404" t="s">
        <v>626</v>
      </c>
      <c r="C47" s="478">
        <v>10532377786.909607</v>
      </c>
      <c r="D47" s="478">
        <v>10298020443.480051</v>
      </c>
      <c r="E47" s="478">
        <v>9753322545.5996742</v>
      </c>
      <c r="F47" s="478">
        <v>8960585803.8593292</v>
      </c>
      <c r="G47" s="550">
        <v>10299677215.322989</v>
      </c>
    </row>
    <row r="48" spans="1:7" thickBot="1">
      <c r="A48" s="109">
        <v>33</v>
      </c>
      <c r="B48" s="217" t="s">
        <v>627</v>
      </c>
      <c r="C48" s="551">
        <f>C46/C47</f>
        <v>1.4011417440803193</v>
      </c>
      <c r="D48" s="551">
        <f>D46/D47</f>
        <v>1.3751391547032017</v>
      </c>
      <c r="E48" s="551">
        <f>E46/E47</f>
        <v>1.3745790561444247</v>
      </c>
      <c r="F48" s="551">
        <f>IFERROR(F46/F47,0)</f>
        <v>1.3661272773728379</v>
      </c>
      <c r="G48" s="552">
        <f>IFERROR(G46/G47,0)</f>
        <v>1.3888791875328501</v>
      </c>
    </row>
    <row r="49" spans="1:7">
      <c r="A49" s="17"/>
    </row>
    <row r="50" spans="1:7" ht="39.75">
      <c r="B50" s="20" t="s">
        <v>603</v>
      </c>
    </row>
    <row r="51" spans="1:7" ht="65.25">
      <c r="B51" s="312" t="s">
        <v>524</v>
      </c>
      <c r="D51" s="290"/>
      <c r="E51" s="290"/>
      <c r="F51" s="290"/>
      <c r="G51" s="290"/>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43"/>
  <sheetViews>
    <sheetView showGridLines="0" workbookViewId="0">
      <pane xSplit="1" ySplit="5" topLeftCell="B15" activePane="bottomRight" state="frozen"/>
      <selection activeCell="B47" sqref="B47"/>
      <selection pane="topRight" activeCell="B47" sqref="B47"/>
      <selection pane="bottomLeft" activeCell="B47" sqref="B47"/>
      <selection pane="bottomRight" activeCell="B47" sqref="B47"/>
    </sheetView>
  </sheetViews>
  <sheetFormatPr defaultRowHeight="15"/>
  <cols>
    <col min="1" max="1" width="9.5703125" style="1" bestFit="1" customWidth="1"/>
    <col min="2" max="2" width="55.140625" style="1" bestFit="1" customWidth="1"/>
    <col min="3" max="3" width="16" style="1" customWidth="1"/>
    <col min="4" max="4" width="15.140625" style="1" customWidth="1"/>
    <col min="5" max="5" width="14.5703125" style="1" customWidth="1"/>
    <col min="6" max="6" width="12.7109375" style="1" bestFit="1" customWidth="1"/>
    <col min="7" max="7" width="13.7109375" style="1" customWidth="1"/>
    <col min="8" max="8" width="14.5703125" style="1" customWidth="1"/>
  </cols>
  <sheetData>
    <row r="1" spans="1:8" ht="15.75">
      <c r="A1" s="14" t="s">
        <v>188</v>
      </c>
      <c r="B1" s="290" t="str">
        <f>Info!C2</f>
        <v>სს ”საქართველოს ბანკი”</v>
      </c>
    </row>
    <row r="2" spans="1:8" ht="15.75">
      <c r="A2" s="14" t="s">
        <v>189</v>
      </c>
      <c r="B2" s="407">
        <f>'1. key ratios'!B2</f>
        <v>44286</v>
      </c>
    </row>
    <row r="3" spans="1:8" ht="15.75">
      <c r="A3" s="14"/>
    </row>
    <row r="4" spans="1:8" ht="16.5" thickBot="1">
      <c r="A4" s="28" t="s">
        <v>405</v>
      </c>
      <c r="B4" s="67" t="s">
        <v>244</v>
      </c>
      <c r="C4" s="28"/>
      <c r="D4" s="29"/>
      <c r="E4" s="29"/>
      <c r="F4" s="30"/>
      <c r="G4" s="30"/>
      <c r="H4" s="31" t="s">
        <v>93</v>
      </c>
    </row>
    <row r="5" spans="1:8" ht="15.75">
      <c r="A5" s="32"/>
      <c r="B5" s="33"/>
      <c r="C5" s="569" t="s">
        <v>194</v>
      </c>
      <c r="D5" s="570"/>
      <c r="E5" s="571"/>
      <c r="F5" s="569" t="s">
        <v>195</v>
      </c>
      <c r="G5" s="570"/>
      <c r="H5" s="572"/>
    </row>
    <row r="6" spans="1:8" ht="15.75">
      <c r="A6" s="34" t="s">
        <v>26</v>
      </c>
      <c r="B6" s="35" t="s">
        <v>153</v>
      </c>
      <c r="C6" s="36" t="s">
        <v>27</v>
      </c>
      <c r="D6" s="36" t="s">
        <v>94</v>
      </c>
      <c r="E6" s="36" t="s">
        <v>68</v>
      </c>
      <c r="F6" s="36" t="s">
        <v>27</v>
      </c>
      <c r="G6" s="36" t="s">
        <v>94</v>
      </c>
      <c r="H6" s="37" t="s">
        <v>68</v>
      </c>
    </row>
    <row r="7" spans="1:8" ht="15.75">
      <c r="A7" s="34">
        <v>1</v>
      </c>
      <c r="B7" s="38" t="s">
        <v>154</v>
      </c>
      <c r="C7" s="414">
        <v>278213022.87599999</v>
      </c>
      <c r="D7" s="414">
        <v>340969879.08999997</v>
      </c>
      <c r="E7" s="219">
        <f>C7+D7</f>
        <v>619182901.96599996</v>
      </c>
      <c r="F7" s="452">
        <v>252417660</v>
      </c>
      <c r="G7" s="453">
        <v>339522247</v>
      </c>
      <c r="H7" s="454">
        <v>591939907</v>
      </c>
    </row>
    <row r="8" spans="1:8" ht="15.75">
      <c r="A8" s="34">
        <v>2</v>
      </c>
      <c r="B8" s="38" t="s">
        <v>155</v>
      </c>
      <c r="C8" s="414">
        <v>19638083.670000002</v>
      </c>
      <c r="D8" s="414">
        <v>2136202414.6400001</v>
      </c>
      <c r="E8" s="219">
        <f t="shared" ref="E8:E20" si="0">C8+D8</f>
        <v>2155840498.3099999</v>
      </c>
      <c r="F8" s="455">
        <v>179281580</v>
      </c>
      <c r="G8" s="456">
        <v>1868185289</v>
      </c>
      <c r="H8" s="457">
        <v>2047466869</v>
      </c>
    </row>
    <row r="9" spans="1:8" ht="15.75">
      <c r="A9" s="34">
        <v>3</v>
      </c>
      <c r="B9" s="38" t="s">
        <v>156</v>
      </c>
      <c r="C9" s="414">
        <v>89396.3</v>
      </c>
      <c r="D9" s="414">
        <v>1662620254.49</v>
      </c>
      <c r="E9" s="219">
        <f t="shared" si="0"/>
        <v>1662709650.79</v>
      </c>
      <c r="F9" s="455">
        <v>37610</v>
      </c>
      <c r="G9" s="456">
        <v>780436195</v>
      </c>
      <c r="H9" s="457">
        <v>780473806</v>
      </c>
    </row>
    <row r="10" spans="1:8" ht="15.75">
      <c r="A10" s="34">
        <v>4</v>
      </c>
      <c r="B10" s="38" t="s">
        <v>185</v>
      </c>
      <c r="C10" s="414">
        <v>303.24</v>
      </c>
      <c r="D10" s="414">
        <v>0</v>
      </c>
      <c r="E10" s="219">
        <f t="shared" si="0"/>
        <v>303.24</v>
      </c>
      <c r="F10" s="455">
        <v>303</v>
      </c>
      <c r="G10" s="456">
        <v>0</v>
      </c>
      <c r="H10" s="457">
        <v>303</v>
      </c>
    </row>
    <row r="11" spans="1:8" ht="15.75">
      <c r="A11" s="34">
        <v>5</v>
      </c>
      <c r="B11" s="38" t="s">
        <v>157</v>
      </c>
      <c r="C11" s="414">
        <v>2186964361.7695999</v>
      </c>
      <c r="D11" s="414">
        <v>36917487.024799995</v>
      </c>
      <c r="E11" s="219">
        <f t="shared" si="0"/>
        <v>2223881848.7943997</v>
      </c>
      <c r="F11" s="455">
        <v>1781491553</v>
      </c>
      <c r="G11" s="456">
        <v>0</v>
      </c>
      <c r="H11" s="457">
        <v>1781491553</v>
      </c>
    </row>
    <row r="12" spans="1:8" ht="15.75">
      <c r="A12" s="34">
        <v>6.1</v>
      </c>
      <c r="B12" s="39" t="s">
        <v>158</v>
      </c>
      <c r="C12" s="414">
        <v>5999327828.3799992</v>
      </c>
      <c r="D12" s="414">
        <v>7720121803.3325996</v>
      </c>
      <c r="E12" s="219">
        <f t="shared" si="0"/>
        <v>13719449631.712599</v>
      </c>
      <c r="F12" s="455">
        <v>5032862718</v>
      </c>
      <c r="G12" s="456">
        <v>7435856805</v>
      </c>
      <c r="H12" s="457">
        <v>12468719523</v>
      </c>
    </row>
    <row r="13" spans="1:8" ht="15.75">
      <c r="A13" s="34">
        <v>6.2</v>
      </c>
      <c r="B13" s="39" t="s">
        <v>159</v>
      </c>
      <c r="C13" s="414">
        <v>-289809380.29289997</v>
      </c>
      <c r="D13" s="414">
        <v>-448782570.81809998</v>
      </c>
      <c r="E13" s="219">
        <f t="shared" si="0"/>
        <v>-738591951.11099994</v>
      </c>
      <c r="F13" s="455">
        <v>-572414784</v>
      </c>
      <c r="G13" s="456">
        <v>-256845997</v>
      </c>
      <c r="H13" s="457">
        <v>-829260781</v>
      </c>
    </row>
    <row r="14" spans="1:8" ht="15.75">
      <c r="A14" s="34">
        <v>6</v>
      </c>
      <c r="B14" s="38" t="s">
        <v>160</v>
      </c>
      <c r="C14" s="415">
        <f>C12+C13</f>
        <v>5709518448.0870991</v>
      </c>
      <c r="D14" s="415">
        <f>D12+D13</f>
        <v>7271339232.5144997</v>
      </c>
      <c r="E14" s="219">
        <f t="shared" si="0"/>
        <v>12980857680.601599</v>
      </c>
      <c r="F14" s="457">
        <v>4460447935</v>
      </c>
      <c r="G14" s="458">
        <v>7179010808</v>
      </c>
      <c r="H14" s="457">
        <v>11639458742</v>
      </c>
    </row>
    <row r="15" spans="1:8" ht="15.75">
      <c r="A15" s="34">
        <v>7</v>
      </c>
      <c r="B15" s="38" t="s">
        <v>161</v>
      </c>
      <c r="C15" s="414">
        <v>156142716.65000001</v>
      </c>
      <c r="D15" s="414">
        <v>63067813.645199999</v>
      </c>
      <c r="E15" s="219">
        <f t="shared" si="0"/>
        <v>219210530.29519999</v>
      </c>
      <c r="F15" s="455">
        <v>101410970</v>
      </c>
      <c r="G15" s="456">
        <v>49088804</v>
      </c>
      <c r="H15" s="457">
        <v>150499774</v>
      </c>
    </row>
    <row r="16" spans="1:8" ht="15.75">
      <c r="A16" s="34">
        <v>8</v>
      </c>
      <c r="B16" s="38" t="s">
        <v>162</v>
      </c>
      <c r="C16" s="414">
        <v>101668536.62800001</v>
      </c>
      <c r="D16" s="414">
        <v>0</v>
      </c>
      <c r="E16" s="219">
        <f t="shared" si="0"/>
        <v>101668536.62800001</v>
      </c>
      <c r="F16" s="455">
        <v>100161763</v>
      </c>
      <c r="G16" s="456">
        <v>0</v>
      </c>
      <c r="H16" s="457">
        <v>100161763</v>
      </c>
    </row>
    <row r="17" spans="1:8" ht="15.75">
      <c r="A17" s="34">
        <v>9</v>
      </c>
      <c r="B17" s="38" t="s">
        <v>163</v>
      </c>
      <c r="C17" s="414">
        <v>146816124.55000001</v>
      </c>
      <c r="D17" s="414">
        <v>3188980.7299999995</v>
      </c>
      <c r="E17" s="219">
        <f t="shared" si="0"/>
        <v>150005105.28</v>
      </c>
      <c r="F17" s="455">
        <v>146256313</v>
      </c>
      <c r="G17" s="456">
        <v>2186106</v>
      </c>
      <c r="H17" s="457">
        <v>148442419</v>
      </c>
    </row>
    <row r="18" spans="1:8" ht="15.75">
      <c r="A18" s="34">
        <v>10</v>
      </c>
      <c r="B18" s="38" t="s">
        <v>164</v>
      </c>
      <c r="C18" s="414">
        <v>508270273</v>
      </c>
      <c r="D18" s="414">
        <v>0</v>
      </c>
      <c r="E18" s="219">
        <f t="shared" si="0"/>
        <v>508270273</v>
      </c>
      <c r="F18" s="455">
        <v>514261012</v>
      </c>
      <c r="G18" s="456">
        <v>0</v>
      </c>
      <c r="H18" s="457">
        <v>514261012</v>
      </c>
    </row>
    <row r="19" spans="1:8" ht="15.75">
      <c r="A19" s="34">
        <v>11</v>
      </c>
      <c r="B19" s="38" t="s">
        <v>165</v>
      </c>
      <c r="C19" s="414">
        <v>162944822.6566</v>
      </c>
      <c r="D19" s="414">
        <v>102034748.00520001</v>
      </c>
      <c r="E19" s="219">
        <f t="shared" si="0"/>
        <v>264979570.66180003</v>
      </c>
      <c r="F19" s="455">
        <v>203233648</v>
      </c>
      <c r="G19" s="456">
        <v>28640689</v>
      </c>
      <c r="H19" s="457">
        <v>231874337</v>
      </c>
    </row>
    <row r="20" spans="1:8" ht="15.75">
      <c r="A20" s="34">
        <v>12</v>
      </c>
      <c r="B20" s="40" t="s">
        <v>166</v>
      </c>
      <c r="C20" s="415">
        <f>SUM(C7:C11)+SUM(C14:C19)</f>
        <v>9270266089.4272995</v>
      </c>
      <c r="D20" s="415">
        <f>SUM(D7:D11)+SUM(D14:D19)</f>
        <v>11616340810.1397</v>
      </c>
      <c r="E20" s="219">
        <f t="shared" si="0"/>
        <v>20886606899.567001</v>
      </c>
      <c r="F20" s="457">
        <v>7739000347</v>
      </c>
      <c r="G20" s="458">
        <v>10247070138</v>
      </c>
      <c r="H20" s="457">
        <v>17986070485</v>
      </c>
    </row>
    <row r="21" spans="1:8" ht="15.75">
      <c r="A21" s="34"/>
      <c r="B21" s="35" t="s">
        <v>183</v>
      </c>
      <c r="C21" s="416"/>
      <c r="D21" s="416"/>
      <c r="E21" s="220"/>
      <c r="F21" s="459"/>
      <c r="G21" s="460"/>
      <c r="H21" s="459"/>
    </row>
    <row r="22" spans="1:8" ht="15.75">
      <c r="A22" s="34">
        <v>13</v>
      </c>
      <c r="B22" s="38" t="s">
        <v>167</v>
      </c>
      <c r="C22" s="414">
        <v>135628097.84</v>
      </c>
      <c r="D22" s="414">
        <v>166374078.08000001</v>
      </c>
      <c r="E22" s="219">
        <f>C22+D22</f>
        <v>302002175.92000002</v>
      </c>
      <c r="F22" s="455">
        <v>130050802</v>
      </c>
      <c r="G22" s="456">
        <v>118219060</v>
      </c>
      <c r="H22" s="457">
        <v>248269862</v>
      </c>
    </row>
    <row r="23" spans="1:8" ht="15.75">
      <c r="A23" s="34">
        <v>14</v>
      </c>
      <c r="B23" s="38" t="s">
        <v>168</v>
      </c>
      <c r="C23" s="414">
        <v>1370602198.6164999</v>
      </c>
      <c r="D23" s="414">
        <v>1736691206.3699999</v>
      </c>
      <c r="E23" s="219">
        <f t="shared" ref="E23:E40" si="1">C23+D23</f>
        <v>3107293404.9864998</v>
      </c>
      <c r="F23" s="455">
        <v>848470409</v>
      </c>
      <c r="G23" s="456">
        <v>1614122006</v>
      </c>
      <c r="H23" s="457">
        <v>2462592416</v>
      </c>
    </row>
    <row r="24" spans="1:8" ht="15.75">
      <c r="A24" s="34">
        <v>15</v>
      </c>
      <c r="B24" s="38" t="s">
        <v>169</v>
      </c>
      <c r="C24" s="414">
        <v>958973239.89999998</v>
      </c>
      <c r="D24" s="414">
        <v>2185233295.8199997</v>
      </c>
      <c r="E24" s="219">
        <f t="shared" si="1"/>
        <v>3144206535.7199998</v>
      </c>
      <c r="F24" s="455">
        <v>709612239</v>
      </c>
      <c r="G24" s="456">
        <v>1818776411</v>
      </c>
      <c r="H24" s="457">
        <v>2528388650</v>
      </c>
    </row>
    <row r="25" spans="1:8" ht="15.75">
      <c r="A25" s="34">
        <v>16</v>
      </c>
      <c r="B25" s="38" t="s">
        <v>170</v>
      </c>
      <c r="C25" s="414">
        <v>2817765009.4700003</v>
      </c>
      <c r="D25" s="414">
        <v>4402544460.5</v>
      </c>
      <c r="E25" s="219">
        <f t="shared" si="1"/>
        <v>7220309469.9700003</v>
      </c>
      <c r="F25" s="455">
        <v>1423120903</v>
      </c>
      <c r="G25" s="456">
        <v>3781525895</v>
      </c>
      <c r="H25" s="457">
        <v>5204646797</v>
      </c>
    </row>
    <row r="26" spans="1:8" ht="15.75">
      <c r="A26" s="34">
        <v>17</v>
      </c>
      <c r="B26" s="38" t="s">
        <v>171</v>
      </c>
      <c r="C26" s="414">
        <v>0</v>
      </c>
      <c r="D26" s="414">
        <v>1138896462.5999999</v>
      </c>
      <c r="E26" s="219">
        <f t="shared" si="1"/>
        <v>1138896462.5999999</v>
      </c>
      <c r="F26" s="455">
        <v>602242230</v>
      </c>
      <c r="G26" s="456">
        <v>1221318334</v>
      </c>
      <c r="H26" s="457">
        <v>1823560563</v>
      </c>
    </row>
    <row r="27" spans="1:8" ht="15.75">
      <c r="A27" s="34">
        <v>18</v>
      </c>
      <c r="B27" s="38" t="s">
        <v>172</v>
      </c>
      <c r="C27" s="414">
        <v>1396948076.5999999</v>
      </c>
      <c r="D27" s="414">
        <v>846226773.70000005</v>
      </c>
      <c r="E27" s="219">
        <f t="shared" si="1"/>
        <v>2243174850.3000002</v>
      </c>
      <c r="F27" s="455">
        <v>2318729865</v>
      </c>
      <c r="G27" s="456">
        <v>544386708</v>
      </c>
      <c r="H27" s="457">
        <v>2863116573</v>
      </c>
    </row>
    <row r="28" spans="1:8" ht="15.75">
      <c r="A28" s="34">
        <v>19</v>
      </c>
      <c r="B28" s="38" t="s">
        <v>173</v>
      </c>
      <c r="C28" s="414">
        <v>48389826.090000004</v>
      </c>
      <c r="D28" s="414">
        <v>51390013.710000001</v>
      </c>
      <c r="E28" s="219">
        <f t="shared" si="1"/>
        <v>99779839.800000012</v>
      </c>
      <c r="F28" s="455">
        <v>62965494</v>
      </c>
      <c r="G28" s="456">
        <v>51745942</v>
      </c>
      <c r="H28" s="457">
        <v>114711437</v>
      </c>
    </row>
    <row r="29" spans="1:8" ht="15.75">
      <c r="A29" s="34">
        <v>20</v>
      </c>
      <c r="B29" s="38" t="s">
        <v>95</v>
      </c>
      <c r="C29" s="414">
        <v>144654319.24000001</v>
      </c>
      <c r="D29" s="414">
        <v>289484729.76059997</v>
      </c>
      <c r="E29" s="219">
        <f t="shared" si="1"/>
        <v>434139049.00059998</v>
      </c>
      <c r="F29" s="455">
        <v>68944582</v>
      </c>
      <c r="G29" s="456">
        <v>372843395</v>
      </c>
      <c r="H29" s="457">
        <v>441787977</v>
      </c>
    </row>
    <row r="30" spans="1:8" ht="15.75">
      <c r="A30" s="34">
        <v>21</v>
      </c>
      <c r="B30" s="38" t="s">
        <v>174</v>
      </c>
      <c r="C30" s="414">
        <v>0</v>
      </c>
      <c r="D30" s="414">
        <v>1149776600</v>
      </c>
      <c r="E30" s="219">
        <f t="shared" si="1"/>
        <v>1149776600</v>
      </c>
      <c r="F30" s="455">
        <v>0</v>
      </c>
      <c r="G30" s="456">
        <v>860539000</v>
      </c>
      <c r="H30" s="457">
        <v>860539000</v>
      </c>
    </row>
    <row r="31" spans="1:8" ht="15.75">
      <c r="A31" s="34">
        <v>22</v>
      </c>
      <c r="B31" s="40" t="s">
        <v>175</v>
      </c>
      <c r="C31" s="415">
        <f>SUM(C22:C30)</f>
        <v>6872960767.7565002</v>
      </c>
      <c r="D31" s="415">
        <f>SUM(D22:D30)</f>
        <v>11966617620.540598</v>
      </c>
      <c r="E31" s="219">
        <f>C31+D31</f>
        <v>18839578388.297096</v>
      </c>
      <c r="F31" s="457">
        <v>6164136524</v>
      </c>
      <c r="G31" s="458">
        <v>10383476752</v>
      </c>
      <c r="H31" s="457">
        <v>16547613276</v>
      </c>
    </row>
    <row r="32" spans="1:8" ht="15.75">
      <c r="A32" s="34"/>
      <c r="B32" s="35" t="s">
        <v>184</v>
      </c>
      <c r="C32" s="416"/>
      <c r="D32" s="416"/>
      <c r="E32" s="218"/>
      <c r="F32" s="459"/>
      <c r="G32" s="460"/>
      <c r="H32" s="455"/>
    </row>
    <row r="33" spans="1:8" ht="15.75">
      <c r="A33" s="34">
        <v>23</v>
      </c>
      <c r="B33" s="38" t="s">
        <v>176</v>
      </c>
      <c r="C33" s="414">
        <v>27993660.18</v>
      </c>
      <c r="D33" s="416"/>
      <c r="E33" s="219">
        <f t="shared" si="1"/>
        <v>27993660.18</v>
      </c>
      <c r="F33" s="455">
        <v>27993660</v>
      </c>
      <c r="G33" s="460"/>
      <c r="H33" s="457">
        <v>27993660</v>
      </c>
    </row>
    <row r="34" spans="1:8" ht="15.75">
      <c r="A34" s="34">
        <v>24</v>
      </c>
      <c r="B34" s="38" t="s">
        <v>177</v>
      </c>
      <c r="C34" s="414">
        <v>0</v>
      </c>
      <c r="D34" s="416"/>
      <c r="E34" s="219">
        <f t="shared" si="1"/>
        <v>0</v>
      </c>
      <c r="F34" s="455">
        <v>0</v>
      </c>
      <c r="G34" s="460"/>
      <c r="H34" s="457">
        <v>0</v>
      </c>
    </row>
    <row r="35" spans="1:8" ht="15.75">
      <c r="A35" s="34">
        <v>25</v>
      </c>
      <c r="B35" s="39" t="s">
        <v>178</v>
      </c>
      <c r="C35" s="414">
        <v>-2237680.2000000002</v>
      </c>
      <c r="D35" s="416"/>
      <c r="E35" s="219">
        <f t="shared" si="1"/>
        <v>-2237680.2000000002</v>
      </c>
      <c r="F35" s="455">
        <v>-2237680</v>
      </c>
      <c r="G35" s="460"/>
      <c r="H35" s="457">
        <v>-2237680</v>
      </c>
    </row>
    <row r="36" spans="1:8" ht="15.75">
      <c r="A36" s="34">
        <v>26</v>
      </c>
      <c r="B36" s="38" t="s">
        <v>179</v>
      </c>
      <c r="C36" s="414">
        <v>230740599.25999999</v>
      </c>
      <c r="D36" s="416"/>
      <c r="E36" s="219">
        <f t="shared" si="1"/>
        <v>230740599.25999999</v>
      </c>
      <c r="F36" s="455">
        <v>180628144</v>
      </c>
      <c r="G36" s="460"/>
      <c r="H36" s="457">
        <v>180628144</v>
      </c>
    </row>
    <row r="37" spans="1:8" ht="15.75">
      <c r="A37" s="34">
        <v>27</v>
      </c>
      <c r="B37" s="38" t="s">
        <v>180</v>
      </c>
      <c r="C37" s="414">
        <v>0</v>
      </c>
      <c r="D37" s="416"/>
      <c r="E37" s="219">
        <f t="shared" si="1"/>
        <v>0</v>
      </c>
      <c r="F37" s="455">
        <v>0</v>
      </c>
      <c r="G37" s="460"/>
      <c r="H37" s="457">
        <v>0</v>
      </c>
    </row>
    <row r="38" spans="1:8" ht="15.75">
      <c r="A38" s="34">
        <v>28</v>
      </c>
      <c r="B38" s="38" t="s">
        <v>181</v>
      </c>
      <c r="C38" s="414">
        <v>1741653206.8598976</v>
      </c>
      <c r="D38" s="416"/>
      <c r="E38" s="219">
        <f t="shared" si="1"/>
        <v>1741653206.8598976</v>
      </c>
      <c r="F38" s="455">
        <v>1233715885</v>
      </c>
      <c r="G38" s="460"/>
      <c r="H38" s="457">
        <v>1233715885</v>
      </c>
    </row>
    <row r="39" spans="1:8" ht="15.75">
      <c r="A39" s="34">
        <v>29</v>
      </c>
      <c r="B39" s="38" t="s">
        <v>196</v>
      </c>
      <c r="C39" s="414">
        <v>48878725.140000001</v>
      </c>
      <c r="D39" s="416"/>
      <c r="E39" s="219">
        <f t="shared" si="1"/>
        <v>48878725.140000001</v>
      </c>
      <c r="F39" s="455">
        <v>-1642799</v>
      </c>
      <c r="G39" s="460"/>
      <c r="H39" s="457">
        <v>-1642799</v>
      </c>
    </row>
    <row r="40" spans="1:8" ht="15.75">
      <c r="A40" s="34">
        <v>30</v>
      </c>
      <c r="B40" s="40" t="s">
        <v>182</v>
      </c>
      <c r="C40" s="414">
        <f>SUM(C33:C39)</f>
        <v>2047028511.2398977</v>
      </c>
      <c r="D40" s="416"/>
      <c r="E40" s="219">
        <f t="shared" si="1"/>
        <v>2047028511.2398977</v>
      </c>
      <c r="F40" s="455">
        <v>1438457210</v>
      </c>
      <c r="G40" s="460"/>
      <c r="H40" s="457">
        <v>1438457210</v>
      </c>
    </row>
    <row r="41" spans="1:8" ht="16.5" thickBot="1">
      <c r="A41" s="41">
        <v>31</v>
      </c>
      <c r="B41" s="42" t="s">
        <v>197</v>
      </c>
      <c r="C41" s="221">
        <f>C31+C40</f>
        <v>8919989278.9963989</v>
      </c>
      <c r="D41" s="221">
        <f>D31+D40</f>
        <v>11966617620.540598</v>
      </c>
      <c r="E41" s="221">
        <f>C41+D41</f>
        <v>20886606899.536995</v>
      </c>
      <c r="F41" s="461">
        <v>7602593734</v>
      </c>
      <c r="G41" s="462">
        <v>10383476752</v>
      </c>
      <c r="H41" s="463">
        <v>17986070485</v>
      </c>
    </row>
    <row r="43" spans="1:8">
      <c r="B43" s="43"/>
    </row>
  </sheetData>
  <mergeCells count="2">
    <mergeCell ref="C5:E5"/>
    <mergeCell ref="F5:H5"/>
  </mergeCells>
  <dataValidations count="1">
    <dataValidation type="whole" operator="lessThanOrEqual" allowBlank="1" showInputMessage="1" showErrorMessage="1" sqref="C13:D13">
      <formula1>0</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67"/>
  <sheetViews>
    <sheetView showGridLines="0" workbookViewId="0">
      <pane xSplit="1" ySplit="6" topLeftCell="B42" activePane="bottomRight" state="frozen"/>
      <selection activeCell="B47" sqref="B47"/>
      <selection pane="topRight" activeCell="B47" sqref="B47"/>
      <selection pane="bottomLeft" activeCell="B47" sqref="B47"/>
      <selection pane="bottomRight" activeCell="B47" sqref="B47"/>
    </sheetView>
  </sheetViews>
  <sheetFormatPr defaultColWidth="9.140625" defaultRowHeight="15"/>
  <cols>
    <col min="1" max="1" width="9.5703125" style="1" bestFit="1" customWidth="1"/>
    <col min="2" max="2" width="89.140625" style="1" customWidth="1"/>
    <col min="3" max="8" width="12.7109375" style="1" customWidth="1"/>
    <col min="9" max="9" width="8.85546875" customWidth="1"/>
    <col min="10" max="16384" width="9.140625" style="9"/>
  </cols>
  <sheetData>
    <row r="1" spans="1:8" ht="15.75">
      <c r="A1" s="14" t="s">
        <v>188</v>
      </c>
      <c r="B1" s="13" t="str">
        <f>Info!C2</f>
        <v>სს ”საქართველოს ბანკი”</v>
      </c>
      <c r="C1" s="13"/>
    </row>
    <row r="2" spans="1:8" ht="15.75">
      <c r="A2" s="14" t="s">
        <v>189</v>
      </c>
      <c r="B2" s="407">
        <f>'1. key ratios'!B2</f>
        <v>44286</v>
      </c>
      <c r="C2" s="26"/>
      <c r="D2" s="15"/>
      <c r="E2" s="15"/>
      <c r="F2" s="15"/>
      <c r="G2" s="15"/>
      <c r="H2" s="15"/>
    </row>
    <row r="3" spans="1:8" ht="15.75">
      <c r="A3" s="14"/>
      <c r="B3" s="13"/>
      <c r="C3" s="26"/>
      <c r="D3" s="15"/>
      <c r="E3" s="15"/>
      <c r="F3" s="15"/>
      <c r="G3" s="15"/>
      <c r="H3" s="15"/>
    </row>
    <row r="4" spans="1:8" ht="16.5" thickBot="1">
      <c r="A4" s="44" t="s">
        <v>406</v>
      </c>
      <c r="B4" s="27" t="s">
        <v>222</v>
      </c>
      <c r="C4" s="30"/>
      <c r="D4" s="30"/>
      <c r="E4" s="30"/>
      <c r="F4" s="44"/>
      <c r="G4" s="44"/>
      <c r="H4" s="45" t="s">
        <v>93</v>
      </c>
    </row>
    <row r="5" spans="1:8" ht="15.75">
      <c r="A5" s="110"/>
      <c r="B5" s="111"/>
      <c r="C5" s="569" t="s">
        <v>194</v>
      </c>
      <c r="D5" s="570"/>
      <c r="E5" s="571"/>
      <c r="F5" s="569" t="s">
        <v>195</v>
      </c>
      <c r="G5" s="570"/>
      <c r="H5" s="572"/>
    </row>
    <row r="6" spans="1:8">
      <c r="A6" s="112" t="s">
        <v>26</v>
      </c>
      <c r="B6" s="46"/>
      <c r="C6" s="47" t="s">
        <v>27</v>
      </c>
      <c r="D6" s="47" t="s">
        <v>96</v>
      </c>
      <c r="E6" s="47" t="s">
        <v>68</v>
      </c>
      <c r="F6" s="47" t="s">
        <v>27</v>
      </c>
      <c r="G6" s="47" t="s">
        <v>96</v>
      </c>
      <c r="H6" s="113" t="s">
        <v>68</v>
      </c>
    </row>
    <row r="7" spans="1:8">
      <c r="A7" s="114"/>
      <c r="B7" s="49" t="s">
        <v>92</v>
      </c>
      <c r="C7" s="50"/>
      <c r="D7" s="50"/>
      <c r="E7" s="50"/>
      <c r="F7" s="50"/>
      <c r="G7" s="50"/>
      <c r="H7" s="115"/>
    </row>
    <row r="8" spans="1:8" ht="15.75">
      <c r="A8" s="114">
        <v>1</v>
      </c>
      <c r="B8" s="51" t="s">
        <v>97</v>
      </c>
      <c r="C8" s="417">
        <v>3442280.47</v>
      </c>
      <c r="D8" s="417">
        <v>-1253743.23</v>
      </c>
      <c r="E8" s="219">
        <f>C8+D8</f>
        <v>2188537.2400000002</v>
      </c>
      <c r="F8" s="464">
        <v>4553195</v>
      </c>
      <c r="G8" s="465">
        <v>5861803</v>
      </c>
      <c r="H8" s="454">
        <v>10414998</v>
      </c>
    </row>
    <row r="9" spans="1:8" ht="15.75">
      <c r="A9" s="114">
        <v>2</v>
      </c>
      <c r="B9" s="51" t="s">
        <v>98</v>
      </c>
      <c r="C9" s="418">
        <f>SUM(C10:C18)</f>
        <v>206234185.32990003</v>
      </c>
      <c r="D9" s="418">
        <f>SUM(D10:D18)</f>
        <v>128332187.43746355</v>
      </c>
      <c r="E9" s="219">
        <f t="shared" ref="E9:E67" si="0">C9+D9</f>
        <v>334566372.76736355</v>
      </c>
      <c r="F9" s="466">
        <v>178932150</v>
      </c>
      <c r="G9" s="467">
        <v>107526352</v>
      </c>
      <c r="H9" s="457">
        <v>286458502</v>
      </c>
    </row>
    <row r="10" spans="1:8" ht="15.75">
      <c r="A10" s="114">
        <v>2.1</v>
      </c>
      <c r="B10" s="52" t="s">
        <v>99</v>
      </c>
      <c r="C10" s="417">
        <v>1</v>
      </c>
      <c r="D10" s="417">
        <v>15998.49</v>
      </c>
      <c r="E10" s="219">
        <f t="shared" si="0"/>
        <v>15999.49</v>
      </c>
      <c r="F10" s="468">
        <v>39449</v>
      </c>
      <c r="G10" s="469">
        <v>11396</v>
      </c>
      <c r="H10" s="457">
        <v>50846</v>
      </c>
    </row>
    <row r="11" spans="1:8" ht="15.75">
      <c r="A11" s="114">
        <v>2.2000000000000002</v>
      </c>
      <c r="B11" s="52" t="s">
        <v>100</v>
      </c>
      <c r="C11" s="417">
        <v>28899149.238200001</v>
      </c>
      <c r="D11" s="417">
        <v>43676453.088941954</v>
      </c>
      <c r="E11" s="219">
        <f t="shared" si="0"/>
        <v>72575602.327141955</v>
      </c>
      <c r="F11" s="468">
        <v>24770700</v>
      </c>
      <c r="G11" s="469">
        <v>33332108</v>
      </c>
      <c r="H11" s="457">
        <v>58102809</v>
      </c>
    </row>
    <row r="12" spans="1:8" ht="15.75">
      <c r="A12" s="114">
        <v>2.2999999999999998</v>
      </c>
      <c r="B12" s="52" t="s">
        <v>101</v>
      </c>
      <c r="C12" s="417">
        <v>1116395.6000000001</v>
      </c>
      <c r="D12" s="417">
        <v>1397653.66</v>
      </c>
      <c r="E12" s="219">
        <f t="shared" si="0"/>
        <v>2514049.2599999998</v>
      </c>
      <c r="F12" s="468">
        <v>620257</v>
      </c>
      <c r="G12" s="469">
        <v>638775</v>
      </c>
      <c r="H12" s="457">
        <v>1259032</v>
      </c>
    </row>
    <row r="13" spans="1:8" ht="15.75">
      <c r="A13" s="114">
        <v>2.4</v>
      </c>
      <c r="B13" s="52" t="s">
        <v>102</v>
      </c>
      <c r="C13" s="417">
        <v>4358038.8846000005</v>
      </c>
      <c r="D13" s="417">
        <v>2381870.5511943167</v>
      </c>
      <c r="E13" s="219">
        <f t="shared" si="0"/>
        <v>6739909.4357943172</v>
      </c>
      <c r="F13" s="468">
        <v>3660887</v>
      </c>
      <c r="G13" s="469">
        <v>1038479</v>
      </c>
      <c r="H13" s="457">
        <v>4699366</v>
      </c>
    </row>
    <row r="14" spans="1:8" ht="15.75">
      <c r="A14" s="114">
        <v>2.5</v>
      </c>
      <c r="B14" s="52" t="s">
        <v>103</v>
      </c>
      <c r="C14" s="417">
        <v>1917455.95</v>
      </c>
      <c r="D14" s="417">
        <v>11179264.780000001</v>
      </c>
      <c r="E14" s="219">
        <f t="shared" si="0"/>
        <v>13096720.73</v>
      </c>
      <c r="F14" s="468">
        <v>1328576</v>
      </c>
      <c r="G14" s="469">
        <v>9824010</v>
      </c>
      <c r="H14" s="457">
        <v>11152586</v>
      </c>
    </row>
    <row r="15" spans="1:8" ht="15.75">
      <c r="A15" s="114">
        <v>2.6</v>
      </c>
      <c r="B15" s="52" t="s">
        <v>104</v>
      </c>
      <c r="C15" s="417">
        <v>8884319.1300000008</v>
      </c>
      <c r="D15" s="417">
        <v>17782769.300427303</v>
      </c>
      <c r="E15" s="219">
        <f t="shared" si="0"/>
        <v>26667088.430427305</v>
      </c>
      <c r="F15" s="468">
        <v>5628659</v>
      </c>
      <c r="G15" s="469">
        <v>18341234</v>
      </c>
      <c r="H15" s="457">
        <v>23969894</v>
      </c>
    </row>
    <row r="16" spans="1:8" ht="15.75">
      <c r="A16" s="114">
        <v>2.7</v>
      </c>
      <c r="B16" s="52" t="s">
        <v>105</v>
      </c>
      <c r="C16" s="417">
        <v>2107658.0370999998</v>
      </c>
      <c r="D16" s="417">
        <v>2483431.3160999999</v>
      </c>
      <c r="E16" s="219">
        <f t="shared" si="0"/>
        <v>4591089.3531999998</v>
      </c>
      <c r="F16" s="468">
        <v>1949792</v>
      </c>
      <c r="G16" s="469">
        <v>2168351</v>
      </c>
      <c r="H16" s="457">
        <v>4118143</v>
      </c>
    </row>
    <row r="17" spans="1:8" ht="15.75">
      <c r="A17" s="114">
        <v>2.8</v>
      </c>
      <c r="B17" s="52" t="s">
        <v>106</v>
      </c>
      <c r="C17" s="417">
        <v>158163160.44</v>
      </c>
      <c r="D17" s="417">
        <v>48736616.400799997</v>
      </c>
      <c r="E17" s="219">
        <f t="shared" si="0"/>
        <v>206899776.84079999</v>
      </c>
      <c r="F17" s="468">
        <v>140325088</v>
      </c>
      <c r="G17" s="469">
        <v>41477546</v>
      </c>
      <c r="H17" s="457">
        <v>181802634</v>
      </c>
    </row>
    <row r="18" spans="1:8" ht="15.75">
      <c r="A18" s="114">
        <v>2.9</v>
      </c>
      <c r="B18" s="52" t="s">
        <v>107</v>
      </c>
      <c r="C18" s="417">
        <v>788007.05</v>
      </c>
      <c r="D18" s="417">
        <v>678129.85</v>
      </c>
      <c r="E18" s="219">
        <f t="shared" si="0"/>
        <v>1466136.9</v>
      </c>
      <c r="F18" s="468">
        <v>608741</v>
      </c>
      <c r="G18" s="469">
        <v>694452</v>
      </c>
      <c r="H18" s="457">
        <v>1303193</v>
      </c>
    </row>
    <row r="19" spans="1:8" ht="15.75">
      <c r="A19" s="114">
        <v>3</v>
      </c>
      <c r="B19" s="51" t="s">
        <v>108</v>
      </c>
      <c r="C19" s="417">
        <v>2567545.71</v>
      </c>
      <c r="D19" s="417">
        <v>597361.74</v>
      </c>
      <c r="E19" s="219">
        <f t="shared" si="0"/>
        <v>3164907.45</v>
      </c>
      <c r="F19" s="468">
        <v>2485863</v>
      </c>
      <c r="G19" s="469">
        <v>422900</v>
      </c>
      <c r="H19" s="457">
        <v>2908763</v>
      </c>
    </row>
    <row r="20" spans="1:8" ht="15.75">
      <c r="A20" s="114">
        <v>4</v>
      </c>
      <c r="B20" s="51" t="s">
        <v>109</v>
      </c>
      <c r="C20" s="417">
        <v>47748623</v>
      </c>
      <c r="D20" s="417">
        <v>873073.59</v>
      </c>
      <c r="E20" s="219">
        <f t="shared" si="0"/>
        <v>48621696.590000004</v>
      </c>
      <c r="F20" s="468">
        <v>39158898</v>
      </c>
      <c r="G20" s="469">
        <v>138955</v>
      </c>
      <c r="H20" s="457">
        <v>39297853</v>
      </c>
    </row>
    <row r="21" spans="1:8" ht="15.75">
      <c r="A21" s="114">
        <v>5</v>
      </c>
      <c r="B21" s="51" t="s">
        <v>110</v>
      </c>
      <c r="C21" s="417">
        <v>0</v>
      </c>
      <c r="D21" s="417">
        <v>0</v>
      </c>
      <c r="E21" s="219">
        <f t="shared" si="0"/>
        <v>0</v>
      </c>
      <c r="F21" s="468">
        <v>0</v>
      </c>
      <c r="G21" s="469">
        <v>0</v>
      </c>
      <c r="H21" s="457">
        <v>0</v>
      </c>
    </row>
    <row r="22" spans="1:8" ht="15.75">
      <c r="A22" s="114">
        <v>6</v>
      </c>
      <c r="B22" s="53" t="s">
        <v>111</v>
      </c>
      <c r="C22" s="418">
        <f>C8+C9+C19+C20+C21</f>
        <v>259992634.50990003</v>
      </c>
      <c r="D22" s="418">
        <f>D8+D9+D19+D20+D21</f>
        <v>128548879.53746355</v>
      </c>
      <c r="E22" s="219">
        <f>C22+D22</f>
        <v>388541514.04736358</v>
      </c>
      <c r="F22" s="466">
        <v>225130107</v>
      </c>
      <c r="G22" s="467">
        <v>113950010</v>
      </c>
      <c r="H22" s="457">
        <v>339080117</v>
      </c>
    </row>
    <row r="23" spans="1:8" ht="15.75">
      <c r="A23" s="114"/>
      <c r="B23" s="49" t="s">
        <v>90</v>
      </c>
      <c r="C23" s="417"/>
      <c r="D23" s="417"/>
      <c r="E23" s="218"/>
      <c r="F23" s="468"/>
      <c r="G23" s="469"/>
      <c r="H23" s="455"/>
    </row>
    <row r="24" spans="1:8" ht="15.75">
      <c r="A24" s="114">
        <v>7</v>
      </c>
      <c r="B24" s="51" t="s">
        <v>112</v>
      </c>
      <c r="C24" s="417">
        <v>21497681.260000002</v>
      </c>
      <c r="D24" s="417">
        <v>6062375.8099999996</v>
      </c>
      <c r="E24" s="219">
        <f t="shared" si="0"/>
        <v>27560057.07</v>
      </c>
      <c r="F24" s="468">
        <v>15934367</v>
      </c>
      <c r="G24" s="469">
        <v>4907613</v>
      </c>
      <c r="H24" s="457">
        <v>20841980</v>
      </c>
    </row>
    <row r="25" spans="1:8" ht="15.75">
      <c r="A25" s="114">
        <v>8</v>
      </c>
      <c r="B25" s="51" t="s">
        <v>113</v>
      </c>
      <c r="C25" s="417">
        <v>71312173.530000001</v>
      </c>
      <c r="D25" s="417">
        <v>27204057.809999999</v>
      </c>
      <c r="E25" s="219">
        <f t="shared" si="0"/>
        <v>98516231.340000004</v>
      </c>
      <c r="F25" s="468">
        <v>36689583</v>
      </c>
      <c r="G25" s="469">
        <v>26443622</v>
      </c>
      <c r="H25" s="457">
        <v>63133205</v>
      </c>
    </row>
    <row r="26" spans="1:8" ht="15.75">
      <c r="A26" s="114">
        <v>9</v>
      </c>
      <c r="B26" s="51" t="s">
        <v>114</v>
      </c>
      <c r="C26" s="417">
        <v>1514972.02</v>
      </c>
      <c r="D26" s="417">
        <v>2011.3</v>
      </c>
      <c r="E26" s="219">
        <f t="shared" si="0"/>
        <v>1516983.32</v>
      </c>
      <c r="F26" s="468">
        <v>1082106</v>
      </c>
      <c r="G26" s="469">
        <v>289218</v>
      </c>
      <c r="H26" s="457">
        <v>1371324</v>
      </c>
    </row>
    <row r="27" spans="1:8" ht="15.75">
      <c r="A27" s="114">
        <v>10</v>
      </c>
      <c r="B27" s="51" t="s">
        <v>115</v>
      </c>
      <c r="C27" s="417">
        <v>682873.44</v>
      </c>
      <c r="D27" s="417">
        <v>26756040.129999999</v>
      </c>
      <c r="E27" s="219">
        <f t="shared" si="0"/>
        <v>27438913.57</v>
      </c>
      <c r="F27" s="468">
        <v>16310711</v>
      </c>
      <c r="G27" s="469">
        <v>27294401</v>
      </c>
      <c r="H27" s="457">
        <v>43605113</v>
      </c>
    </row>
    <row r="28" spans="1:8" ht="15.75">
      <c r="A28" s="114">
        <v>11</v>
      </c>
      <c r="B28" s="51" t="s">
        <v>116</v>
      </c>
      <c r="C28" s="417">
        <v>32004697.629999999</v>
      </c>
      <c r="D28" s="417">
        <v>15920670.050000001</v>
      </c>
      <c r="E28" s="219">
        <f t="shared" si="0"/>
        <v>47925367.68</v>
      </c>
      <c r="F28" s="468">
        <v>46255064</v>
      </c>
      <c r="G28" s="469">
        <v>15464577</v>
      </c>
      <c r="H28" s="457">
        <v>61719641</v>
      </c>
    </row>
    <row r="29" spans="1:8" ht="15.75">
      <c r="A29" s="114">
        <v>12</v>
      </c>
      <c r="B29" s="51" t="s">
        <v>117</v>
      </c>
      <c r="C29" s="417">
        <v>0</v>
      </c>
      <c r="D29" s="417">
        <v>0</v>
      </c>
      <c r="E29" s="219">
        <f t="shared" si="0"/>
        <v>0</v>
      </c>
      <c r="F29" s="468">
        <v>0</v>
      </c>
      <c r="G29" s="469">
        <v>0</v>
      </c>
      <c r="H29" s="457">
        <v>0</v>
      </c>
    </row>
    <row r="30" spans="1:8" ht="15.75">
      <c r="A30" s="114">
        <v>13</v>
      </c>
      <c r="B30" s="54" t="s">
        <v>118</v>
      </c>
      <c r="C30" s="418">
        <f>SUM(C24:C29)</f>
        <v>127012397.88</v>
      </c>
      <c r="D30" s="418">
        <f>SUM(D24:D29)</f>
        <v>75945155.099999994</v>
      </c>
      <c r="E30" s="219">
        <f t="shared" si="0"/>
        <v>202957552.97999999</v>
      </c>
      <c r="F30" s="466">
        <v>116271831</v>
      </c>
      <c r="G30" s="467">
        <v>74399432</v>
      </c>
      <c r="H30" s="457">
        <v>190671263</v>
      </c>
    </row>
    <row r="31" spans="1:8" ht="15.75">
      <c r="A31" s="114">
        <v>14</v>
      </c>
      <c r="B31" s="54" t="s">
        <v>119</v>
      </c>
      <c r="C31" s="418">
        <f>C22-C30</f>
        <v>132980236.62990004</v>
      </c>
      <c r="D31" s="418">
        <f>D22-D30</f>
        <v>52603724.437463552</v>
      </c>
      <c r="E31" s="219">
        <f t="shared" si="0"/>
        <v>185583961.06736359</v>
      </c>
      <c r="F31" s="466">
        <v>108858275</v>
      </c>
      <c r="G31" s="467">
        <v>39550578</v>
      </c>
      <c r="H31" s="457">
        <v>148408854</v>
      </c>
    </row>
    <row r="32" spans="1:8">
      <c r="A32" s="114"/>
      <c r="B32" s="49"/>
      <c r="C32" s="419"/>
      <c r="D32" s="419"/>
      <c r="E32" s="223"/>
      <c r="F32" s="470"/>
      <c r="G32" s="471"/>
      <c r="H32" s="470"/>
    </row>
    <row r="33" spans="1:8" ht="15.75">
      <c r="A33" s="114"/>
      <c r="B33" s="49" t="s">
        <v>120</v>
      </c>
      <c r="C33" s="417"/>
      <c r="D33" s="417"/>
      <c r="E33" s="218"/>
      <c r="F33" s="468"/>
      <c r="G33" s="469"/>
      <c r="H33" s="455"/>
    </row>
    <row r="34" spans="1:8" ht="15.75">
      <c r="A34" s="114">
        <v>15</v>
      </c>
      <c r="B34" s="48" t="s">
        <v>91</v>
      </c>
      <c r="C34" s="420">
        <f>C35-C36</f>
        <v>43121180.130000003</v>
      </c>
      <c r="D34" s="420">
        <f>D35-D36</f>
        <v>-3566742.7799999993</v>
      </c>
      <c r="E34" s="219">
        <f t="shared" si="0"/>
        <v>39554437.350000001</v>
      </c>
      <c r="F34" s="466">
        <v>38481074</v>
      </c>
      <c r="G34" s="467">
        <v>-7723121</v>
      </c>
      <c r="H34" s="457">
        <v>30757953</v>
      </c>
    </row>
    <row r="35" spans="1:8" ht="15.75">
      <c r="A35" s="114">
        <v>15.1</v>
      </c>
      <c r="B35" s="52" t="s">
        <v>121</v>
      </c>
      <c r="C35" s="417">
        <v>55005989.710000001</v>
      </c>
      <c r="D35" s="417">
        <v>14358305.1</v>
      </c>
      <c r="E35" s="219">
        <f t="shared" si="0"/>
        <v>69364294.810000002</v>
      </c>
      <c r="F35" s="468">
        <v>48578474</v>
      </c>
      <c r="G35" s="469">
        <v>15216077</v>
      </c>
      <c r="H35" s="457">
        <v>63794551</v>
      </c>
    </row>
    <row r="36" spans="1:8" ht="15.75">
      <c r="A36" s="114">
        <v>15.2</v>
      </c>
      <c r="B36" s="52" t="s">
        <v>122</v>
      </c>
      <c r="C36" s="417">
        <v>11884809.58</v>
      </c>
      <c r="D36" s="417">
        <v>17925047.879999999</v>
      </c>
      <c r="E36" s="219">
        <f t="shared" si="0"/>
        <v>29809857.460000001</v>
      </c>
      <c r="F36" s="468">
        <v>10097400</v>
      </c>
      <c r="G36" s="469">
        <v>22939199</v>
      </c>
      <c r="H36" s="457">
        <v>33036599</v>
      </c>
    </row>
    <row r="37" spans="1:8" ht="15.75">
      <c r="A37" s="114">
        <v>16</v>
      </c>
      <c r="B37" s="51" t="s">
        <v>123</v>
      </c>
      <c r="C37" s="417">
        <v>0</v>
      </c>
      <c r="D37" s="417">
        <v>0</v>
      </c>
      <c r="E37" s="219">
        <f t="shared" si="0"/>
        <v>0</v>
      </c>
      <c r="F37" s="468">
        <v>632376</v>
      </c>
      <c r="G37" s="469">
        <v>0</v>
      </c>
      <c r="H37" s="457">
        <v>632376</v>
      </c>
    </row>
    <row r="38" spans="1:8" ht="15.75">
      <c r="A38" s="114">
        <v>17</v>
      </c>
      <c r="B38" s="51" t="s">
        <v>124</v>
      </c>
      <c r="C38" s="417">
        <v>0</v>
      </c>
      <c r="D38" s="417">
        <v>0</v>
      </c>
      <c r="E38" s="219">
        <f t="shared" si="0"/>
        <v>0</v>
      </c>
      <c r="F38" s="468">
        <v>0</v>
      </c>
      <c r="G38" s="469">
        <v>1223294</v>
      </c>
      <c r="H38" s="457">
        <v>1223294</v>
      </c>
    </row>
    <row r="39" spans="1:8" ht="15.75">
      <c r="A39" s="114">
        <v>18</v>
      </c>
      <c r="B39" s="51" t="s">
        <v>125</v>
      </c>
      <c r="C39" s="417">
        <v>11418165.42</v>
      </c>
      <c r="D39" s="417">
        <v>29193.09</v>
      </c>
      <c r="E39" s="219">
        <f t="shared" si="0"/>
        <v>11447358.51</v>
      </c>
      <c r="F39" s="468">
        <v>343621</v>
      </c>
      <c r="G39" s="469">
        <v>485323</v>
      </c>
      <c r="H39" s="457">
        <v>828945</v>
      </c>
    </row>
    <row r="40" spans="1:8" ht="15.75">
      <c r="A40" s="114">
        <v>19</v>
      </c>
      <c r="B40" s="51" t="s">
        <v>126</v>
      </c>
      <c r="C40" s="417">
        <v>20495374.690000001</v>
      </c>
      <c r="D40" s="417">
        <v>0</v>
      </c>
      <c r="E40" s="219">
        <f t="shared" si="0"/>
        <v>20495374.690000001</v>
      </c>
      <c r="F40" s="468">
        <v>62856342</v>
      </c>
      <c r="G40" s="469">
        <v>0</v>
      </c>
      <c r="H40" s="457">
        <v>62856342</v>
      </c>
    </row>
    <row r="41" spans="1:8" ht="15.75">
      <c r="A41" s="114">
        <v>20</v>
      </c>
      <c r="B41" s="51" t="s">
        <v>127</v>
      </c>
      <c r="C41" s="417">
        <v>9723239.7200000007</v>
      </c>
      <c r="D41" s="417">
        <v>0</v>
      </c>
      <c r="E41" s="219">
        <f t="shared" si="0"/>
        <v>9723239.7200000007</v>
      </c>
      <c r="F41" s="468">
        <v>-20820704</v>
      </c>
      <c r="G41" s="469">
        <v>0</v>
      </c>
      <c r="H41" s="457">
        <v>-20820704</v>
      </c>
    </row>
    <row r="42" spans="1:8" ht="15.75">
      <c r="A42" s="114">
        <v>21</v>
      </c>
      <c r="B42" s="51" t="s">
        <v>128</v>
      </c>
      <c r="C42" s="417">
        <v>9200724.3699999992</v>
      </c>
      <c r="D42" s="417">
        <v>0</v>
      </c>
      <c r="E42" s="219">
        <f t="shared" si="0"/>
        <v>9200724.3699999992</v>
      </c>
      <c r="F42" s="468">
        <v>1507614</v>
      </c>
      <c r="G42" s="469">
        <v>0</v>
      </c>
      <c r="H42" s="457">
        <v>1507614</v>
      </c>
    </row>
    <row r="43" spans="1:8" ht="15.75">
      <c r="A43" s="114">
        <v>22</v>
      </c>
      <c r="B43" s="51" t="s">
        <v>129</v>
      </c>
      <c r="C43" s="417">
        <v>2764221.02</v>
      </c>
      <c r="D43" s="417">
        <v>7404989.1200000001</v>
      </c>
      <c r="E43" s="219">
        <f t="shared" si="0"/>
        <v>10169210.140000001</v>
      </c>
      <c r="F43" s="468">
        <v>2617479</v>
      </c>
      <c r="G43" s="469">
        <v>8320134</v>
      </c>
      <c r="H43" s="457">
        <v>10937613</v>
      </c>
    </row>
    <row r="44" spans="1:8" ht="15.75">
      <c r="A44" s="114">
        <v>23</v>
      </c>
      <c r="B44" s="51" t="s">
        <v>130</v>
      </c>
      <c r="C44" s="417">
        <v>12709663.449999999</v>
      </c>
      <c r="D44" s="417">
        <v>173073.01693405153</v>
      </c>
      <c r="E44" s="219">
        <f t="shared" si="0"/>
        <v>12882736.466934051</v>
      </c>
      <c r="F44" s="468">
        <v>8061736</v>
      </c>
      <c r="G44" s="469">
        <v>-346</v>
      </c>
      <c r="H44" s="457">
        <v>8061390</v>
      </c>
    </row>
    <row r="45" spans="1:8" ht="15.75">
      <c r="A45" s="114">
        <v>24</v>
      </c>
      <c r="B45" s="54" t="s">
        <v>131</v>
      </c>
      <c r="C45" s="418">
        <f>C34+C37+C38+C39+C40+C41+C42+C43+C44</f>
        <v>109432568.80000001</v>
      </c>
      <c r="D45" s="418">
        <f>D34+D37+D38+D39+D40+D41+D42+D43+D44</f>
        <v>4040512.4469340523</v>
      </c>
      <c r="E45" s="219">
        <f t="shared" si="0"/>
        <v>113473081.24693407</v>
      </c>
      <c r="F45" s="466">
        <v>93679538</v>
      </c>
      <c r="G45" s="467">
        <v>2305284</v>
      </c>
      <c r="H45" s="457">
        <v>95984822</v>
      </c>
    </row>
    <row r="46" spans="1:8">
      <c r="A46" s="114"/>
      <c r="B46" s="49" t="s">
        <v>132</v>
      </c>
      <c r="C46" s="417"/>
      <c r="D46" s="417"/>
      <c r="E46" s="222"/>
      <c r="F46" s="468"/>
      <c r="G46" s="469"/>
      <c r="H46" s="468"/>
    </row>
    <row r="47" spans="1:8" ht="15.75">
      <c r="A47" s="114">
        <v>25</v>
      </c>
      <c r="B47" s="51" t="s">
        <v>133</v>
      </c>
      <c r="C47" s="417">
        <v>4115064.67</v>
      </c>
      <c r="D47" s="417">
        <v>2133057.16</v>
      </c>
      <c r="E47" s="219">
        <f t="shared" si="0"/>
        <v>6248121.8300000001</v>
      </c>
      <c r="F47" s="468">
        <v>2915560</v>
      </c>
      <c r="G47" s="469">
        <v>2155932</v>
      </c>
      <c r="H47" s="457">
        <v>5071492</v>
      </c>
    </row>
    <row r="48" spans="1:8" ht="15.75">
      <c r="A48" s="114">
        <v>26</v>
      </c>
      <c r="B48" s="51" t="s">
        <v>134</v>
      </c>
      <c r="C48" s="417">
        <v>5183217.28</v>
      </c>
      <c r="D48" s="417">
        <v>2539587.23</v>
      </c>
      <c r="E48" s="219">
        <f t="shared" si="0"/>
        <v>7722804.5099999998</v>
      </c>
      <c r="F48" s="468">
        <v>6213017</v>
      </c>
      <c r="G48" s="469">
        <v>4383127</v>
      </c>
      <c r="H48" s="457">
        <v>10596144</v>
      </c>
    </row>
    <row r="49" spans="1:9" ht="15.75">
      <c r="A49" s="114">
        <v>27</v>
      </c>
      <c r="B49" s="51" t="s">
        <v>135</v>
      </c>
      <c r="C49" s="417">
        <v>54846845.140000001</v>
      </c>
      <c r="D49" s="417">
        <v>0</v>
      </c>
      <c r="E49" s="219">
        <f t="shared" si="0"/>
        <v>54846845.140000001</v>
      </c>
      <c r="F49" s="468">
        <v>52184721</v>
      </c>
      <c r="G49" s="469">
        <v>0</v>
      </c>
      <c r="H49" s="457">
        <v>52184721</v>
      </c>
    </row>
    <row r="50" spans="1:9" ht="15.75">
      <c r="A50" s="114">
        <v>28</v>
      </c>
      <c r="B50" s="51" t="s">
        <v>271</v>
      </c>
      <c r="C50" s="417">
        <v>3707440.18</v>
      </c>
      <c r="D50" s="417">
        <v>0</v>
      </c>
      <c r="E50" s="219">
        <f t="shared" si="0"/>
        <v>3707440.18</v>
      </c>
      <c r="F50" s="468">
        <v>2762413</v>
      </c>
      <c r="G50" s="469">
        <v>0</v>
      </c>
      <c r="H50" s="457">
        <v>2762413</v>
      </c>
    </row>
    <row r="51" spans="1:9" ht="15.75">
      <c r="A51" s="114">
        <v>29</v>
      </c>
      <c r="B51" s="51" t="s">
        <v>136</v>
      </c>
      <c r="C51" s="417">
        <v>18622890.98</v>
      </c>
      <c r="D51" s="417">
        <v>0</v>
      </c>
      <c r="E51" s="219">
        <f t="shared" si="0"/>
        <v>18622890.98</v>
      </c>
      <c r="F51" s="468">
        <v>24049803</v>
      </c>
      <c r="G51" s="469">
        <v>0</v>
      </c>
      <c r="H51" s="457">
        <v>24049803</v>
      </c>
    </row>
    <row r="52" spans="1:9" ht="15.75">
      <c r="A52" s="114">
        <v>30</v>
      </c>
      <c r="B52" s="51" t="s">
        <v>137</v>
      </c>
      <c r="C52" s="417">
        <v>14862495.789999999</v>
      </c>
      <c r="D52" s="417">
        <v>171492.25</v>
      </c>
      <c r="E52" s="219">
        <f t="shared" si="0"/>
        <v>15033988.039999999</v>
      </c>
      <c r="F52" s="468">
        <v>13889448</v>
      </c>
      <c r="G52" s="469">
        <v>184111</v>
      </c>
      <c r="H52" s="457">
        <v>14073559</v>
      </c>
    </row>
    <row r="53" spans="1:9" ht="15.75">
      <c r="A53" s="114">
        <v>31</v>
      </c>
      <c r="B53" s="54" t="s">
        <v>138</v>
      </c>
      <c r="C53" s="418">
        <f>C47+C48+C49+C50+C51+C52</f>
        <v>101337954.04000002</v>
      </c>
      <c r="D53" s="418">
        <f>D47+D48+D49+D50+D51+D52</f>
        <v>4844136.6400000006</v>
      </c>
      <c r="E53" s="219">
        <f t="shared" si="0"/>
        <v>106182090.68000002</v>
      </c>
      <c r="F53" s="466">
        <v>102014961</v>
      </c>
      <c r="G53" s="467">
        <v>6723171</v>
      </c>
      <c r="H53" s="457">
        <v>108738132</v>
      </c>
    </row>
    <row r="54" spans="1:9" ht="15.75">
      <c r="A54" s="114">
        <v>32</v>
      </c>
      <c r="B54" s="54" t="s">
        <v>139</v>
      </c>
      <c r="C54" s="418">
        <f>C45-C53</f>
        <v>8094614.7599999905</v>
      </c>
      <c r="D54" s="418">
        <f>D45-D53</f>
        <v>-803624.19306594832</v>
      </c>
      <c r="E54" s="219">
        <f t="shared" si="0"/>
        <v>7290990.5669340417</v>
      </c>
      <c r="F54" s="466">
        <v>-8335423</v>
      </c>
      <c r="G54" s="467">
        <v>-4417887</v>
      </c>
      <c r="H54" s="457">
        <v>-12753310</v>
      </c>
    </row>
    <row r="55" spans="1:9">
      <c r="A55" s="114"/>
      <c r="B55" s="49"/>
      <c r="C55" s="419"/>
      <c r="D55" s="419"/>
      <c r="E55" s="223"/>
      <c r="F55" s="470"/>
      <c r="G55" s="471"/>
      <c r="H55" s="470"/>
    </row>
    <row r="56" spans="1:9" ht="15.75">
      <c r="A56" s="114">
        <v>33</v>
      </c>
      <c r="B56" s="54" t="s">
        <v>140</v>
      </c>
      <c r="C56" s="418">
        <f>C31+C54</f>
        <v>141074851.38990003</v>
      </c>
      <c r="D56" s="418">
        <f>D31+D54</f>
        <v>51800100.244397603</v>
      </c>
      <c r="E56" s="219">
        <f t="shared" si="0"/>
        <v>192874951.63429764</v>
      </c>
      <c r="F56" s="466">
        <v>100522852</v>
      </c>
      <c r="G56" s="467">
        <v>35132692</v>
      </c>
      <c r="H56" s="457">
        <v>135655544</v>
      </c>
    </row>
    <row r="57" spans="1:9">
      <c r="A57" s="114"/>
      <c r="B57" s="49"/>
      <c r="C57" s="419"/>
      <c r="D57" s="419"/>
      <c r="E57" s="223"/>
      <c r="F57" s="470"/>
      <c r="G57" s="471"/>
      <c r="H57" s="470"/>
    </row>
    <row r="58" spans="1:9" ht="15.75">
      <c r="A58" s="114">
        <v>34</v>
      </c>
      <c r="B58" s="51" t="s">
        <v>141</v>
      </c>
      <c r="C58" s="417">
        <v>-7061675.6964999996</v>
      </c>
      <c r="D58" s="417">
        <v>-6793388.4800000004</v>
      </c>
      <c r="E58" s="219">
        <f t="shared" si="0"/>
        <v>-13855064.1765</v>
      </c>
      <c r="F58" s="468">
        <v>454607446</v>
      </c>
      <c r="G58" s="469">
        <v>-1598059</v>
      </c>
      <c r="H58" s="457">
        <v>453009387</v>
      </c>
    </row>
    <row r="59" spans="1:9" s="190" customFormat="1" ht="15.75">
      <c r="A59" s="114">
        <v>35</v>
      </c>
      <c r="B59" s="48" t="s">
        <v>142</v>
      </c>
      <c r="C59" s="417">
        <v>-1423903.97</v>
      </c>
      <c r="D59" s="417">
        <v>0</v>
      </c>
      <c r="E59" s="224">
        <f t="shared" si="0"/>
        <v>-1423903.97</v>
      </c>
      <c r="F59" s="468">
        <v>5046664</v>
      </c>
      <c r="G59" s="469">
        <v>0</v>
      </c>
      <c r="H59" s="472">
        <v>5046664</v>
      </c>
      <c r="I59" s="189"/>
    </row>
    <row r="60" spans="1:9" ht="15.75">
      <c r="A60" s="114">
        <v>36</v>
      </c>
      <c r="B60" s="51" t="s">
        <v>143</v>
      </c>
      <c r="C60" s="417">
        <v>4999530.0608999999</v>
      </c>
      <c r="D60" s="417">
        <v>-153281.29999999999</v>
      </c>
      <c r="E60" s="219">
        <f t="shared" si="0"/>
        <v>4846248.7609000001</v>
      </c>
      <c r="F60" s="468">
        <v>10629017</v>
      </c>
      <c r="G60" s="469">
        <v>1359858</v>
      </c>
      <c r="H60" s="457">
        <v>11988875</v>
      </c>
    </row>
    <row r="61" spans="1:9" ht="15.75">
      <c r="A61" s="114">
        <v>37</v>
      </c>
      <c r="B61" s="54" t="s">
        <v>144</v>
      </c>
      <c r="C61" s="418">
        <f>C58+C59+C60</f>
        <v>-3486049.6056000004</v>
      </c>
      <c r="D61" s="418">
        <f>D58+D59+D60</f>
        <v>-6946669.7800000003</v>
      </c>
      <c r="E61" s="219">
        <f t="shared" si="0"/>
        <v>-10432719.385600001</v>
      </c>
      <c r="F61" s="466">
        <v>470283128</v>
      </c>
      <c r="G61" s="467">
        <v>-238201</v>
      </c>
      <c r="H61" s="457">
        <v>470044926</v>
      </c>
    </row>
    <row r="62" spans="1:9">
      <c r="A62" s="114"/>
      <c r="B62" s="55"/>
      <c r="C62" s="417"/>
      <c r="D62" s="417"/>
      <c r="E62" s="222"/>
      <c r="F62" s="468"/>
      <c r="G62" s="469"/>
      <c r="H62" s="468"/>
    </row>
    <row r="63" spans="1:9" ht="15.75">
      <c r="A63" s="114">
        <v>38</v>
      </c>
      <c r="B63" s="56" t="s">
        <v>272</v>
      </c>
      <c r="C63" s="418">
        <f>C56-C61</f>
        <v>144560900.99550003</v>
      </c>
      <c r="D63" s="418">
        <f>D56-D61</f>
        <v>58746770.024397604</v>
      </c>
      <c r="E63" s="219">
        <f t="shared" si="0"/>
        <v>203307671.01989764</v>
      </c>
      <c r="F63" s="466">
        <v>-369760275</v>
      </c>
      <c r="G63" s="467">
        <v>35370893</v>
      </c>
      <c r="H63" s="457">
        <v>-334389382</v>
      </c>
    </row>
    <row r="64" spans="1:9" ht="15.75">
      <c r="A64" s="112">
        <v>39</v>
      </c>
      <c r="B64" s="51" t="s">
        <v>145</v>
      </c>
      <c r="C64" s="421">
        <v>10751021</v>
      </c>
      <c r="D64" s="421"/>
      <c r="E64" s="219">
        <f t="shared" si="0"/>
        <v>10751021</v>
      </c>
      <c r="F64" s="473">
        <v>-58623336</v>
      </c>
      <c r="G64" s="474"/>
      <c r="H64" s="457">
        <v>-58623336</v>
      </c>
    </row>
    <row r="65" spans="1:8" ht="15.75">
      <c r="A65" s="114">
        <v>40</v>
      </c>
      <c r="B65" s="54" t="s">
        <v>146</v>
      </c>
      <c r="C65" s="418">
        <f>C63-C64</f>
        <v>133809879.99550003</v>
      </c>
      <c r="D65" s="418">
        <f>D63-D64</f>
        <v>58746770.024397604</v>
      </c>
      <c r="E65" s="219">
        <f t="shared" si="0"/>
        <v>192556650.01989764</v>
      </c>
      <c r="F65" s="466">
        <v>-311136939</v>
      </c>
      <c r="G65" s="467">
        <v>35370893</v>
      </c>
      <c r="H65" s="457">
        <v>-275766046</v>
      </c>
    </row>
    <row r="66" spans="1:8" ht="15.75">
      <c r="A66" s="112">
        <v>41</v>
      </c>
      <c r="B66" s="51" t="s">
        <v>147</v>
      </c>
      <c r="C66" s="421">
        <v>-149557.16</v>
      </c>
      <c r="D66" s="421"/>
      <c r="E66" s="219">
        <f t="shared" si="0"/>
        <v>-149557.16</v>
      </c>
      <c r="F66" s="473">
        <v>-649391</v>
      </c>
      <c r="G66" s="474"/>
      <c r="H66" s="457">
        <v>-649391</v>
      </c>
    </row>
    <row r="67" spans="1:8" ht="16.5" thickBot="1">
      <c r="A67" s="116">
        <v>42</v>
      </c>
      <c r="B67" s="117" t="s">
        <v>148</v>
      </c>
      <c r="C67" s="225">
        <f>C65+C66</f>
        <v>133660322.83550003</v>
      </c>
      <c r="D67" s="225">
        <f>D65+D66</f>
        <v>58746770.024397604</v>
      </c>
      <c r="E67" s="221">
        <f t="shared" si="0"/>
        <v>192407092.85989764</v>
      </c>
      <c r="F67" s="475">
        <v>-311786331</v>
      </c>
      <c r="G67" s="476">
        <v>35370893</v>
      </c>
      <c r="H67" s="463">
        <v>-276415438</v>
      </c>
    </row>
  </sheetData>
  <mergeCells count="2">
    <mergeCell ref="C5:E5"/>
    <mergeCell ref="F5:H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H53"/>
  <sheetViews>
    <sheetView showGridLines="0" topLeftCell="A4" zoomScaleNormal="100" workbookViewId="0">
      <selection activeCell="C8" sqref="C8:D11"/>
    </sheetView>
  </sheetViews>
  <sheetFormatPr defaultRowHeight="15"/>
  <cols>
    <col min="1" max="1" width="9.5703125" bestFit="1" customWidth="1"/>
    <col min="2" max="2" width="72.28515625" customWidth="1"/>
    <col min="3" max="5" width="13.85546875" bestFit="1" customWidth="1"/>
    <col min="6" max="6" width="12.7109375" customWidth="1"/>
    <col min="7" max="7" width="13.85546875" bestFit="1" customWidth="1"/>
    <col min="8" max="8" width="17.28515625" customWidth="1"/>
  </cols>
  <sheetData>
    <row r="1" spans="1:8">
      <c r="A1" s="1" t="s">
        <v>188</v>
      </c>
      <c r="B1" t="str">
        <f>Info!C2</f>
        <v>სს ”საქართველოს ბანკი”</v>
      </c>
    </row>
    <row r="2" spans="1:8">
      <c r="A2" s="1" t="s">
        <v>189</v>
      </c>
      <c r="B2" s="407">
        <f>'1. key ratios'!B2</f>
        <v>44286</v>
      </c>
    </row>
    <row r="3" spans="1:8">
      <c r="A3" s="1"/>
    </row>
    <row r="4" spans="1:8" ht="16.5" thickBot="1">
      <c r="A4" s="1" t="s">
        <v>407</v>
      </c>
      <c r="B4" s="1"/>
      <c r="C4" s="191"/>
      <c r="D4" s="191"/>
      <c r="E4" s="191"/>
      <c r="F4" s="192"/>
      <c r="G4" s="192"/>
      <c r="H4" s="193" t="s">
        <v>93</v>
      </c>
    </row>
    <row r="5" spans="1:8" ht="15.75">
      <c r="A5" s="573" t="s">
        <v>26</v>
      </c>
      <c r="B5" s="575" t="s">
        <v>245</v>
      </c>
      <c r="C5" s="577" t="s">
        <v>194</v>
      </c>
      <c r="D5" s="577"/>
      <c r="E5" s="577"/>
      <c r="F5" s="577" t="s">
        <v>195</v>
      </c>
      <c r="G5" s="577"/>
      <c r="H5" s="578"/>
    </row>
    <row r="6" spans="1:8">
      <c r="A6" s="574"/>
      <c r="B6" s="576"/>
      <c r="C6" s="36" t="s">
        <v>27</v>
      </c>
      <c r="D6" s="36" t="s">
        <v>94</v>
      </c>
      <c r="E6" s="36" t="s">
        <v>68</v>
      </c>
      <c r="F6" s="36" t="s">
        <v>27</v>
      </c>
      <c r="G6" s="36" t="s">
        <v>94</v>
      </c>
      <c r="H6" s="37" t="s">
        <v>68</v>
      </c>
    </row>
    <row r="7" spans="1:8" s="2" customFormat="1" ht="15.75">
      <c r="A7" s="194">
        <v>1</v>
      </c>
      <c r="B7" s="195" t="s">
        <v>483</v>
      </c>
      <c r="C7" s="422"/>
      <c r="D7" s="422"/>
      <c r="E7" s="226">
        <f>C7+D7</f>
        <v>0</v>
      </c>
      <c r="F7" s="452"/>
      <c r="G7" s="453"/>
      <c r="H7" s="479">
        <v>0</v>
      </c>
    </row>
    <row r="8" spans="1:8" s="2" customFormat="1" ht="15.75">
      <c r="A8" s="194">
        <v>1.1000000000000001</v>
      </c>
      <c r="B8" s="196" t="s">
        <v>275</v>
      </c>
      <c r="C8" s="422">
        <v>696656255.38999999</v>
      </c>
      <c r="D8" s="422">
        <v>805522610.78260005</v>
      </c>
      <c r="E8" s="226">
        <f t="shared" ref="E8:E53" si="0">C8+D8</f>
        <v>1502178866.1726</v>
      </c>
      <c r="F8" s="452">
        <v>642634042</v>
      </c>
      <c r="G8" s="453">
        <v>775961325</v>
      </c>
      <c r="H8" s="457">
        <v>1418595367</v>
      </c>
    </row>
    <row r="9" spans="1:8" s="2" customFormat="1" ht="15.75">
      <c r="A9" s="194">
        <v>1.2</v>
      </c>
      <c r="B9" s="196" t="s">
        <v>276</v>
      </c>
      <c r="C9" s="422">
        <v>0</v>
      </c>
      <c r="D9" s="422">
        <v>124910827</v>
      </c>
      <c r="E9" s="226">
        <f t="shared" si="0"/>
        <v>124910827</v>
      </c>
      <c r="F9" s="455">
        <v>0</v>
      </c>
      <c r="G9" s="456">
        <v>101553794</v>
      </c>
      <c r="H9" s="457">
        <v>101553794</v>
      </c>
    </row>
    <row r="10" spans="1:8" s="2" customFormat="1" ht="15.75">
      <c r="A10" s="194">
        <v>1.3</v>
      </c>
      <c r="B10" s="196" t="s">
        <v>277</v>
      </c>
      <c r="C10" s="422">
        <v>207162188.88999999</v>
      </c>
      <c r="D10" s="422">
        <v>30195555.068399996</v>
      </c>
      <c r="E10" s="226">
        <f t="shared" si="0"/>
        <v>237357743.95839998</v>
      </c>
      <c r="F10" s="455">
        <v>209044614</v>
      </c>
      <c r="G10" s="456">
        <v>15739074</v>
      </c>
      <c r="H10" s="457">
        <v>224783689</v>
      </c>
    </row>
    <row r="11" spans="1:8" s="2" customFormat="1" ht="15.75">
      <c r="A11" s="194">
        <v>1.4</v>
      </c>
      <c r="B11" s="196" t="s">
        <v>278</v>
      </c>
      <c r="C11" s="422">
        <v>148601847.75999999</v>
      </c>
      <c r="D11" s="422">
        <v>200374152.7545</v>
      </c>
      <c r="E11" s="226">
        <f t="shared" si="0"/>
        <v>348976000.51450002</v>
      </c>
      <c r="F11" s="455">
        <v>104942305</v>
      </c>
      <c r="G11" s="456">
        <v>241715344</v>
      </c>
      <c r="H11" s="457">
        <v>346657649</v>
      </c>
    </row>
    <row r="12" spans="1:8" s="2" customFormat="1" ht="29.25" customHeight="1">
      <c r="A12" s="194">
        <v>2</v>
      </c>
      <c r="B12" s="195" t="s">
        <v>279</v>
      </c>
      <c r="C12" s="422">
        <v>0</v>
      </c>
      <c r="D12" s="422">
        <v>0</v>
      </c>
      <c r="E12" s="226">
        <f t="shared" si="0"/>
        <v>0</v>
      </c>
      <c r="F12" s="455">
        <v>0</v>
      </c>
      <c r="G12" s="456">
        <v>0</v>
      </c>
      <c r="H12" s="457">
        <v>0</v>
      </c>
    </row>
    <row r="13" spans="1:8" s="2" customFormat="1" ht="25.5">
      <c r="A13" s="194">
        <v>3</v>
      </c>
      <c r="B13" s="195" t="s">
        <v>280</v>
      </c>
      <c r="C13" s="422"/>
      <c r="D13" s="422"/>
      <c r="E13" s="226">
        <f t="shared" si="0"/>
        <v>0</v>
      </c>
      <c r="F13" s="455"/>
      <c r="G13" s="456"/>
      <c r="H13" s="457">
        <v>0</v>
      </c>
    </row>
    <row r="14" spans="1:8" s="2" customFormat="1" ht="15.75">
      <c r="A14" s="194">
        <v>3.1</v>
      </c>
      <c r="B14" s="196" t="s">
        <v>281</v>
      </c>
      <c r="C14" s="422">
        <v>1955549000</v>
      </c>
      <c r="D14" s="422">
        <v>0</v>
      </c>
      <c r="E14" s="226">
        <f t="shared" si="0"/>
        <v>1955549000</v>
      </c>
      <c r="F14" s="455">
        <v>2092737000</v>
      </c>
      <c r="G14" s="456">
        <v>0</v>
      </c>
      <c r="H14" s="457">
        <v>2092737000</v>
      </c>
    </row>
    <row r="15" spans="1:8" s="2" customFormat="1" ht="15.75">
      <c r="A15" s="194">
        <v>3.2</v>
      </c>
      <c r="B15" s="196" t="s">
        <v>282</v>
      </c>
      <c r="C15" s="422"/>
      <c r="D15" s="422"/>
      <c r="E15" s="226">
        <f t="shared" si="0"/>
        <v>0</v>
      </c>
      <c r="F15" s="455"/>
      <c r="G15" s="456"/>
      <c r="H15" s="457">
        <v>0</v>
      </c>
    </row>
    <row r="16" spans="1:8" s="2" customFormat="1" ht="15.75">
      <c r="A16" s="194">
        <v>4</v>
      </c>
      <c r="B16" s="195" t="s">
        <v>283</v>
      </c>
      <c r="C16" s="422"/>
      <c r="D16" s="422"/>
      <c r="E16" s="226">
        <f t="shared" si="0"/>
        <v>0</v>
      </c>
      <c r="F16" s="455"/>
      <c r="G16" s="456"/>
      <c r="H16" s="457">
        <v>0</v>
      </c>
    </row>
    <row r="17" spans="1:8" s="2" customFormat="1" ht="15.75">
      <c r="A17" s="194">
        <v>4.0999999999999996</v>
      </c>
      <c r="B17" s="196" t="s">
        <v>284</v>
      </c>
      <c r="C17" s="422">
        <v>325634003.44</v>
      </c>
      <c r="D17" s="422">
        <v>247091323.91</v>
      </c>
      <c r="E17" s="226">
        <f t="shared" si="0"/>
        <v>572725327.35000002</v>
      </c>
      <c r="F17" s="455">
        <v>257128204</v>
      </c>
      <c r="G17" s="456">
        <v>245121012</v>
      </c>
      <c r="H17" s="457">
        <v>502249216</v>
      </c>
    </row>
    <row r="18" spans="1:8" s="2" customFormat="1" ht="15.75">
      <c r="A18" s="194">
        <v>4.2</v>
      </c>
      <c r="B18" s="196" t="s">
        <v>285</v>
      </c>
      <c r="C18" s="422">
        <v>468949515.82999998</v>
      </c>
      <c r="D18" s="422">
        <v>541588648.13540006</v>
      </c>
      <c r="E18" s="226">
        <f t="shared" si="0"/>
        <v>1010538163.9654</v>
      </c>
      <c r="F18" s="455">
        <v>436371514</v>
      </c>
      <c r="G18" s="456">
        <v>519020116</v>
      </c>
      <c r="H18" s="457">
        <v>955391630</v>
      </c>
    </row>
    <row r="19" spans="1:8" s="2" customFormat="1" ht="25.5">
      <c r="A19" s="194">
        <v>5</v>
      </c>
      <c r="B19" s="195" t="s">
        <v>286</v>
      </c>
      <c r="C19" s="422"/>
      <c r="D19" s="422"/>
      <c r="E19" s="226">
        <f t="shared" si="0"/>
        <v>0</v>
      </c>
      <c r="F19" s="455"/>
      <c r="G19" s="456"/>
      <c r="H19" s="457">
        <v>0</v>
      </c>
    </row>
    <row r="20" spans="1:8" s="2" customFormat="1" ht="15.75">
      <c r="A20" s="194">
        <v>5.0999999999999996</v>
      </c>
      <c r="B20" s="196" t="s">
        <v>287</v>
      </c>
      <c r="C20" s="422">
        <v>204502902.41999999</v>
      </c>
      <c r="D20" s="422">
        <v>264469831.31</v>
      </c>
      <c r="E20" s="226">
        <f t="shared" si="0"/>
        <v>468972733.73000002</v>
      </c>
      <c r="F20" s="455">
        <v>144519892</v>
      </c>
      <c r="G20" s="456">
        <v>437691571</v>
      </c>
      <c r="H20" s="457">
        <v>582211463</v>
      </c>
    </row>
    <row r="21" spans="1:8" s="2" customFormat="1" ht="15.75">
      <c r="A21" s="194">
        <v>5.2</v>
      </c>
      <c r="B21" s="196" t="s">
        <v>288</v>
      </c>
      <c r="C21" s="422">
        <v>148282799.81</v>
      </c>
      <c r="D21" s="422">
        <v>615205.91</v>
      </c>
      <c r="E21" s="226">
        <f t="shared" si="0"/>
        <v>148898005.72</v>
      </c>
      <c r="F21" s="455">
        <v>96936725</v>
      </c>
      <c r="G21" s="456">
        <v>1114434</v>
      </c>
      <c r="H21" s="457">
        <v>98051159</v>
      </c>
    </row>
    <row r="22" spans="1:8" s="2" customFormat="1" ht="15.75">
      <c r="A22" s="194">
        <v>5.3</v>
      </c>
      <c r="B22" s="196" t="s">
        <v>289</v>
      </c>
      <c r="C22" s="422">
        <v>10484821472.1</v>
      </c>
      <c r="D22" s="422">
        <v>12703347818.299999</v>
      </c>
      <c r="E22" s="226">
        <f t="shared" si="0"/>
        <v>23188169290.400002</v>
      </c>
      <c r="F22" s="455">
        <v>8639714157</v>
      </c>
      <c r="G22" s="456">
        <v>11706390721</v>
      </c>
      <c r="H22" s="457">
        <v>20346104878</v>
      </c>
    </row>
    <row r="23" spans="1:8" s="2" customFormat="1" ht="15.75">
      <c r="A23" s="194" t="s">
        <v>290</v>
      </c>
      <c r="B23" s="197" t="s">
        <v>291</v>
      </c>
      <c r="C23" s="422">
        <v>7590101045.4700003</v>
      </c>
      <c r="D23" s="422">
        <v>5467019606.6499996</v>
      </c>
      <c r="E23" s="226">
        <f t="shared" si="0"/>
        <v>13057120652.119999</v>
      </c>
      <c r="F23" s="455">
        <v>6347753698</v>
      </c>
      <c r="G23" s="456">
        <v>5242225486</v>
      </c>
      <c r="H23" s="457">
        <v>11589979184</v>
      </c>
    </row>
    <row r="24" spans="1:8" s="2" customFormat="1" ht="15.75">
      <c r="A24" s="194" t="s">
        <v>292</v>
      </c>
      <c r="B24" s="197" t="s">
        <v>293</v>
      </c>
      <c r="C24" s="422">
        <v>1785641878.0599999</v>
      </c>
      <c r="D24" s="422">
        <v>5317956461.1099997</v>
      </c>
      <c r="E24" s="226">
        <f t="shared" si="0"/>
        <v>7103598339.1700001</v>
      </c>
      <c r="F24" s="455">
        <v>1397506884</v>
      </c>
      <c r="G24" s="456">
        <v>4827959240</v>
      </c>
      <c r="H24" s="457">
        <v>6225466124</v>
      </c>
    </row>
    <row r="25" spans="1:8" s="2" customFormat="1" ht="15.75">
      <c r="A25" s="194" t="s">
        <v>294</v>
      </c>
      <c r="B25" s="198" t="s">
        <v>295</v>
      </c>
      <c r="C25" s="422">
        <v>0</v>
      </c>
      <c r="D25" s="422">
        <v>0</v>
      </c>
      <c r="E25" s="226">
        <f t="shared" si="0"/>
        <v>0</v>
      </c>
      <c r="F25" s="455">
        <v>0</v>
      </c>
      <c r="G25" s="456">
        <v>0</v>
      </c>
      <c r="H25" s="457">
        <v>0</v>
      </c>
    </row>
    <row r="26" spans="1:8" s="2" customFormat="1" ht="15.75">
      <c r="A26" s="194" t="s">
        <v>296</v>
      </c>
      <c r="B26" s="197" t="s">
        <v>297</v>
      </c>
      <c r="C26" s="422">
        <v>1109078548.5699999</v>
      </c>
      <c r="D26" s="422">
        <v>1918371750.54</v>
      </c>
      <c r="E26" s="226">
        <f t="shared" si="0"/>
        <v>3027450299.1099997</v>
      </c>
      <c r="F26" s="455">
        <v>894453575</v>
      </c>
      <c r="G26" s="456">
        <v>1636205995</v>
      </c>
      <c r="H26" s="457">
        <v>2530659570</v>
      </c>
    </row>
    <row r="27" spans="1:8" s="2" customFormat="1" ht="15.75">
      <c r="A27" s="194" t="s">
        <v>298</v>
      </c>
      <c r="B27" s="197" t="s">
        <v>299</v>
      </c>
      <c r="C27" s="422">
        <v>0</v>
      </c>
      <c r="D27" s="422">
        <v>0</v>
      </c>
      <c r="E27" s="226">
        <f t="shared" si="0"/>
        <v>0</v>
      </c>
      <c r="F27" s="455">
        <v>0</v>
      </c>
      <c r="G27" s="456">
        <v>0</v>
      </c>
      <c r="H27" s="457">
        <v>0</v>
      </c>
    </row>
    <row r="28" spans="1:8" s="2" customFormat="1" ht="15.75">
      <c r="A28" s="194">
        <v>5.4</v>
      </c>
      <c r="B28" s="196" t="s">
        <v>300</v>
      </c>
      <c r="C28" s="422">
        <v>251073555.41</v>
      </c>
      <c r="D28" s="422">
        <v>475067656.73000002</v>
      </c>
      <c r="E28" s="226">
        <f t="shared" si="0"/>
        <v>726141212.13999999</v>
      </c>
      <c r="F28" s="455">
        <v>376229428</v>
      </c>
      <c r="G28" s="456">
        <v>1445665647</v>
      </c>
      <c r="H28" s="457">
        <v>1821895075</v>
      </c>
    </row>
    <row r="29" spans="1:8" s="2" customFormat="1" ht="15.75">
      <c r="A29" s="194">
        <v>5.5</v>
      </c>
      <c r="B29" s="196" t="s">
        <v>301</v>
      </c>
      <c r="C29" s="422">
        <v>0</v>
      </c>
      <c r="D29" s="422">
        <v>0</v>
      </c>
      <c r="E29" s="226">
        <f t="shared" si="0"/>
        <v>0</v>
      </c>
      <c r="F29" s="455">
        <v>0</v>
      </c>
      <c r="G29" s="456">
        <v>0</v>
      </c>
      <c r="H29" s="457">
        <v>0</v>
      </c>
    </row>
    <row r="30" spans="1:8" s="2" customFormat="1" ht="15.75">
      <c r="A30" s="194">
        <v>5.6</v>
      </c>
      <c r="B30" s="196" t="s">
        <v>302</v>
      </c>
      <c r="C30" s="422">
        <v>220615790.12</v>
      </c>
      <c r="D30" s="422">
        <v>1445924593.78</v>
      </c>
      <c r="E30" s="226">
        <f t="shared" si="0"/>
        <v>1666540383.9000001</v>
      </c>
      <c r="F30" s="455">
        <v>159603369</v>
      </c>
      <c r="G30" s="456">
        <v>1118057495</v>
      </c>
      <c r="H30" s="457">
        <v>1277660864</v>
      </c>
    </row>
    <row r="31" spans="1:8" s="2" customFormat="1" ht="15.75">
      <c r="A31" s="194">
        <v>5.7</v>
      </c>
      <c r="B31" s="196" t="s">
        <v>303</v>
      </c>
      <c r="C31" s="422">
        <v>2020571757.49</v>
      </c>
      <c r="D31" s="422">
        <v>4299455924.0699997</v>
      </c>
      <c r="E31" s="226">
        <f t="shared" si="0"/>
        <v>6320027681.5599995</v>
      </c>
      <c r="F31" s="455">
        <v>1723848213</v>
      </c>
      <c r="G31" s="456">
        <v>5435833287</v>
      </c>
      <c r="H31" s="457">
        <v>7159681500</v>
      </c>
    </row>
    <row r="32" spans="1:8" s="2" customFormat="1" ht="15.75">
      <c r="A32" s="194">
        <v>6</v>
      </c>
      <c r="B32" s="195" t="s">
        <v>304</v>
      </c>
      <c r="C32" s="422">
        <v>0</v>
      </c>
      <c r="D32" s="422">
        <v>0</v>
      </c>
      <c r="E32" s="226">
        <f t="shared" si="0"/>
        <v>0</v>
      </c>
      <c r="F32" s="455"/>
      <c r="G32" s="456"/>
      <c r="H32" s="457">
        <v>0</v>
      </c>
    </row>
    <row r="33" spans="1:8" s="2" customFormat="1" ht="25.5">
      <c r="A33" s="194">
        <v>6.1</v>
      </c>
      <c r="B33" s="196" t="s">
        <v>484</v>
      </c>
      <c r="C33" s="422">
        <v>121874941.04999998</v>
      </c>
      <c r="D33" s="422">
        <v>3092666516.040957</v>
      </c>
      <c r="E33" s="226">
        <f t="shared" si="0"/>
        <v>3214541457.0909572</v>
      </c>
      <c r="F33" s="455">
        <v>157123861</v>
      </c>
      <c r="G33" s="456">
        <v>3246618250</v>
      </c>
      <c r="H33" s="457">
        <v>3403742111</v>
      </c>
    </row>
    <row r="34" spans="1:8" s="2" customFormat="1" ht="25.5">
      <c r="A34" s="194">
        <v>6.2</v>
      </c>
      <c r="B34" s="196" t="s">
        <v>305</v>
      </c>
      <c r="C34" s="422">
        <v>86826789.370000005</v>
      </c>
      <c r="D34" s="422">
        <v>3144058206.276547</v>
      </c>
      <c r="E34" s="226">
        <f t="shared" si="0"/>
        <v>3230884995.6465468</v>
      </c>
      <c r="F34" s="455">
        <v>65972123</v>
      </c>
      <c r="G34" s="456">
        <v>3279708933</v>
      </c>
      <c r="H34" s="457">
        <v>3345681057</v>
      </c>
    </row>
    <row r="35" spans="1:8" s="2" customFormat="1" ht="25.5">
      <c r="A35" s="194">
        <v>6.3</v>
      </c>
      <c r="B35" s="196" t="s">
        <v>306</v>
      </c>
      <c r="C35" s="422"/>
      <c r="D35" s="423"/>
      <c r="E35" s="226">
        <f t="shared" si="0"/>
        <v>0</v>
      </c>
      <c r="F35" s="455"/>
      <c r="G35" s="480">
        <v>0</v>
      </c>
      <c r="H35" s="457">
        <v>0</v>
      </c>
    </row>
    <row r="36" spans="1:8" s="2" customFormat="1" ht="15.75">
      <c r="A36" s="194">
        <v>6.4</v>
      </c>
      <c r="B36" s="196" t="s">
        <v>307</v>
      </c>
      <c r="C36" s="422"/>
      <c r="D36" s="422"/>
      <c r="E36" s="226">
        <f t="shared" si="0"/>
        <v>0</v>
      </c>
      <c r="F36" s="455"/>
      <c r="G36" s="453"/>
      <c r="H36" s="457">
        <v>0</v>
      </c>
    </row>
    <row r="37" spans="1:8" s="2" customFormat="1" ht="15.75">
      <c r="A37" s="194">
        <v>6.5</v>
      </c>
      <c r="B37" s="196" t="s">
        <v>308</v>
      </c>
      <c r="C37" s="422"/>
      <c r="D37" s="423">
        <v>8188320</v>
      </c>
      <c r="E37" s="226">
        <f t="shared" si="0"/>
        <v>8188320</v>
      </c>
      <c r="F37" s="455"/>
      <c r="G37" s="480">
        <v>16750950</v>
      </c>
      <c r="H37" s="457">
        <v>16750950</v>
      </c>
    </row>
    <row r="38" spans="1:8" s="2" customFormat="1" ht="25.5">
      <c r="A38" s="194">
        <v>6.6</v>
      </c>
      <c r="B38" s="196" t="s">
        <v>309</v>
      </c>
      <c r="C38" s="422"/>
      <c r="D38" s="422"/>
      <c r="E38" s="226">
        <f t="shared" si="0"/>
        <v>0</v>
      </c>
      <c r="F38" s="455"/>
      <c r="G38" s="453"/>
      <c r="H38" s="457">
        <v>0</v>
      </c>
    </row>
    <row r="39" spans="1:8" s="2" customFormat="1" ht="25.5">
      <c r="A39" s="194">
        <v>6.7</v>
      </c>
      <c r="B39" s="196" t="s">
        <v>310</v>
      </c>
      <c r="C39" s="422"/>
      <c r="D39" s="422"/>
      <c r="E39" s="226">
        <f t="shared" si="0"/>
        <v>0</v>
      </c>
      <c r="F39" s="455"/>
      <c r="G39" s="456"/>
      <c r="H39" s="457">
        <v>0</v>
      </c>
    </row>
    <row r="40" spans="1:8" s="2" customFormat="1" ht="15.75">
      <c r="A40" s="194">
        <v>7</v>
      </c>
      <c r="B40" s="195" t="s">
        <v>311</v>
      </c>
      <c r="C40" s="422"/>
      <c r="D40" s="422"/>
      <c r="E40" s="226">
        <f t="shared" si="0"/>
        <v>0</v>
      </c>
      <c r="F40" s="455"/>
      <c r="G40" s="456"/>
      <c r="H40" s="457">
        <v>0</v>
      </c>
    </row>
    <row r="41" spans="1:8" s="2" customFormat="1" ht="25.5">
      <c r="A41" s="194">
        <v>7.1</v>
      </c>
      <c r="B41" s="196" t="s">
        <v>312</v>
      </c>
      <c r="C41" s="422">
        <v>27732289.079999998</v>
      </c>
      <c r="D41" s="422">
        <v>6063241.1699999999</v>
      </c>
      <c r="E41" s="226">
        <f t="shared" si="0"/>
        <v>33795530.25</v>
      </c>
      <c r="F41" s="455">
        <v>13250575</v>
      </c>
      <c r="G41" s="456">
        <v>7228288</v>
      </c>
      <c r="H41" s="457">
        <v>20478863</v>
      </c>
    </row>
    <row r="42" spans="1:8" s="2" customFormat="1" ht="25.5">
      <c r="A42" s="194">
        <v>7.2</v>
      </c>
      <c r="B42" s="196" t="s">
        <v>313</v>
      </c>
      <c r="C42" s="422">
        <v>2380377</v>
      </c>
      <c r="D42" s="422">
        <v>1083542.6881820001</v>
      </c>
      <c r="E42" s="226">
        <f t="shared" si="0"/>
        <v>3463919.6881820001</v>
      </c>
      <c r="F42" s="455">
        <v>2363320</v>
      </c>
      <c r="G42" s="456">
        <v>1197230</v>
      </c>
      <c r="H42" s="457">
        <v>3560550</v>
      </c>
    </row>
    <row r="43" spans="1:8" s="2" customFormat="1" ht="25.5">
      <c r="A43" s="194">
        <v>7.3</v>
      </c>
      <c r="B43" s="196" t="s">
        <v>314</v>
      </c>
      <c r="C43" s="422">
        <v>119483323.28</v>
      </c>
      <c r="D43" s="422">
        <v>134764476.62</v>
      </c>
      <c r="E43" s="226">
        <f t="shared" si="0"/>
        <v>254247799.90000001</v>
      </c>
      <c r="F43" s="455">
        <v>134308710</v>
      </c>
      <c r="G43" s="456">
        <v>135209523</v>
      </c>
      <c r="H43" s="457">
        <v>269518234</v>
      </c>
    </row>
    <row r="44" spans="1:8" s="2" customFormat="1" ht="25.5">
      <c r="A44" s="194">
        <v>7.4</v>
      </c>
      <c r="B44" s="196" t="s">
        <v>315</v>
      </c>
      <c r="C44" s="422">
        <v>41239050.659999996</v>
      </c>
      <c r="D44" s="422">
        <v>33355940.520817</v>
      </c>
      <c r="E44" s="226">
        <f t="shared" si="0"/>
        <v>74594991.180816993</v>
      </c>
      <c r="F44" s="455">
        <v>44111637</v>
      </c>
      <c r="G44" s="456">
        <v>71184969</v>
      </c>
      <c r="H44" s="457">
        <v>115296606</v>
      </c>
    </row>
    <row r="45" spans="1:8" s="2" customFormat="1" ht="15.75">
      <c r="A45" s="194">
        <v>8</v>
      </c>
      <c r="B45" s="195" t="s">
        <v>316</v>
      </c>
      <c r="C45" s="422"/>
      <c r="D45" s="422"/>
      <c r="E45" s="226">
        <f t="shared" si="0"/>
        <v>0</v>
      </c>
      <c r="F45" s="455"/>
      <c r="G45" s="456"/>
      <c r="H45" s="457">
        <v>0</v>
      </c>
    </row>
    <row r="46" spans="1:8" s="2" customFormat="1" ht="15.75">
      <c r="A46" s="194">
        <v>8.1</v>
      </c>
      <c r="B46" s="196" t="s">
        <v>317</v>
      </c>
      <c r="C46" s="422"/>
      <c r="D46" s="422"/>
      <c r="E46" s="226">
        <f t="shared" si="0"/>
        <v>0</v>
      </c>
      <c r="F46" s="455"/>
      <c r="G46" s="456"/>
      <c r="H46" s="457">
        <v>0</v>
      </c>
    </row>
    <row r="47" spans="1:8" s="2" customFormat="1" ht="15.75">
      <c r="A47" s="194">
        <v>8.1999999999999993</v>
      </c>
      <c r="B47" s="196" t="s">
        <v>318</v>
      </c>
      <c r="C47" s="422"/>
      <c r="D47" s="422"/>
      <c r="E47" s="226">
        <f t="shared" si="0"/>
        <v>0</v>
      </c>
      <c r="F47" s="455"/>
      <c r="G47" s="456"/>
      <c r="H47" s="457">
        <v>0</v>
      </c>
    </row>
    <row r="48" spans="1:8" s="2" customFormat="1" ht="15.75">
      <c r="A48" s="194">
        <v>8.3000000000000007</v>
      </c>
      <c r="B48" s="196" t="s">
        <v>319</v>
      </c>
      <c r="C48" s="422"/>
      <c r="D48" s="422"/>
      <c r="E48" s="226">
        <f t="shared" si="0"/>
        <v>0</v>
      </c>
      <c r="F48" s="455"/>
      <c r="G48" s="456"/>
      <c r="H48" s="457">
        <v>0</v>
      </c>
    </row>
    <row r="49" spans="1:8" s="2" customFormat="1" ht="15.75">
      <c r="A49" s="194">
        <v>8.4</v>
      </c>
      <c r="B49" s="196" t="s">
        <v>320</v>
      </c>
      <c r="C49" s="422"/>
      <c r="D49" s="422"/>
      <c r="E49" s="226">
        <f t="shared" si="0"/>
        <v>0</v>
      </c>
      <c r="F49" s="455"/>
      <c r="G49" s="456"/>
      <c r="H49" s="457">
        <v>0</v>
      </c>
    </row>
    <row r="50" spans="1:8" s="2" customFormat="1" ht="15.75">
      <c r="A50" s="194">
        <v>8.5</v>
      </c>
      <c r="B50" s="196" t="s">
        <v>321</v>
      </c>
      <c r="C50" s="422"/>
      <c r="D50" s="422"/>
      <c r="E50" s="226">
        <f t="shared" si="0"/>
        <v>0</v>
      </c>
      <c r="F50" s="455"/>
      <c r="G50" s="456"/>
      <c r="H50" s="457">
        <v>0</v>
      </c>
    </row>
    <row r="51" spans="1:8" s="2" customFormat="1" ht="15.75">
      <c r="A51" s="194">
        <v>8.6</v>
      </c>
      <c r="B51" s="196" t="s">
        <v>322</v>
      </c>
      <c r="C51" s="422"/>
      <c r="D51" s="422"/>
      <c r="E51" s="226">
        <f t="shared" si="0"/>
        <v>0</v>
      </c>
      <c r="F51" s="455"/>
      <c r="G51" s="456"/>
      <c r="H51" s="457">
        <v>0</v>
      </c>
    </row>
    <row r="52" spans="1:8" s="2" customFormat="1" ht="15.75">
      <c r="A52" s="194">
        <v>8.6999999999999993</v>
      </c>
      <c r="B52" s="196" t="s">
        <v>323</v>
      </c>
      <c r="C52" s="422"/>
      <c r="D52" s="422"/>
      <c r="E52" s="226">
        <f t="shared" si="0"/>
        <v>0</v>
      </c>
      <c r="F52" s="455"/>
      <c r="G52" s="456"/>
      <c r="H52" s="457">
        <v>0</v>
      </c>
    </row>
    <row r="53" spans="1:8" s="2" customFormat="1" ht="26.25" thickBot="1">
      <c r="A53" s="199">
        <v>9</v>
      </c>
      <c r="B53" s="200" t="s">
        <v>324</v>
      </c>
      <c r="C53" s="227"/>
      <c r="D53" s="227"/>
      <c r="E53" s="228">
        <f t="shared" si="0"/>
        <v>0</v>
      </c>
      <c r="F53" s="481"/>
      <c r="G53" s="482"/>
      <c r="H53" s="463">
        <v>0</v>
      </c>
    </row>
  </sheetData>
  <mergeCells count="4">
    <mergeCell ref="A5:A6"/>
    <mergeCell ref="B5:B6"/>
    <mergeCell ref="C5:E5"/>
    <mergeCell ref="F5:H5"/>
  </mergeCells>
  <pageMargins left="0.25" right="0.25" top="0.75" bottom="0.75" header="0.3" footer="0.3"/>
  <pageSetup paperSize="9" scale="6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18"/>
  <sheetViews>
    <sheetView showGridLines="0" zoomScaleNormal="100" workbookViewId="0">
      <pane xSplit="1" ySplit="4" topLeftCell="B5" activePane="bottomRight" state="frozen"/>
      <selection activeCell="B47" sqref="B47"/>
      <selection pane="topRight" activeCell="B47" sqref="B47"/>
      <selection pane="bottomLeft" activeCell="B47" sqref="B47"/>
      <selection pane="bottomRight" activeCell="B47" sqref="B47"/>
    </sheetView>
  </sheetViews>
  <sheetFormatPr defaultColWidth="9.140625" defaultRowHeight="12.75"/>
  <cols>
    <col min="1" max="1" width="9.5703125" style="1" bestFit="1" customWidth="1"/>
    <col min="2" max="2" width="93.5703125" style="1" customWidth="1"/>
    <col min="3" max="4" width="12.7109375" style="1" customWidth="1"/>
    <col min="5" max="5" width="12.85546875" style="9" customWidth="1"/>
    <col min="6" max="6" width="14.42578125" style="9" customWidth="1"/>
    <col min="7" max="7" width="15.7109375" style="9" customWidth="1"/>
    <col min="8" max="11" width="9.7109375" style="9" customWidth="1"/>
    <col min="12" max="16384" width="9.140625" style="9"/>
  </cols>
  <sheetData>
    <row r="1" spans="1:8" ht="15">
      <c r="A1" s="14" t="s">
        <v>188</v>
      </c>
      <c r="B1" s="13" t="str">
        <f>Info!C2</f>
        <v>სს ”საქართველოს ბანკი”</v>
      </c>
      <c r="C1" s="13"/>
      <c r="D1" s="290"/>
    </row>
    <row r="2" spans="1:8" ht="15">
      <c r="A2" s="14" t="s">
        <v>189</v>
      </c>
      <c r="B2" s="394">
        <v>44286</v>
      </c>
      <c r="C2" s="26"/>
      <c r="D2" s="15"/>
      <c r="E2" s="8"/>
      <c r="F2" s="8"/>
      <c r="G2" s="8"/>
      <c r="H2" s="8"/>
    </row>
    <row r="3" spans="1:8" ht="15">
      <c r="A3" s="14"/>
      <c r="B3" s="13"/>
      <c r="C3" s="26"/>
      <c r="D3" s="15"/>
      <c r="E3" s="8"/>
      <c r="F3" s="8"/>
      <c r="G3" s="8"/>
      <c r="H3" s="8"/>
    </row>
    <row r="4" spans="1:8" ht="15" customHeight="1" thickBot="1">
      <c r="A4" s="15" t="s">
        <v>408</v>
      </c>
      <c r="B4" s="504" t="s">
        <v>187</v>
      </c>
      <c r="C4" s="505" t="s">
        <v>93</v>
      </c>
    </row>
    <row r="5" spans="1:8" ht="15" customHeight="1">
      <c r="A5" s="506" t="s">
        <v>26</v>
      </c>
      <c r="B5" s="507"/>
      <c r="C5" s="395" t="str">
        <f>INT((MONTH($B$2))/3)&amp;"Q"&amp;"-"&amp;YEAR($B$2)</f>
        <v>1Q-2021</v>
      </c>
      <c r="D5" s="395" t="str">
        <f>IF(INT(MONTH($B$2))=3, "4"&amp;"Q"&amp;"-"&amp;YEAR($B$2)-1, IF(INT(MONTH($B$2))=6, "1"&amp;"Q"&amp;"-"&amp;YEAR($B$2), IF(INT(MONTH($B$2))=9, "2"&amp;"Q"&amp;"-"&amp;YEAR($B$2),IF(INT(MONTH($B$2))=12, "3"&amp;"Q"&amp;"-"&amp;YEAR($B$2), 0))))</f>
        <v>4Q-2020</v>
      </c>
      <c r="E5" s="395" t="str">
        <f>IF(INT(MONTH($B$2))=3, "3"&amp;"Q"&amp;"-"&amp;YEAR($B$2)-1, IF(INT(MONTH($B$2))=6, "4"&amp;"Q"&amp;"-"&amp;YEAR($B$2)-1, IF(INT(MONTH($B$2))=9, "1"&amp;"Q"&amp;"-"&amp;YEAR($B$2),IF(INT(MONTH($B$2))=12, "2"&amp;"Q"&amp;"-"&amp;YEAR($B$2), 0))))</f>
        <v>3Q-2020</v>
      </c>
      <c r="F5" s="395" t="str">
        <f>IF(INT(MONTH($B$2))=3, "2"&amp;"Q"&amp;"-"&amp;YEAR($B$2)-1, IF(INT(MONTH($B$2))=6, "3"&amp;"Q"&amp;"-"&amp;YEAR($B$2)-1, IF(INT(MONTH($B$2))=9, "4"&amp;"Q"&amp;"-"&amp;YEAR($B$2)-1,IF(INT(MONTH($B$2))=12, "1"&amp;"Q"&amp;"-"&amp;YEAR($B$2), 0))))</f>
        <v>2Q-2020</v>
      </c>
      <c r="G5" s="396" t="str">
        <f>IF(INT(MONTH($B$2))=3, "1"&amp;"Q"&amp;"-"&amp;YEAR($B$2)-1, IF(INT(MONTH($B$2))=6, "2"&amp;"Q"&amp;"-"&amp;YEAR($B$2)-1, IF(INT(MONTH($B$2))=9, "3"&amp;"Q"&amp;"-"&amp;YEAR($B$2)-1,IF(INT(MONTH($B$2))=12, "4"&amp;"Q"&amp;"-"&amp;YEAR($B$2)-1, 0))))</f>
        <v>1Q-2020</v>
      </c>
    </row>
    <row r="6" spans="1:8" ht="15" customHeight="1">
      <c r="A6" s="327">
        <v>1</v>
      </c>
      <c r="B6" s="384" t="s">
        <v>192</v>
      </c>
      <c r="C6" s="328">
        <f>C7+C9+C10</f>
        <v>14731047465.729626</v>
      </c>
      <c r="D6" s="328">
        <f>D7+D9+D10</f>
        <v>14248098033.158522</v>
      </c>
      <c r="E6" s="328">
        <f t="shared" ref="E6:G6" si="0">E7+E9+E10</f>
        <v>13463446480</v>
      </c>
      <c r="F6" s="328">
        <f t="shared" si="0"/>
        <v>12321125371</v>
      </c>
      <c r="G6" s="329">
        <f t="shared" si="0"/>
        <v>12883221993</v>
      </c>
    </row>
    <row r="7" spans="1:8" ht="15" customHeight="1">
      <c r="A7" s="327">
        <v>1.1000000000000001</v>
      </c>
      <c r="B7" s="330" t="s">
        <v>605</v>
      </c>
      <c r="C7" s="331">
        <v>14055197733.61487</v>
      </c>
      <c r="D7" s="331">
        <v>13556391833.248442</v>
      </c>
      <c r="E7" s="331">
        <v>12749398930</v>
      </c>
      <c r="F7" s="503">
        <v>11696327094</v>
      </c>
      <c r="G7" s="508">
        <v>12181260323</v>
      </c>
    </row>
    <row r="8" spans="1:8" ht="25.5">
      <c r="A8" s="327" t="s">
        <v>252</v>
      </c>
      <c r="B8" s="332" t="s">
        <v>402</v>
      </c>
      <c r="C8" s="331">
        <v>19638083.670000002</v>
      </c>
      <c r="D8" s="331">
        <v>338783151.70000005</v>
      </c>
      <c r="E8" s="331">
        <v>288205272</v>
      </c>
      <c r="F8" s="503">
        <v>317934764</v>
      </c>
      <c r="G8" s="508">
        <v>279980991</v>
      </c>
    </row>
    <row r="9" spans="1:8" ht="15" customHeight="1">
      <c r="A9" s="327">
        <v>1.2</v>
      </c>
      <c r="B9" s="330" t="s">
        <v>22</v>
      </c>
      <c r="C9" s="331">
        <v>649953863.49223745</v>
      </c>
      <c r="D9" s="331">
        <v>659735895.97358751</v>
      </c>
      <c r="E9" s="331">
        <v>677904371</v>
      </c>
      <c r="F9" s="503">
        <v>591314013</v>
      </c>
      <c r="G9" s="508">
        <v>660043487</v>
      </c>
    </row>
    <row r="10" spans="1:8" ht="15" customHeight="1">
      <c r="A10" s="327">
        <v>1.3</v>
      </c>
      <c r="B10" s="385" t="s">
        <v>77</v>
      </c>
      <c r="C10" s="331">
        <v>25895868.6225182</v>
      </c>
      <c r="D10" s="331">
        <v>31970303.936493397</v>
      </c>
      <c r="E10" s="333">
        <v>36143179</v>
      </c>
      <c r="F10" s="503">
        <v>33484264</v>
      </c>
      <c r="G10" s="508">
        <v>41918183</v>
      </c>
    </row>
    <row r="11" spans="1:8" ht="15" customHeight="1">
      <c r="A11" s="327">
        <v>2</v>
      </c>
      <c r="B11" s="384" t="s">
        <v>193</v>
      </c>
      <c r="C11" s="333">
        <v>6106753.9886693675</v>
      </c>
      <c r="D11" s="331">
        <v>12719589.748634126</v>
      </c>
      <c r="E11" s="331">
        <v>7126381</v>
      </c>
      <c r="F11" s="503">
        <v>86183447</v>
      </c>
      <c r="G11" s="508">
        <v>66044875</v>
      </c>
    </row>
    <row r="12" spans="1:8" ht="15" customHeight="1">
      <c r="A12" s="344">
        <v>3</v>
      </c>
      <c r="B12" s="386" t="s">
        <v>191</v>
      </c>
      <c r="C12" s="333">
        <v>1779276234</v>
      </c>
      <c r="D12" s="331">
        <v>1779276234</v>
      </c>
      <c r="E12" s="333">
        <v>1691801176</v>
      </c>
      <c r="F12" s="503">
        <v>1691801176</v>
      </c>
      <c r="G12" s="508">
        <v>1691801176</v>
      </c>
    </row>
    <row r="13" spans="1:8" ht="15" customHeight="1" thickBot="1">
      <c r="A13" s="119">
        <v>4</v>
      </c>
      <c r="B13" s="387" t="s">
        <v>253</v>
      </c>
      <c r="C13" s="229">
        <f>C6+C11+C12</f>
        <v>16516430453.718294</v>
      </c>
      <c r="D13" s="229">
        <f>D6+D11+D12</f>
        <v>16040093856.907156</v>
      </c>
      <c r="E13" s="229">
        <f t="shared" ref="E13:G13" si="1">E6+E11+E12</f>
        <v>15162374037</v>
      </c>
      <c r="F13" s="229">
        <f t="shared" si="1"/>
        <v>14099109994</v>
      </c>
      <c r="G13" s="230">
        <f t="shared" si="1"/>
        <v>14641068044</v>
      </c>
    </row>
    <row r="14" spans="1:8">
      <c r="B14" s="20"/>
      <c r="C14" s="509"/>
      <c r="D14" s="509"/>
      <c r="E14" s="509"/>
      <c r="F14" s="509"/>
      <c r="G14" s="509"/>
    </row>
    <row r="15" spans="1:8" ht="25.5">
      <c r="B15" s="94" t="s">
        <v>606</v>
      </c>
    </row>
    <row r="16" spans="1:8">
      <c r="B16" s="94"/>
    </row>
    <row r="17" spans="2:2">
      <c r="B17" s="94"/>
    </row>
    <row r="18" spans="2:2">
      <c r="B18" s="94"/>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37"/>
  <sheetViews>
    <sheetView showGridLines="0" zoomScaleNormal="100" workbookViewId="0">
      <pane xSplit="1" ySplit="4" topLeftCell="B5" activePane="bottomRight" state="frozen"/>
      <selection activeCell="B47" sqref="B47"/>
      <selection pane="topRight" activeCell="B47" sqref="B47"/>
      <selection pane="bottomLeft" activeCell="B47" sqref="B47"/>
      <selection pane="bottomRight" activeCell="B47" sqref="B47"/>
    </sheetView>
  </sheetViews>
  <sheetFormatPr defaultRowHeight="15"/>
  <cols>
    <col min="1" max="1" width="9.5703125" style="1" bestFit="1" customWidth="1"/>
    <col min="2" max="2" width="58.85546875" style="1" customWidth="1"/>
    <col min="3" max="3" width="84.140625" style="1" customWidth="1"/>
  </cols>
  <sheetData>
    <row r="1" spans="1:8">
      <c r="A1" s="1" t="s">
        <v>188</v>
      </c>
      <c r="B1" s="290" t="str">
        <f>Info!C2</f>
        <v>სს ”საქართველოს ბანკი”</v>
      </c>
    </row>
    <row r="2" spans="1:8">
      <c r="A2" s="1" t="s">
        <v>189</v>
      </c>
      <c r="B2" s="407">
        <f>'1. key ratios'!B2</f>
        <v>44286</v>
      </c>
    </row>
    <row r="4" spans="1:8" ht="30.75" thickBot="1">
      <c r="A4" s="211" t="s">
        <v>409</v>
      </c>
      <c r="B4" s="58" t="s">
        <v>149</v>
      </c>
      <c r="C4" s="10"/>
    </row>
    <row r="5" spans="1:8" ht="15.75">
      <c r="A5" s="7"/>
      <c r="B5" s="379" t="s">
        <v>150</v>
      </c>
      <c r="C5" s="392" t="s">
        <v>620</v>
      </c>
    </row>
    <row r="6" spans="1:8" ht="15.75">
      <c r="A6" s="11">
        <v>1</v>
      </c>
      <c r="B6" s="485" t="s">
        <v>628</v>
      </c>
      <c r="C6" s="560" t="s">
        <v>641</v>
      </c>
    </row>
    <row r="7" spans="1:8" ht="15.75">
      <c r="A7" s="11">
        <v>2</v>
      </c>
      <c r="B7" s="485" t="s">
        <v>629</v>
      </c>
      <c r="C7" s="560" t="s">
        <v>642</v>
      </c>
    </row>
    <row r="8" spans="1:8" ht="15.75">
      <c r="A8" s="11">
        <v>3</v>
      </c>
      <c r="B8" s="485" t="s">
        <v>630</v>
      </c>
      <c r="C8" s="560" t="s">
        <v>643</v>
      </c>
    </row>
    <row r="9" spans="1:8" ht="15.75">
      <c r="A9" s="11">
        <v>4</v>
      </c>
      <c r="B9" s="485" t="s">
        <v>631</v>
      </c>
      <c r="C9" s="560" t="s">
        <v>642</v>
      </c>
    </row>
    <row r="10" spans="1:8" ht="18">
      <c r="A10" s="11">
        <v>5</v>
      </c>
      <c r="B10" s="484" t="s">
        <v>632</v>
      </c>
      <c r="C10" s="561" t="s">
        <v>642</v>
      </c>
    </row>
    <row r="11" spans="1:8">
      <c r="A11" s="11">
        <v>6</v>
      </c>
      <c r="B11" s="486" t="s">
        <v>633</v>
      </c>
      <c r="C11" s="560" t="s">
        <v>642</v>
      </c>
    </row>
    <row r="12" spans="1:8">
      <c r="A12" s="11">
        <v>7</v>
      </c>
      <c r="B12" s="486" t="s">
        <v>634</v>
      </c>
      <c r="C12" s="560" t="s">
        <v>642</v>
      </c>
      <c r="H12" s="3"/>
    </row>
    <row r="13" spans="1:8">
      <c r="A13" s="11">
        <v>8</v>
      </c>
      <c r="B13" s="59"/>
      <c r="C13" s="388"/>
    </row>
    <row r="14" spans="1:8">
      <c r="A14" s="11">
        <v>9</v>
      </c>
      <c r="B14" s="59"/>
      <c r="C14" s="388"/>
    </row>
    <row r="15" spans="1:8">
      <c r="A15" s="11">
        <v>10</v>
      </c>
      <c r="B15" s="59"/>
      <c r="C15" s="388"/>
    </row>
    <row r="16" spans="1:8">
      <c r="A16" s="11"/>
      <c r="B16" s="579"/>
      <c r="C16" s="580"/>
    </row>
    <row r="17" spans="1:3">
      <c r="A17" s="11"/>
      <c r="B17" s="380" t="s">
        <v>151</v>
      </c>
      <c r="C17" s="393" t="s">
        <v>621</v>
      </c>
    </row>
    <row r="18" spans="1:3" ht="15.75">
      <c r="A18" s="11">
        <v>1</v>
      </c>
      <c r="B18" s="487" t="s">
        <v>635</v>
      </c>
      <c r="C18" s="560" t="s">
        <v>644</v>
      </c>
    </row>
    <row r="19" spans="1:3" ht="15.75">
      <c r="A19" s="11">
        <v>2</v>
      </c>
      <c r="B19" s="487" t="s">
        <v>636</v>
      </c>
      <c r="C19" s="560" t="s">
        <v>645</v>
      </c>
    </row>
    <row r="20" spans="1:3" ht="15.75">
      <c r="A20" s="11">
        <v>3</v>
      </c>
      <c r="B20" s="487" t="s">
        <v>637</v>
      </c>
      <c r="C20" s="560" t="s">
        <v>650</v>
      </c>
    </row>
    <row r="21" spans="1:3" ht="15.75">
      <c r="A21" s="11">
        <v>4</v>
      </c>
      <c r="B21" s="487" t="s">
        <v>638</v>
      </c>
      <c r="C21" s="560" t="s">
        <v>653</v>
      </c>
    </row>
    <row r="22" spans="1:3" ht="15.75">
      <c r="A22" s="11">
        <v>5</v>
      </c>
      <c r="B22" s="487" t="s">
        <v>639</v>
      </c>
      <c r="C22" s="560" t="s">
        <v>652</v>
      </c>
    </row>
    <row r="23" spans="1:3" ht="15.75">
      <c r="A23" s="11">
        <v>6</v>
      </c>
      <c r="B23" s="487" t="s">
        <v>640</v>
      </c>
      <c r="C23" s="560" t="s">
        <v>651</v>
      </c>
    </row>
    <row r="24" spans="1:3" ht="30">
      <c r="A24" s="11">
        <v>7</v>
      </c>
      <c r="B24" s="487" t="s">
        <v>646</v>
      </c>
      <c r="C24" s="560" t="s">
        <v>647</v>
      </c>
    </row>
    <row r="25" spans="1:3" ht="30">
      <c r="A25" s="11">
        <v>8</v>
      </c>
      <c r="B25" s="487" t="s">
        <v>648</v>
      </c>
      <c r="C25" s="560" t="s">
        <v>649</v>
      </c>
    </row>
    <row r="26" spans="1:3" ht="15.75">
      <c r="A26" s="11">
        <v>9</v>
      </c>
      <c r="B26" s="24"/>
      <c r="C26" s="390"/>
    </row>
    <row r="27" spans="1:3" ht="15.75">
      <c r="A27" s="11">
        <v>10</v>
      </c>
      <c r="B27" s="24"/>
      <c r="C27" s="391"/>
    </row>
    <row r="28" spans="1:3" ht="15.75">
      <c r="A28" s="11"/>
      <c r="B28" s="24"/>
      <c r="C28" s="25"/>
    </row>
    <row r="29" spans="1:3">
      <c r="A29" s="11"/>
      <c r="B29" s="583" t="s">
        <v>152</v>
      </c>
      <c r="C29" s="584"/>
    </row>
    <row r="30" spans="1:3" ht="15.75">
      <c r="A30" s="483">
        <v>1</v>
      </c>
      <c r="B30" s="510" t="s">
        <v>658</v>
      </c>
      <c r="C30" s="511">
        <v>0.19770973141775675</v>
      </c>
    </row>
    <row r="31" spans="1:3">
      <c r="A31" s="11">
        <v>2</v>
      </c>
      <c r="B31" s="512" t="s">
        <v>659</v>
      </c>
      <c r="C31" s="511" t="s">
        <v>660</v>
      </c>
    </row>
    <row r="32" spans="1:3">
      <c r="A32" s="11"/>
      <c r="B32" s="59"/>
      <c r="C32" s="60"/>
    </row>
    <row r="33" spans="1:3" ht="39.75" customHeight="1">
      <c r="A33" s="11"/>
      <c r="B33" s="581" t="s">
        <v>663</v>
      </c>
      <c r="C33" s="582"/>
    </row>
    <row r="34" spans="1:3">
      <c r="A34" s="483">
        <v>1</v>
      </c>
      <c r="B34" s="513" t="s">
        <v>661</v>
      </c>
      <c r="C34" s="514">
        <v>0.19900000000000001</v>
      </c>
    </row>
    <row r="35" spans="1:3">
      <c r="A35" s="483">
        <v>2</v>
      </c>
      <c r="B35" s="513" t="s">
        <v>662</v>
      </c>
      <c r="C35" s="514">
        <v>6.54E-2</v>
      </c>
    </row>
    <row r="36" spans="1:3">
      <c r="A36" s="11"/>
      <c r="B36" s="59"/>
      <c r="C36" s="388"/>
    </row>
    <row r="37" spans="1:3" ht="16.5" thickBot="1">
      <c r="A37" s="12"/>
      <c r="B37" s="61"/>
      <c r="C37" s="389"/>
    </row>
  </sheetData>
  <mergeCells count="3">
    <mergeCell ref="B16:C16"/>
    <mergeCell ref="B33:C33"/>
    <mergeCell ref="B29:C29"/>
  </mergeCells>
  <dataValidations count="2">
    <dataValidation type="list" allowBlank="1" showInputMessage="1" showErrorMessage="1" sqref="C13:C15">
      <formula1>"დამოუკიდებელი წევრი, არადამოუკიდებელ წევრი, დამოუკიდებელი თავმჯდომარე, არადამოუკიდებელი თავმჯდომარე"</formula1>
    </dataValidation>
    <dataValidation type="list" allowBlank="1" showInputMessage="1" showErrorMessage="1" sqref="C6:C12">
      <formula1>"დამოუკიდებელი წევრი, არადამოუკიდებელი წევრი, თავმჯდომარე, დამოუკიდებელი თავმჯდომარე"</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G37"/>
  <sheetViews>
    <sheetView showGridLines="0" zoomScaleNormal="100" workbookViewId="0">
      <pane xSplit="1" ySplit="5" topLeftCell="B6" activePane="bottomRight" state="frozen"/>
      <selection activeCell="B47" sqref="B47"/>
      <selection pane="topRight" activeCell="B47" sqref="B47"/>
      <selection pane="bottomLeft" activeCell="B47" sqref="B47"/>
      <selection pane="bottomRight" activeCell="B47" sqref="B47"/>
    </sheetView>
  </sheetViews>
  <sheetFormatPr defaultRowHeight="15"/>
  <cols>
    <col min="1" max="1" width="9.5703125" style="1" bestFit="1" customWidth="1"/>
    <col min="2" max="2" width="47.5703125" style="1" customWidth="1"/>
    <col min="3" max="3" width="28" style="1" customWidth="1"/>
    <col min="4" max="4" width="22.42578125" style="1" customWidth="1"/>
    <col min="5" max="5" width="18.85546875" style="1" customWidth="1"/>
    <col min="6" max="6" width="12" bestFit="1" customWidth="1"/>
    <col min="7" max="7" width="12.5703125" bestFit="1" customWidth="1"/>
  </cols>
  <sheetData>
    <row r="1" spans="1:7" ht="15.75">
      <c r="A1" s="14" t="s">
        <v>188</v>
      </c>
      <c r="B1" s="13" t="str">
        <f>Info!C2</f>
        <v>სს ”საქართველოს ბანკი”</v>
      </c>
    </row>
    <row r="2" spans="1:7" s="18" customFormat="1" ht="15.75" customHeight="1">
      <c r="A2" s="18" t="s">
        <v>189</v>
      </c>
      <c r="B2" s="407">
        <f>'1. key ratios'!B2</f>
        <v>44286</v>
      </c>
    </row>
    <row r="3" spans="1:7" s="18" customFormat="1" ht="15.75" customHeight="1"/>
    <row r="4" spans="1:7" s="18" customFormat="1" ht="15.75" customHeight="1" thickBot="1">
      <c r="A4" s="212" t="s">
        <v>410</v>
      </c>
      <c r="B4" s="213" t="s">
        <v>263</v>
      </c>
      <c r="C4" s="174"/>
      <c r="D4" s="174"/>
      <c r="E4" s="175" t="s">
        <v>93</v>
      </c>
    </row>
    <row r="5" spans="1:7" s="107" customFormat="1" ht="17.45" customHeight="1">
      <c r="A5" s="302"/>
      <c r="B5" s="303"/>
      <c r="C5" s="173" t="s">
        <v>0</v>
      </c>
      <c r="D5" s="173" t="s">
        <v>1</v>
      </c>
      <c r="E5" s="304" t="s">
        <v>2</v>
      </c>
    </row>
    <row r="6" spans="1:7" s="139" customFormat="1" ht="14.45" customHeight="1">
      <c r="A6" s="305"/>
      <c r="B6" s="585" t="s">
        <v>231</v>
      </c>
      <c r="C6" s="585" t="s">
        <v>230</v>
      </c>
      <c r="D6" s="586" t="s">
        <v>229</v>
      </c>
      <c r="E6" s="587"/>
      <c r="G6"/>
    </row>
    <row r="7" spans="1:7" s="139" customFormat="1" ht="99.6" customHeight="1">
      <c r="A7" s="305"/>
      <c r="B7" s="585"/>
      <c r="C7" s="585"/>
      <c r="D7" s="300" t="s">
        <v>228</v>
      </c>
      <c r="E7" s="301" t="s">
        <v>522</v>
      </c>
      <c r="G7"/>
    </row>
    <row r="8" spans="1:7">
      <c r="A8" s="306">
        <v>1</v>
      </c>
      <c r="B8" s="307" t="s">
        <v>154</v>
      </c>
      <c r="C8" s="424">
        <f>'2. RC'!E7</f>
        <v>619182901.96599996</v>
      </c>
      <c r="D8" s="424"/>
      <c r="E8" s="425">
        <f>C8-D8</f>
        <v>619182901.96599996</v>
      </c>
    </row>
    <row r="9" spans="1:7">
      <c r="A9" s="306">
        <v>2</v>
      </c>
      <c r="B9" s="307" t="s">
        <v>155</v>
      </c>
      <c r="C9" s="424">
        <f>'2. RC'!E8</f>
        <v>2155840498.3099999</v>
      </c>
      <c r="D9" s="424"/>
      <c r="E9" s="425">
        <f t="shared" ref="E9:E20" si="0">C9-D9</f>
        <v>2155840498.3099999</v>
      </c>
    </row>
    <row r="10" spans="1:7">
      <c r="A10" s="306">
        <v>3</v>
      </c>
      <c r="B10" s="307" t="s">
        <v>227</v>
      </c>
      <c r="C10" s="424">
        <f>'2. RC'!E9</f>
        <v>1662709650.79</v>
      </c>
      <c r="D10" s="424"/>
      <c r="E10" s="425">
        <f t="shared" si="0"/>
        <v>1662709650.79</v>
      </c>
    </row>
    <row r="11" spans="1:7" ht="25.5">
      <c r="A11" s="306">
        <v>4</v>
      </c>
      <c r="B11" s="307" t="s">
        <v>185</v>
      </c>
      <c r="C11" s="424">
        <f>'2. RC'!E10</f>
        <v>303.24</v>
      </c>
      <c r="D11" s="424"/>
      <c r="E11" s="425">
        <f t="shared" si="0"/>
        <v>303.24</v>
      </c>
    </row>
    <row r="12" spans="1:7">
      <c r="A12" s="306">
        <v>5</v>
      </c>
      <c r="B12" s="307" t="s">
        <v>157</v>
      </c>
      <c r="C12" s="424">
        <f>'2. RC'!E11</f>
        <v>2223881848.7943997</v>
      </c>
      <c r="D12" s="424"/>
      <c r="E12" s="425">
        <f t="shared" si="0"/>
        <v>2223881848.7943997</v>
      </c>
    </row>
    <row r="13" spans="1:7">
      <c r="A13" s="306">
        <v>6.1</v>
      </c>
      <c r="B13" s="307" t="s">
        <v>158</v>
      </c>
      <c r="C13" s="424">
        <f>'2. RC'!E12</f>
        <v>13719449631.712599</v>
      </c>
      <c r="D13" s="424">
        <v>0</v>
      </c>
      <c r="E13" s="425">
        <f t="shared" si="0"/>
        <v>13719449631.712599</v>
      </c>
    </row>
    <row r="14" spans="1:7">
      <c r="A14" s="306">
        <v>6.2</v>
      </c>
      <c r="B14" s="308" t="s">
        <v>159</v>
      </c>
      <c r="C14" s="424">
        <f>'2. RC'!E13</f>
        <v>-738591951.11099994</v>
      </c>
      <c r="D14" s="424">
        <v>0</v>
      </c>
      <c r="E14" s="425">
        <f t="shared" si="0"/>
        <v>-738591951.11099994</v>
      </c>
    </row>
    <row r="15" spans="1:7">
      <c r="A15" s="306">
        <v>6</v>
      </c>
      <c r="B15" s="307" t="s">
        <v>226</v>
      </c>
      <c r="C15" s="424">
        <f>'2. RC'!E14</f>
        <v>12980857680.601599</v>
      </c>
      <c r="D15" s="424">
        <f>SUM(D13:D14)</f>
        <v>0</v>
      </c>
      <c r="E15" s="425">
        <f t="shared" si="0"/>
        <v>12980857680.601599</v>
      </c>
    </row>
    <row r="16" spans="1:7" ht="25.5">
      <c r="A16" s="306">
        <v>7</v>
      </c>
      <c r="B16" s="307" t="s">
        <v>161</v>
      </c>
      <c r="C16" s="424">
        <f>'2. RC'!E15</f>
        <v>219210530.29519999</v>
      </c>
      <c r="D16" s="424"/>
      <c r="E16" s="425">
        <f t="shared" si="0"/>
        <v>219210530.29519999</v>
      </c>
    </row>
    <row r="17" spans="1:7">
      <c r="A17" s="306">
        <v>8</v>
      </c>
      <c r="B17" s="307" t="s">
        <v>162</v>
      </c>
      <c r="C17" s="424">
        <f>'2. RC'!E16</f>
        <v>101668536.62800001</v>
      </c>
      <c r="D17" s="424"/>
      <c r="E17" s="425">
        <f t="shared" si="0"/>
        <v>101668536.62800001</v>
      </c>
      <c r="F17" s="5"/>
      <c r="G17" s="5"/>
    </row>
    <row r="18" spans="1:7">
      <c r="A18" s="306">
        <v>9</v>
      </c>
      <c r="B18" s="307" t="s">
        <v>163</v>
      </c>
      <c r="C18" s="424">
        <f>'2. RC'!E17</f>
        <v>150005105.28</v>
      </c>
      <c r="D18" s="424">
        <v>12381816.599999998</v>
      </c>
      <c r="E18" s="425">
        <f t="shared" si="0"/>
        <v>137623288.68000001</v>
      </c>
      <c r="G18" s="5"/>
    </row>
    <row r="19" spans="1:7" ht="25.5">
      <c r="A19" s="306">
        <v>10</v>
      </c>
      <c r="B19" s="307" t="s">
        <v>164</v>
      </c>
      <c r="C19" s="424">
        <f>'2. RC'!E18</f>
        <v>508270273</v>
      </c>
      <c r="D19" s="424">
        <v>130956094.7</v>
      </c>
      <c r="E19" s="425">
        <f t="shared" si="0"/>
        <v>377314178.30000001</v>
      </c>
      <c r="G19" s="5"/>
    </row>
    <row r="20" spans="1:7">
      <c r="A20" s="306">
        <v>11</v>
      </c>
      <c r="B20" s="307" t="s">
        <v>165</v>
      </c>
      <c r="C20" s="424">
        <f>'2. RC'!E19</f>
        <v>264979570.66180003</v>
      </c>
      <c r="D20" s="424">
        <v>0</v>
      </c>
      <c r="E20" s="425">
        <f t="shared" si="0"/>
        <v>264979570.66180003</v>
      </c>
    </row>
    <row r="21" spans="1:7" ht="51.75" thickBot="1">
      <c r="A21" s="309"/>
      <c r="B21" s="310" t="s">
        <v>485</v>
      </c>
      <c r="C21" s="267">
        <f>SUM(C8:C12, C15:C20)</f>
        <v>20886606899.566994</v>
      </c>
      <c r="D21" s="267">
        <f>SUM(D8:D12, D15:D20)</f>
        <v>143337911.30000001</v>
      </c>
      <c r="E21" s="311">
        <f>SUM(E8:E12, E15:E20)</f>
        <v>20743268988.266994</v>
      </c>
    </row>
    <row r="22" spans="1:7">
      <c r="A22"/>
      <c r="B22"/>
      <c r="C22"/>
      <c r="D22"/>
      <c r="E22"/>
    </row>
    <row r="23" spans="1:7">
      <c r="A23"/>
      <c r="B23"/>
      <c r="C23" s="553"/>
      <c r="D23"/>
      <c r="E23"/>
    </row>
    <row r="24" spans="1:7">
      <c r="C24" s="554" t="s">
        <v>654</v>
      </c>
    </row>
    <row r="25" spans="1:7" s="1" customFormat="1">
      <c r="B25" s="63"/>
      <c r="F25"/>
      <c r="G25"/>
    </row>
    <row r="26" spans="1:7" s="1" customFormat="1">
      <c r="B26" s="64"/>
      <c r="F26"/>
      <c r="G26"/>
    </row>
    <row r="27" spans="1:7" s="1" customFormat="1">
      <c r="B27" s="63"/>
      <c r="F27"/>
      <c r="G27"/>
    </row>
    <row r="28" spans="1:7" s="1" customFormat="1">
      <c r="B28" s="63"/>
      <c r="F28"/>
      <c r="G28"/>
    </row>
    <row r="29" spans="1:7" s="1" customFormat="1">
      <c r="B29" s="63"/>
      <c r="F29"/>
      <c r="G29"/>
    </row>
    <row r="30" spans="1:7" s="1" customFormat="1">
      <c r="B30" s="63"/>
      <c r="F30"/>
      <c r="G30"/>
    </row>
    <row r="31" spans="1:7" s="1" customFormat="1">
      <c r="B31" s="63"/>
      <c r="F31"/>
      <c r="G31"/>
    </row>
    <row r="32" spans="1:7" s="1" customFormat="1">
      <c r="B32" s="64"/>
      <c r="F32"/>
      <c r="G32"/>
    </row>
    <row r="33" spans="2:7" s="1" customFormat="1">
      <c r="B33" s="64"/>
      <c r="F33"/>
      <c r="G33"/>
    </row>
    <row r="34" spans="2:7" s="1" customFormat="1">
      <c r="B34" s="64"/>
      <c r="F34"/>
      <c r="G34"/>
    </row>
    <row r="35" spans="2:7" s="1" customFormat="1">
      <c r="B35" s="64"/>
      <c r="F35"/>
      <c r="G35"/>
    </row>
    <row r="36" spans="2:7" s="1" customFormat="1">
      <c r="B36" s="64"/>
      <c r="F36"/>
      <c r="G36"/>
    </row>
    <row r="37" spans="2:7" s="1" customFormat="1">
      <c r="B37" s="64"/>
      <c r="F37"/>
      <c r="G37"/>
    </row>
  </sheetData>
  <mergeCells count="3">
    <mergeCell ref="B6:B7"/>
    <mergeCell ref="C6:C7"/>
    <mergeCell ref="D6:E6"/>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33"/>
  <sheetViews>
    <sheetView showGridLines="0" zoomScaleNormal="100" workbookViewId="0">
      <pane xSplit="1" ySplit="4" topLeftCell="B5" activePane="bottomRight" state="frozen"/>
      <selection activeCell="B47" sqref="B47"/>
      <selection pane="topRight" activeCell="B47" sqref="B47"/>
      <selection pane="bottomLeft" activeCell="B47" sqref="B47"/>
      <selection pane="bottomRight" activeCell="B47" sqref="B47"/>
    </sheetView>
  </sheetViews>
  <sheetFormatPr defaultRowHeight="15" outlineLevelRow="1"/>
  <cols>
    <col min="1" max="1" width="9.5703125" style="1" bestFit="1" customWidth="1"/>
    <col min="2" max="2" width="114.28515625" style="1" customWidth="1"/>
    <col min="3" max="3" width="18.85546875" customWidth="1"/>
    <col min="4" max="4" width="25.42578125" customWidth="1"/>
    <col min="5" max="5" width="24.28515625" customWidth="1"/>
    <col min="6" max="6" width="24" customWidth="1"/>
    <col min="7" max="7" width="10" bestFit="1" customWidth="1"/>
    <col min="8" max="8" width="12" bestFit="1" customWidth="1"/>
    <col min="9" max="9" width="12.5703125" bestFit="1" customWidth="1"/>
  </cols>
  <sheetData>
    <row r="1" spans="1:6" ht="15.75">
      <c r="A1" s="14" t="s">
        <v>188</v>
      </c>
      <c r="B1" s="13" t="str">
        <f>Info!C2</f>
        <v>სს ”საქართველოს ბანკი”</v>
      </c>
    </row>
    <row r="2" spans="1:6" s="18" customFormat="1" ht="15.75" customHeight="1">
      <c r="A2" s="18" t="s">
        <v>189</v>
      </c>
      <c r="B2" s="407">
        <f>'1. key ratios'!B2</f>
        <v>44286</v>
      </c>
      <c r="C2"/>
      <c r="D2"/>
      <c r="E2"/>
      <c r="F2"/>
    </row>
    <row r="3" spans="1:6" s="18" customFormat="1" ht="15.75" customHeight="1">
      <c r="C3"/>
      <c r="D3"/>
      <c r="E3"/>
      <c r="F3"/>
    </row>
    <row r="4" spans="1:6" s="18" customFormat="1" ht="26.25" thickBot="1">
      <c r="A4" s="18" t="s">
        <v>411</v>
      </c>
      <c r="B4" s="181" t="s">
        <v>266</v>
      </c>
      <c r="C4" s="175" t="s">
        <v>93</v>
      </c>
      <c r="D4"/>
      <c r="E4"/>
      <c r="F4"/>
    </row>
    <row r="5" spans="1:6" ht="26.25">
      <c r="A5" s="176">
        <v>1</v>
      </c>
      <c r="B5" s="177" t="s">
        <v>433</v>
      </c>
      <c r="C5" s="231">
        <f>'7. LI1'!E21</f>
        <v>20743268988.266994</v>
      </c>
    </row>
    <row r="6" spans="1:6" s="166" customFormat="1">
      <c r="A6" s="106">
        <v>2.1</v>
      </c>
      <c r="B6" s="183" t="s">
        <v>267</v>
      </c>
      <c r="C6" s="426">
        <v>2205247471.1080999</v>
      </c>
    </row>
    <row r="7" spans="1:6" s="3" customFormat="1" ht="25.5" outlineLevel="1">
      <c r="A7" s="182">
        <v>2.2000000000000002</v>
      </c>
      <c r="B7" s="178" t="s">
        <v>268</v>
      </c>
      <c r="C7" s="427">
        <v>2914957620.8133998</v>
      </c>
    </row>
    <row r="8" spans="1:6" s="3" customFormat="1" ht="26.25">
      <c r="A8" s="182">
        <v>3</v>
      </c>
      <c r="B8" s="179" t="s">
        <v>434</v>
      </c>
      <c r="C8" s="555">
        <f>SUM(C5:C7)</f>
        <v>25863474080.188496</v>
      </c>
    </row>
    <row r="9" spans="1:6" s="166" customFormat="1">
      <c r="A9" s="106">
        <v>4</v>
      </c>
      <c r="B9" s="186" t="s">
        <v>264</v>
      </c>
      <c r="C9" s="563">
        <v>232270184.26449996</v>
      </c>
    </row>
    <row r="10" spans="1:6" s="3" customFormat="1" ht="25.5" outlineLevel="1">
      <c r="A10" s="182">
        <v>5.0999999999999996</v>
      </c>
      <c r="B10" s="178" t="s">
        <v>273</v>
      </c>
      <c r="C10" s="426">
        <v>-1240408835.2716</v>
      </c>
    </row>
    <row r="11" spans="1:6" s="3" customFormat="1" ht="25.5" outlineLevel="1">
      <c r="A11" s="182">
        <v>5.2</v>
      </c>
      <c r="B11" s="178" t="s">
        <v>274</v>
      </c>
      <c r="C11" s="427">
        <v>-2856267071.2384758</v>
      </c>
    </row>
    <row r="12" spans="1:6" s="3" customFormat="1">
      <c r="A12" s="182">
        <v>6</v>
      </c>
      <c r="B12" s="184" t="s">
        <v>607</v>
      </c>
      <c r="C12" s="427">
        <v>35817713.619999997</v>
      </c>
    </row>
    <row r="13" spans="1:6" s="3" customFormat="1" ht="15.75" thickBot="1">
      <c r="A13" s="185">
        <v>7</v>
      </c>
      <c r="B13" s="180" t="s">
        <v>265</v>
      </c>
      <c r="C13" s="232">
        <f>SUM(C8:C12)</f>
        <v>22034886071.56292</v>
      </c>
    </row>
    <row r="15" spans="1:6" ht="26.25">
      <c r="B15" s="20" t="s">
        <v>608</v>
      </c>
    </row>
    <row r="17" spans="2:9" s="1" customFormat="1">
      <c r="B17" s="65"/>
      <c r="C17"/>
      <c r="D17"/>
      <c r="E17"/>
      <c r="F17"/>
      <c r="G17"/>
      <c r="H17"/>
      <c r="I17"/>
    </row>
    <row r="18" spans="2:9" s="1" customFormat="1">
      <c r="B18" s="62"/>
      <c r="C18"/>
      <c r="D18"/>
      <c r="E18"/>
      <c r="F18"/>
      <c r="G18"/>
      <c r="H18"/>
      <c r="I18"/>
    </row>
    <row r="19" spans="2:9" s="1" customFormat="1">
      <c r="B19" s="62"/>
      <c r="C19"/>
      <c r="D19"/>
      <c r="E19"/>
      <c r="F19"/>
      <c r="G19"/>
      <c r="H19"/>
      <c r="I19"/>
    </row>
    <row r="20" spans="2:9" s="1" customFormat="1">
      <c r="B20" s="64"/>
      <c r="C20"/>
      <c r="D20"/>
      <c r="E20"/>
      <c r="F20"/>
      <c r="G20"/>
      <c r="H20"/>
      <c r="I20"/>
    </row>
    <row r="21" spans="2:9" s="1" customFormat="1">
      <c r="B21" s="63"/>
      <c r="C21"/>
      <c r="D21"/>
      <c r="E21"/>
      <c r="F21"/>
      <c r="G21"/>
      <c r="H21"/>
      <c r="I21"/>
    </row>
    <row r="22" spans="2:9" s="1" customFormat="1">
      <c r="B22" s="64"/>
      <c r="C22"/>
      <c r="D22"/>
      <c r="E22"/>
      <c r="F22"/>
      <c r="G22"/>
      <c r="H22"/>
      <c r="I22"/>
    </row>
    <row r="23" spans="2:9" s="1" customFormat="1">
      <c r="B23" s="63"/>
      <c r="C23"/>
      <c r="D23"/>
      <c r="E23"/>
      <c r="F23"/>
      <c r="G23"/>
      <c r="H23"/>
      <c r="I23"/>
    </row>
    <row r="24" spans="2:9" s="1" customFormat="1">
      <c r="B24" s="63"/>
      <c r="C24"/>
      <c r="D24"/>
      <c r="E24"/>
      <c r="F24"/>
      <c r="G24"/>
      <c r="H24"/>
      <c r="I24"/>
    </row>
    <row r="25" spans="2:9" s="1" customFormat="1">
      <c r="B25" s="63"/>
      <c r="C25"/>
      <c r="D25"/>
      <c r="E25"/>
      <c r="F25"/>
      <c r="G25"/>
      <c r="H25"/>
      <c r="I25"/>
    </row>
    <row r="26" spans="2:9" s="1" customFormat="1">
      <c r="B26" s="63"/>
      <c r="C26"/>
      <c r="D26"/>
      <c r="E26"/>
      <c r="F26"/>
      <c r="G26"/>
      <c r="H26"/>
      <c r="I26"/>
    </row>
    <row r="27" spans="2:9" s="1" customFormat="1">
      <c r="B27" s="63"/>
      <c r="C27"/>
      <c r="D27"/>
      <c r="E27"/>
      <c r="F27"/>
      <c r="G27"/>
      <c r="H27"/>
      <c r="I27"/>
    </row>
    <row r="28" spans="2:9" s="1" customFormat="1">
      <c r="B28" s="64"/>
      <c r="C28"/>
      <c r="D28"/>
      <c r="E28"/>
      <c r="F28"/>
      <c r="G28"/>
      <c r="H28"/>
      <c r="I28"/>
    </row>
    <row r="29" spans="2:9" s="1" customFormat="1">
      <c r="B29" s="64"/>
      <c r="C29"/>
      <c r="D29"/>
      <c r="E29"/>
      <c r="F29"/>
      <c r="G29"/>
      <c r="H29"/>
      <c r="I29"/>
    </row>
    <row r="30" spans="2:9" s="1" customFormat="1">
      <c r="B30" s="64"/>
      <c r="C30"/>
      <c r="D30"/>
      <c r="E30"/>
      <c r="F30"/>
      <c r="G30"/>
      <c r="H30"/>
      <c r="I30"/>
    </row>
    <row r="31" spans="2:9" s="1" customFormat="1">
      <c r="B31" s="64"/>
      <c r="C31"/>
      <c r="D31"/>
      <c r="E31"/>
      <c r="F31"/>
      <c r="G31"/>
      <c r="H31"/>
      <c r="I31"/>
    </row>
    <row r="32" spans="2:9" s="1" customFormat="1">
      <c r="B32" s="64"/>
      <c r="C32"/>
      <c r="D32"/>
      <c r="E32"/>
      <c r="F32"/>
      <c r="G32"/>
      <c r="H32"/>
      <c r="I32"/>
    </row>
    <row r="33" spans="2:9" s="1" customFormat="1">
      <c r="B33" s="64"/>
      <c r="C33"/>
      <c r="D33"/>
      <c r="E33"/>
      <c r="F33"/>
      <c r="G33"/>
      <c r="H33"/>
      <c r="I33"/>
    </row>
  </sheetData>
  <pageMargins left="0.7" right="0.7" top="0.75" bottom="0.75" header="0.3" footer="0.3"/>
  <pageSetup paperSize="9"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Info</vt:lpstr>
      <vt:lpstr>1. key ratios</vt:lpstr>
      <vt:lpstr>2. RC</vt:lpstr>
      <vt:lpstr>3. PL</vt:lpstr>
      <vt:lpstr>4. Off-Balance</vt:lpstr>
      <vt:lpstr>5. RWA</vt:lpstr>
      <vt:lpstr>6. Administrators-shareholders</vt:lpstr>
      <vt:lpstr>7. LI1</vt:lpstr>
      <vt:lpstr>8. LI2</vt:lpstr>
      <vt:lpstr>9. Capital</vt:lpstr>
      <vt:lpstr>9.1. Capital Requirements</vt:lpstr>
      <vt:lpstr>10. CC2</vt:lpstr>
      <vt:lpstr>11. CRWA</vt:lpstr>
      <vt:lpstr>12. CRM</vt:lpstr>
      <vt:lpstr>13. CRME</vt:lpstr>
      <vt:lpstr>14. LCR</vt:lpstr>
      <vt:lpstr>15. CCR</vt:lpstr>
      <vt:lpstr>15.1. LR</vt:lpstr>
      <vt:lpstr>Instruction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2021-05-19T11:47:41Z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LPManualFileClassification">
    <vt:lpwstr>{4D5F5C65-5A8A-40C0-871B-B28632C08195}</vt:lpwstr>
  </property>
  <property fmtid="{D5CDD505-2E9C-101B-9397-08002B2CF9AE}" pid="3" name="DLPManualFileClassificationLastModifiedBy">
    <vt:lpwstr>BOG0\ekamegrelishvili</vt:lpwstr>
  </property>
  <property fmtid="{D5CDD505-2E9C-101B-9397-08002B2CF9AE}" pid="4" name="DLPManualFileClassificationLastModificationDate">
    <vt:lpwstr>1620147893</vt:lpwstr>
  </property>
  <property fmtid="{D5CDD505-2E9C-101B-9397-08002B2CF9AE}" pid="5" name="DLPManualFileClassificationVersion">
    <vt:lpwstr>11.6.0.76</vt:lpwstr>
  </property>
</Properties>
</file>