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B37231ED-11E8-4A5C-A965-9F2C6000765B}" xr6:coauthVersionLast="47" xr6:coauthVersionMax="47" xr10:uidLastSave="{00000000-0000-0000-0000-000000000000}"/>
  <bookViews>
    <workbookView xWindow="2868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7" l="1"/>
  <c r="M6" i="37"/>
  <c r="L6" i="37"/>
  <c r="K6" i="37"/>
  <c r="J6" i="37"/>
  <c r="I6" i="37"/>
  <c r="G6" i="37"/>
  <c r="F6" i="37"/>
  <c r="E6" i="37"/>
  <c r="D6" i="37"/>
  <c r="C6" i="37"/>
  <c r="Q33" i="37" l="1"/>
  <c r="I33" i="37"/>
  <c r="Q32" i="37"/>
  <c r="I32" i="37"/>
  <c r="Q31" i="37"/>
  <c r="Q30" i="37" s="1"/>
  <c r="I31" i="37"/>
  <c r="I30" i="37"/>
  <c r="Q29" i="37"/>
  <c r="I29" i="37"/>
  <c r="Q28" i="37"/>
  <c r="I28" i="37"/>
  <c r="Q27" i="37"/>
  <c r="Q26" i="37" s="1"/>
  <c r="I27" i="37"/>
  <c r="I26" i="37"/>
  <c r="Q25" i="37"/>
  <c r="I25" i="37"/>
  <c r="Q24" i="37"/>
  <c r="I24" i="37"/>
  <c r="Q23" i="37"/>
  <c r="I23" i="37"/>
  <c r="I22" i="37"/>
  <c r="Q21" i="37"/>
  <c r="Q20" i="37"/>
  <c r="Q19" i="37"/>
  <c r="Q17" i="37"/>
  <c r="Q16" i="37"/>
  <c r="Q15" i="37"/>
  <c r="Q14" i="37" s="1"/>
  <c r="Q13" i="37"/>
  <c r="Q12" i="37"/>
  <c r="Q11" i="37"/>
  <c r="P9" i="37"/>
  <c r="P6" i="37" s="1"/>
  <c r="P34" i="37" s="1"/>
  <c r="O9" i="37"/>
  <c r="O6" i="37" s="1"/>
  <c r="P8" i="37"/>
  <c r="O8" i="37"/>
  <c r="P7" i="37"/>
  <c r="O7" i="37"/>
  <c r="N34" i="37"/>
  <c r="M34" i="37"/>
  <c r="L34" i="37"/>
  <c r="K34" i="37"/>
  <c r="J34" i="37"/>
  <c r="G34" i="37"/>
  <c r="F34" i="37"/>
  <c r="C34" i="37"/>
  <c r="E34" i="37"/>
  <c r="D34" i="37"/>
  <c r="Q18" i="37" l="1"/>
  <c r="Q9" i="37"/>
  <c r="Q6" i="37" s="1"/>
  <c r="O34" i="37"/>
  <c r="I34" i="37"/>
  <c r="Q22" i="37"/>
  <c r="Q10" i="37"/>
  <c r="Q8" i="37"/>
  <c r="Q7" i="37"/>
  <c r="Q34" i="37" l="1"/>
  <c r="F6" i="107"/>
  <c r="E6" i="107"/>
  <c r="D6" i="107"/>
  <c r="C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<sst xmlns="http://schemas.openxmlformats.org/spreadsheetml/2006/main" count="1252" uniqueCount="766">
  <si>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</si>
  <si>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</si>
  <si>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</si>
  <si>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</si>
  <si>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</si>
  <si>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</si>
  <si>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</si>
  <si>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</si>
  <si>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</si>
  <si>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</si>
  <si>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</si>
  <si>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</si>
  <si>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</si>
  <si>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</si>
  <si>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</si>
  <si>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</si>
  <si>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</si>
  <si>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</si>
  <si>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</si>
  <si>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</si>
  <si>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</si>
  <si>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</si>
  <si>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</si>
  <si>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</si>
  <si>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</si>
  <si>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</si>
  <si>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</si>
  <si>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</si>
  <si>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</si>
  <si>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</si>
  <si>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</si>
  <si>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</si>
  <si>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</si>
  <si>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</si>
  <si>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</si>
  <si>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</si>
  <si>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</si>
  <si>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</si>
  <si>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</si>
  <si>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</si>
  <si>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</si>
  <si>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</si>
  <si>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</si>
  <si>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</si>
  <si>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</si>
  <si>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</si>
  <si>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</si>
  <si>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</si>
  <si>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</si>
  <si>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</si>
  <si>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</si>
  <si>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</si>
  <si>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</si>
  <si>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</si>
  <si>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</si>
  <si>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</si>
  <si>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</si>
  <si>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</si>
  <si>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</si>
  <si>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</si>
  <si>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</si>
  <si>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</si>
  <si>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</si>
  <si>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</si>
  <si>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</si>
  <si>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</si>
  <si>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</si>
  <si>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</si>
  <si>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</si>
  <si>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</si>
  <si>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</si>
  <si>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</si>
  <si>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</si>
  <si>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</si>
  <si>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</si>
  <si>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</si>
  <si>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</si>
  <si>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</si>
  <si>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</si>
  <si>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</si>
  <si>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</si>
  <si>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</si>
  <si>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</si>
  <si>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</si>
  <si>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</si>
  <si>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</si>
  <si>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</si>
  <si>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</si>
  <si>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</si>
  <si>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</si>
  <si>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</si>
  <si>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</si>
  <si>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</si>
  <si>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</si>
  <si>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</si>
  <si>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</si>
  <si>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</si>
  <si>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</si>
  <si>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</si>
  <si>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</si>
  <si>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</si>
  <si>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</si>
  <si>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</si>
  <si>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</si>
  <si>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</si>
  <si>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</si>
  <si>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</si>
  <si>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</si>
  <si>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</si>
  <si>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</si>
  <si>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</si>
  <si>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</si>
  <si>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</si>
  <si>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</si>
  <si>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</si>
  <si>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</si>
  <si>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</si>
  <si>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</si>
  <si>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</si>
  <si>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</si>
  <si>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</si>
  <si>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</si>
  <si>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</si>
  <si>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</si>
  <si>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</si>
  <si>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</si>
  <si>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</si>
  <si>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</si>
  <si>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</si>
  <si>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</si>
  <si>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</si>
  <si>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</si>
  <si>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</si>
  <si>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</si>
  <si>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</si>
  <si>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</si>
  <si>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</si>
  <si>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</si>
  <si>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</si>
  <si>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</si>
  <si>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</si>
  <si>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</si>
  <si>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</si>
  <si>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</si>
  <si>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</si>
  <si>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</si>
  <si>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</si>
  <si>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</si>
  <si>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</si>
  <si>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</si>
  <si>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</si>
  <si>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</si>
  <si>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</si>
  <si>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</si>
  <si>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</si>
  <si>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</si>
  <si>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</si>
  <si>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</si>
  <si>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</si>
  <si>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</si>
  <si>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</si>
  <si>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</si>
  <si>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</si>
  <si>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</si>
  <si>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</si>
  <si>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</si>
  <si>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</si>
  <si>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</si>
  <si>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</si>
  <si>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</si>
  <si>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</si>
  <si>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</si>
  <si>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</si>
  <si>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</si>
  <si>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</si>
  <si>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</si>
  <si>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</si>
  <si>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</si>
  <si>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</si>
  <si>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</si>
  <si>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</si>
  <si>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</si>
  <si>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</si>
  <si>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</si>
  <si>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</si>
  <si>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</si>
  <si>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</si>
  <si>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</si>
  <si>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</si>
  <si>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</si>
  <si>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</si>
  <si>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</si>
  <si>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</si>
  <si>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</si>
  <si>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</si>
  <si>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</si>
  <si>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</si>
  <si>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</si>
  <si>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</si>
  <si>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</si>
  <si>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</si>
  <si>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</si>
  <si>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</si>
  <si>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</si>
  <si>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</si>
  <si>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</si>
  <si>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</si>
  <si>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</si>
  <si>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</si>
  <si>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</si>
  <si>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</si>
  <si>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</si>
  <si>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</si>
  <si>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</si>
  <si>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</si>
  <si>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</si>
  <si>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</si>
  <si>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</si>
  <si>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</si>
  <si>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</si>
  <si>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</si>
  <si>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</si>
  <si>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</si>
  <si>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</si>
  <si>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</si>
  <si>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</si>
  <si>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</si>
  <si>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</si>
  <si>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</si>
  <si>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</si>
  <si>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</si>
  <si>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</si>
  <si>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</si>
  <si>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</si>
  <si>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</si>
  <si>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</si>
  <si>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</si>
  <si>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</si>
  <si>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</si>
  <si>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</si>
  <si>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</si>
  <si>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</si>
  <si>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</si>
  <si>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</si>
  <si>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</si>
  <si>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</si>
  <si>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</si>
  <si>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</si>
  <si>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</si>
  <si>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</si>
  <si>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</si>
  <si>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</si>
  <si>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</si>
  <si>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</si>
  <si>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</si>
  <si>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</si>
  <si>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</si>
  <si>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</si>
  <si>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</si>
  <si>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</si>
  <si>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</si>
  <si>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</si>
  <si>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</si>
  <si>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</si>
  <si>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</si>
  <si>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</si>
  <si>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</si>
  <si>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</si>
  <si>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</si>
  <si>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</si>
  <si>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</si>
  <si>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</si>
  <si>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</si>
  <si>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</si>
  <si>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</si>
  <si>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</si>
  <si>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</si>
  <si>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</si>
  <si>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</si>
  <si>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</si>
  <si>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</si>
  <si>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</si>
  <si>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</si>
  <si>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</si>
  <si>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</si>
  <si>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</si>
  <si>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</si>
  <si>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</si>
  <si>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</si>
  <si>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</si>
  <si>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</si>
  <si>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</si>
  <si>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</si>
  <si>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</si>
  <si>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</si>
  <si>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</si>
  <si>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</si>
  <si>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</si>
  <si>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</si>
  <si>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</si>
  <si>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</si>
  <si>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</si>
  <si>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</si>
  <si>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</si>
  <si>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</si>
  <si>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</si>
  <si>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</si>
  <si>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</si>
  <si>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</si>
  <si>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</si>
  <si>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</si>
  <si>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</si>
  <si>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</si>
  <si>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</si>
  <si>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</si>
  <si>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</si>
  <si>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</si>
  <si>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</si>
  <si>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</si>
  <si>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</si>
  <si>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</si>
  <si>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</si>
  <si>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</si>
  <si>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</si>
  <si>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</si>
  <si>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</si>
  <si>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</si>
  <si>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</si>
  <si>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</si>
  <si>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</si>
  <si>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</si>
  <si>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</si>
  <si>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</si>
  <si>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</si>
  <si>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</si>
  <si>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</si>
  <si>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</si>
  <si>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</si>
  <si>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</si>
  <si>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</si>
  <si>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</si>
  <si>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</si>
  <si>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</si>
  <si>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</si>
  <si>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</si>
  <si>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</si>
  <si>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</si>
  <si>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</si>
  <si>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</si>
  <si>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</si>
  <si>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</si>
  <si>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</si>
  <si>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</si>
  <si>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</si>
  <si>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</si>
  <si>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</si>
  <si>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</si>
  <si>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</si>
  <si>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</si>
  <si>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</si>
  <si>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</si>
  <si>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</si>
  <si>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</si>
  <si>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</si>
  <si>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</si>
  <si>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</si>
  <si>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</si>
  <si>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</si>
  <si>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</si>
  <si>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</si>
  <si>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</si>
  <si>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</si>
  <si>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</si>
  <si>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</si>
  <si>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</si>
  <si>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</si>
  <si>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</si>
  <si>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</si>
  <si>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</si>
  <si>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</si>
  <si>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</si>
  <si>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</si>
  <si>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</si>
  <si>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</si>
  <si>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</si>
  <si>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</si>
  <si>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</si>
  <si>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</si>
  <si>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</si>
  <si>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</si>
  <si>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</si>
  <si>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</si>
  <si>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</si>
  <si>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</si>
  <si>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</si>
  <si>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</si>
  <si>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</si>
  <si>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</si>
  <si>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</si>
  <si>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</si>
  <si>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</si>
  <si>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</si>
  <si>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</si>
  <si>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</si>
  <si>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</si>
  <si>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</si>
  <si>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</si>
  <si>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</si>
  <si>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</si>
  <si>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</si>
  <si>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</si>
  <si>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</si>
  <si>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</si>
  <si>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</si>
  <si>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</si>
  <si>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</si>
  <si>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</si>
  <si>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</si>
  <si>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</si>
  <si>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</si>
  <si>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</si>
  <si>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</si>
  <si>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</si>
  <si>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</si>
  <si>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</si>
  <si>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</si>
  <si>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</si>
  <si>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</si>
  <si>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</si>
  <si>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</si>
  <si>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</si>
  <si>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</si>
  <si>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</si>
  <si>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</si>
  <si>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</si>
  <si>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</si>
  <si>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</si>
  <si>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</si>
  <si>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</si>
  <si>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</si>
  <si>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</si>
  <si>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</si>
  <si>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</si>
  <si>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</si>
  <si>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</si>
  <si>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</si>
  <si>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</si>
  <si>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</si>
  <si>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</si>
  <si>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</si>
  <si>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</si>
  <si>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</si>
  <si>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</si>
  <si>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</si>
  <si>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</si>
  <si>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</si>
  <si>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</si>
  <si>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</si>
  <si>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</si>
  <si>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</si>
  <si>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</si>
  <si>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</si>
  <si>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</si>
  <si>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</si>
  <si>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</si>
  <si>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</si>
  <si>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</si>
  <si>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</si>
  <si>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</si>
  <si>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</si>
  <si>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</si>
  <si>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</si>
  <si>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</si>
  <si>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</si>
  <si>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</si>
  <si>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</si>
  <si>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</si>
  <si>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</si>
  <si>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</si>
  <si>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</si>
  <si>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</si>
  <si>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</si>
  <si>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</si>
  <si>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</si>
  <si>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</si>
  <si>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</si>
  <si>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</si>
  <si>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</si>
  <si>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</si>
  <si>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</si>
  <si>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</si>
  <si>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</si>
  <si>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</si>
  <si>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</si>
  <si>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</si>
  <si>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</si>
  <si>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</si>
  <si>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</si>
  <si>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</si>
  <si>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</si>
  <si>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</si>
  <si>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</si>
  <si>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</si>
  <si>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</si>
  <si>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</si>
  <si>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</si>
  <si>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</si>
  <si>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</si>
  <si>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</si>
  <si>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</si>
  <si>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</si>
  <si>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</si>
  <si>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</si>
  <si>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</si>
  <si>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</si>
  <si>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</si>
  <si>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</si>
  <si>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</si>
  <si>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</si>
  <si>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</si>
  <si>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</si>
  <si>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</si>
  <si>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</si>
  <si>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</si>
  <si>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</si>
  <si>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</si>
  <si>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</si>
  <si>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</si>
  <si>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</si>
  <si>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</si>
  <si>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</si>
  <si>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</si>
  <si>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</si>
  <si>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</si>
  <si>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</si>
  <si>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</si>
  <si>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</si>
  <si>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</si>
  <si>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</si>
  <si>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</si>
  <si>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</si>
  <si>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</si>
  <si>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</si>
  <si>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</si>
  <si>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</si>
  <si>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</si>
  <si>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</si>
  <si>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</si>
  <si>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</si>
  <si>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</si>
  <si>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</si>
  <si>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</si>
  <si>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</si>
  <si>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</si>
  <si>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</si>
  <si>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</si>
  <si>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</si>
  <si>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</si>
  <si>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</si>
  <si>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</si>
  <si>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</si>
  <si>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</si>
  <si>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</si>
  <si>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</si>
  <si>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</si>
  <si>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</si>
  <si>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</si>
  <si>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</si>
  <si>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</si>
  <si>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</si>
  <si>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</si>
  <si>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</si>
  <si>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</si>
  <si>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</si>
  <si>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</si>
  <si>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</si>
  <si>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</si>
  <si>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</si>
  <si>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</si>
  <si>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</si>
  <si>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</si>
  <si>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</si>
  <si>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</si>
  <si>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</si>
  <si>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</si>
  <si>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</si>
  <si>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</si>
  <si>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</si>
  <si>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</si>
  <si>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</si>
  <si>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</si>
  <si>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</si>
  <si>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</si>
  <si>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</si>
  <si>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</si>
  <si>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</si>
  <si>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</si>
  <si>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</si>
  <si>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</si>
  <si>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</si>
  <si>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</si>
  <si>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</si>
  <si>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</si>
  <si>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</si>
  <si>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</si>
  <si>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</si>
  <si>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</si>
  <si>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</si>
  <si>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</si>
  <si>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</si>
  <si>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</si>
  <si>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</si>
  <si>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</si>
  <si>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</si>
  <si>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</si>
  <si>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</si>
  <si>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</si>
  <si>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</si>
  <si>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</si>
  <si>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</si>
  <si>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</si>
  <si>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</si>
  <si>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</si>
  <si>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</si>
  <si>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</si>
  <si>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</si>
  <si>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</si>
  <si>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</si>
  <si>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</si>
  <si>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</si>
  <si>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</si>
  <si>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</si>
  <si>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</si>
  <si>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</si>
  <si>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</si>
  <si>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</si>
  <si>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</si>
  <si>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</si>
  <si>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</si>
  <si>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</si>
  <si>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</si>
  <si>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</si>
  <si>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</si>
  <si>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</si>
  <si>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</si>
  <si>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</si>
  <si>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</si>
  <si>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</si>
  <si>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</si>
  <si>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</si>
  <si>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</si>
  <si>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</si>
  <si>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</si>
  <si>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</si>
  <si>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</si>
  <si>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</si>
  <si>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</si>
  <si>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</si>
  <si>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</si>
  <si>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</si>
  <si>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</si>
  <si>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</si>
  <si>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</si>
  <si>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</si>
  <si>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</si>
  <si>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</si>
  <si>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</si>
  <si>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</si>
  <si>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</si>
  <si>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</si>
  <si>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</si>
  <si>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</si>
  <si>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</si>
  <si>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</si>
  <si>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</si>
  <si>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</si>
  <si>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</si>
  <si>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</si>
  <si>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</si>
  <si>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</si>
  <si>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</si>
  <si>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</si>
  <si>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</si>
  <si>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</si>
  <si>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</si>
  <si>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</si>
  <si>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</si>
  <si>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</si>
  <si>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</si>
  <si>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</si>
  <si>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</si>
  <si>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</si>
  <si>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</si>
  <si>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</si>
  <si>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</si>
  <si>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</si>
  <si>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</si>
  <si>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</si>
  <si>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</si>
  <si>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</si>
  <si>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</si>
  <si>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</si>
  <si>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</si>
  <si>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</si>
  <si>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</si>
  <si>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</si>
  <si>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</si>
  <si>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</si>
  <si>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</si>
  <si>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</si>
  <si>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</si>
  <si>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</si>
  <si>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</si>
  <si>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</si>
  <si>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</si>
  <si>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</si>
  <si>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</si>
  <si>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</si>
  <si>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</si>
  <si>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</si>
  <si>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</si>
  <si>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</si>
  <si>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</si>
  <si>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</si>
  <si>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</si>
  <si>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</si>
  <si>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</si>
  <si>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</si>
  <si>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</si>
  <si>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</si>
  <si>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</si>
  <si>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</si>
  <si>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</si>
  <si>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</si>
  <si>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</si>
  <si>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</si>
  <si>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</si>
  <si>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</si>
  <si>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</si>
  <si>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</si>
  <si>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</si>
  <si>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</si>
  <si>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</si>
  <si>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</si>
  <si>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</si>
  <si>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</si>
  <si>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</si>
  <si>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</si>
  <si>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</si>
  <si>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</si>
  <si>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</si>
  <si>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</si>
  <si>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</si>
  <si>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</si>
  <si>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</si>
  <si>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</si>
  <si>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</si>
  <si>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</si>
  <si>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</si>
  <si>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</si>
  <si>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</si>
  <si>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</si>
  <si>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</si>
  <si>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</si>
  <si>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</si>
  <si>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ცხრილი 9 (Capital), N17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</si>
</sst>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3"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92" fontId="2" fillId="69" borderId="79" applyFont="0">
      <alignment horizontal="right" vertical="center"/>
    </xf>
    <xf numFmtId="3" fontId="2" fillId="69" borderId="79" applyFont="0">
      <alignment horizontal="right" vertical="center"/>
    </xf>
    <xf numFmtId="0" fontId="83" fillId="63" borderId="84" applyNumberFormat="0" applyAlignment="0" applyProtection="0"/>
    <xf numFmtId="172" fontId="85" fillId="63" borderId="84" applyNumberFormat="0" applyAlignment="0" applyProtection="0"/>
    <xf numFmtId="173" fontId="85" fillId="63" borderId="84" applyNumberFormat="0" applyAlignment="0" applyProtection="0"/>
    <xf numFmtId="172" fontId="85" fillId="63" borderId="84" applyNumberFormat="0" applyAlignment="0" applyProtection="0"/>
    <xf numFmtId="172" fontId="85" fillId="63" borderId="84" applyNumberFormat="0" applyAlignment="0" applyProtection="0"/>
    <xf numFmtId="173" fontId="85" fillId="63" borderId="84" applyNumberFormat="0" applyAlignment="0" applyProtection="0"/>
    <xf numFmtId="172" fontId="85" fillId="63" borderId="84" applyNumberFormat="0" applyAlignment="0" applyProtection="0"/>
    <xf numFmtId="172" fontId="85" fillId="63" borderId="84" applyNumberFormat="0" applyAlignment="0" applyProtection="0"/>
    <xf numFmtId="173" fontId="85" fillId="63" borderId="84" applyNumberFormat="0" applyAlignment="0" applyProtection="0"/>
    <xf numFmtId="172" fontId="85" fillId="63" borderId="84" applyNumberFormat="0" applyAlignment="0" applyProtection="0"/>
    <xf numFmtId="172" fontId="85" fillId="63" borderId="84" applyNumberFormat="0" applyAlignment="0" applyProtection="0"/>
    <xf numFmtId="173" fontId="85" fillId="63" borderId="84" applyNumberFormat="0" applyAlignment="0" applyProtection="0"/>
    <xf numFmtId="172"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73"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72"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72"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2" fillId="74" borderId="79" applyFont="0">
      <alignment horizontal="right" vertical="center"/>
      <protection locked="0"/>
    </xf>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 fillId="73" borderId="83" applyNumberFormat="0" applyFont="0" applyAlignment="0" applyProtection="0"/>
    <xf numFmtId="0" fontId="27"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2" fillId="71" borderId="79" applyFont="0">
      <alignment horizontal="right" vertical="center"/>
      <protection locked="0"/>
    </xf>
    <xf numFmtId="0" fontId="66" fillId="42" borderId="82" applyNumberFormat="0" applyAlignment="0" applyProtection="0"/>
    <xf numFmtId="172" fontId="68" fillId="42" borderId="82" applyNumberFormat="0" applyAlignment="0" applyProtection="0"/>
    <xf numFmtId="173" fontId="68" fillId="42" borderId="82" applyNumberFormat="0" applyAlignment="0" applyProtection="0"/>
    <xf numFmtId="172" fontId="68" fillId="42" borderId="82" applyNumberFormat="0" applyAlignment="0" applyProtection="0"/>
    <xf numFmtId="172" fontId="68" fillId="42" borderId="82" applyNumberFormat="0" applyAlignment="0" applyProtection="0"/>
    <xf numFmtId="173" fontId="68" fillId="42" borderId="82" applyNumberFormat="0" applyAlignment="0" applyProtection="0"/>
    <xf numFmtId="172" fontId="68" fillId="42" borderId="82" applyNumberFormat="0" applyAlignment="0" applyProtection="0"/>
    <xf numFmtId="172" fontId="68" fillId="42" borderId="82" applyNumberFormat="0" applyAlignment="0" applyProtection="0"/>
    <xf numFmtId="173" fontId="68" fillId="42" borderId="82" applyNumberFormat="0" applyAlignment="0" applyProtection="0"/>
    <xf numFmtId="172" fontId="68" fillId="42" borderId="82" applyNumberFormat="0" applyAlignment="0" applyProtection="0"/>
    <xf numFmtId="172" fontId="68" fillId="42" borderId="82" applyNumberFormat="0" applyAlignment="0" applyProtection="0"/>
    <xf numFmtId="173" fontId="68" fillId="42" borderId="82" applyNumberFormat="0" applyAlignment="0" applyProtection="0"/>
    <xf numFmtId="172"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73"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72"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72"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2" fillId="70" borderId="80" applyNumberFormat="0" applyFont="0" applyBorder="0" applyProtection="0">
      <alignment horizontal="left" vertical="center"/>
    </xf>
    <xf numFmtId="9" fontId="2" fillId="70" borderId="79" applyFont="0" applyProtection="0">
      <alignment horizontal="right" vertical="center"/>
    </xf>
    <xf numFmtId="3" fontId="2" fillId="70" borderId="79" applyFont="0" applyProtection="0">
      <alignment horizontal="right" vertical="center"/>
    </xf>
    <xf numFmtId="0" fontId="62" fillId="69" borderId="80" applyFont="0" applyBorder="0">
      <alignment horizontal="center" wrapText="1"/>
    </xf>
    <xf numFmtId="172" fontId="54" fillId="0" borderId="77">
      <alignment horizontal="left" vertical="center"/>
    </xf>
    <xf numFmtId="0" fontId="54" fillId="0" borderId="77">
      <alignment horizontal="left" vertical="center"/>
    </xf>
    <xf numFmtId="0" fontId="54" fillId="0" borderId="77">
      <alignment horizontal="left" vertical="center"/>
    </xf>
    <xf numFmtId="0" fontId="2"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72" fontId="40" fillId="63" borderId="82" applyNumberFormat="0" applyAlignment="0" applyProtection="0"/>
    <xf numFmtId="173" fontId="40" fillId="63" borderId="82" applyNumberFormat="0" applyAlignment="0" applyProtection="0"/>
    <xf numFmtId="172" fontId="40" fillId="63" borderId="82" applyNumberFormat="0" applyAlignment="0" applyProtection="0"/>
    <xf numFmtId="172" fontId="40" fillId="63" borderId="82" applyNumberFormat="0" applyAlignment="0" applyProtection="0"/>
    <xf numFmtId="173" fontId="40" fillId="63" borderId="82" applyNumberFormat="0" applyAlignment="0" applyProtection="0"/>
    <xf numFmtId="172" fontId="40" fillId="63" borderId="82" applyNumberFormat="0" applyAlignment="0" applyProtection="0"/>
    <xf numFmtId="172" fontId="40" fillId="63" borderId="82" applyNumberFormat="0" applyAlignment="0" applyProtection="0"/>
    <xf numFmtId="173" fontId="40" fillId="63" borderId="82" applyNumberFormat="0" applyAlignment="0" applyProtection="0"/>
    <xf numFmtId="172" fontId="40" fillId="63" borderId="82" applyNumberFormat="0" applyAlignment="0" applyProtection="0"/>
    <xf numFmtId="172" fontId="40" fillId="63" borderId="82" applyNumberFormat="0" applyAlignment="0" applyProtection="0"/>
    <xf numFmtId="173" fontId="40" fillId="63" borderId="82" applyNumberFormat="0" applyAlignment="0" applyProtection="0"/>
    <xf numFmtId="172"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73"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72"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72"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5" fillId="0" borderId="0"/>
    <xf numFmtId="0" fontId="1" fillId="0" borderId="0"/>
    <xf numFmtId="0" fontId="1" fillId="0" borderId="0"/>
  </cellStyleXfs>
  <cellXfs count="814">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3" xfId="0" applyNumberFormat="1" applyFont="1" applyFill="1" applyBorder="1" applyAlignment="1" applyProtection="1">
      <alignment vertical="center"/>
      <protection locked="0"/>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197" fontId="4" fillId="0" borderId="19" xfId="0" applyNumberFormat="1" applyFont="1" applyBorder="1"/>
    <xf numFmtId="197" fontId="4" fillId="0" borderId="20" xfId="0" applyNumberFormat="1" applyFont="1" applyBorder="1"/>
    <xf numFmtId="197" fontId="4" fillId="35" borderId="51" xfId="0" applyNumberFormat="1" applyFont="1" applyFill="1" applyBorder="1"/>
    <xf numFmtId="197" fontId="4" fillId="35" borderId="22" xfId="0" applyNumberFormat="1" applyFont="1" applyFill="1" applyBorder="1"/>
    <xf numFmtId="197" fontId="4" fillId="35" borderId="24" xfId="0" applyNumberFormat="1" applyFont="1" applyFill="1" applyBorder="1"/>
    <xf numFmtId="197" fontId="4" fillId="35" borderId="52"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197" fontId="4" fillId="0" borderId="21" xfId="0" applyNumberFormat="1" applyFont="1" applyBorder="1"/>
    <xf numFmtId="197" fontId="4" fillId="0" borderId="21"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0" fontId="9" fillId="0" borderId="16" xfId="0" applyFont="1" applyBorder="1" applyAlignment="1">
      <alignment horizontal="right" vertical="center" wrapText="1"/>
    </xf>
    <xf numFmtId="0" fontId="7" fillId="0" borderId="17" xfId="0" applyFont="1" applyBorder="1" applyAlignment="1">
      <alignment vertical="center" wrapText="1"/>
    </xf>
    <xf numFmtId="173" fontId="26" fillId="36" borderId="0" xfId="20"/>
    <xf numFmtId="173" fontId="26" fillId="36" borderId="72" xfId="20" applyBorder="1"/>
    <xf numFmtId="0" fontId="4" fillId="0" borderId="7" xfId="0" applyFont="1" applyBorder="1" applyAlignment="1">
      <alignment vertical="center"/>
    </xf>
    <xf numFmtId="0" fontId="4" fillId="0" borderId="79" xfId="0" applyFont="1" applyBorder="1" applyAlignment="1">
      <alignment vertical="center"/>
    </xf>
    <xf numFmtId="0" fontId="6" fillId="0" borderId="79"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173" fontId="26" fillId="36" borderId="29" xfId="20" applyBorder="1"/>
    <xf numFmtId="173" fontId="26" fillId="36" borderId="91" xfId="20" applyBorder="1"/>
    <xf numFmtId="173" fontId="26" fillId="36" borderId="81"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7" xfId="0" applyFont="1" applyFill="1" applyBorder="1" applyAlignment="1">
      <alignment vertical="center"/>
    </xf>
    <xf numFmtId="0" fontId="14" fillId="3" borderId="92" xfId="0" applyFont="1" applyFill="1" applyBorder="1" applyAlignment="1">
      <alignment horizontal="left"/>
    </xf>
    <xf numFmtId="0" fontId="14" fillId="3" borderId="93" xfId="0" applyFont="1" applyFill="1" applyBorder="1" applyAlignment="1">
      <alignment horizontal="left"/>
    </xf>
    <xf numFmtId="0" fontId="4" fillId="0" borderId="79" xfId="0" applyFont="1" applyBorder="1" applyAlignment="1">
      <alignment horizontal="center" vertical="center" wrapText="1"/>
    </xf>
    <xf numFmtId="0" fontId="4" fillId="0" borderId="94" xfId="0" applyFont="1" applyBorder="1" applyAlignment="1">
      <alignment horizontal="center" vertical="center" wrapText="1"/>
    </xf>
    <xf numFmtId="0" fontId="6" fillId="3" borderId="95" xfId="0" applyFont="1" applyFill="1" applyBorder="1" applyAlignment="1">
      <alignment vertical="center"/>
    </xf>
    <xf numFmtId="0" fontId="4" fillId="3" borderId="21" xfId="0" applyFont="1" applyFill="1" applyBorder="1" applyAlignment="1">
      <alignment vertical="center"/>
    </xf>
    <xf numFmtId="0" fontId="4" fillId="0" borderId="96" xfId="0" applyFont="1" applyBorder="1" applyAlignment="1">
      <alignment horizontal="center" vertical="center"/>
    </xf>
    <xf numFmtId="0" fontId="6" fillId="0" borderId="23" xfId="0" applyFont="1" applyBorder="1" applyAlignment="1">
      <alignment vertical="center"/>
    </xf>
    <xf numFmtId="173"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6" fillId="35" borderId="97"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96" xfId="0" applyFont="1" applyFill="1" applyBorder="1" applyAlignment="1">
      <alignment horizontal="left" vertical="center" wrapText="1"/>
    </xf>
    <xf numFmtId="0" fontId="6" fillId="35" borderId="79" xfId="0" applyFont="1" applyFill="1" applyBorder="1" applyAlignment="1">
      <alignment horizontal="left" vertical="center" wrapText="1"/>
    </xf>
    <xf numFmtId="0" fontId="6" fillId="35" borderId="94" xfId="0" applyFont="1" applyFill="1" applyBorder="1" applyAlignment="1">
      <alignment horizontal="left" vertical="center" wrapText="1"/>
    </xf>
    <xf numFmtId="0" fontId="4" fillId="0" borderId="96" xfId="0" applyFont="1" applyBorder="1" applyAlignment="1">
      <alignment horizontal="right" vertical="center" wrapText="1"/>
    </xf>
    <xf numFmtId="0" fontId="4" fillId="0" borderId="79" xfId="0" applyFont="1" applyBorder="1" applyAlignment="1">
      <alignment horizontal="left" vertical="center" wrapText="1"/>
    </xf>
    <xf numFmtId="0" fontId="107" fillId="0" borderId="96" xfId="0" applyFont="1" applyBorder="1" applyAlignment="1">
      <alignment horizontal="right" vertical="center" wrapText="1"/>
    </xf>
    <xf numFmtId="0" fontId="107" fillId="0" borderId="79" xfId="0" applyFont="1" applyBorder="1" applyAlignment="1">
      <alignment horizontal="left" vertical="center" wrapText="1"/>
    </xf>
    <xf numFmtId="0" fontId="6" fillId="0" borderId="96"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2" xfId="5" applyNumberFormat="1" applyFont="1" applyBorder="1" applyAlignment="1" applyProtection="1">
      <alignment horizontal="left" vertical="center"/>
      <protection locked="0"/>
    </xf>
    <xf numFmtId="0" fontId="109" fillId="0" borderId="23" xfId="9" applyFont="1" applyBorder="1" applyAlignment="1" applyProtection="1">
      <alignment horizontal="left" vertical="center" wrapText="1"/>
      <protection locked="0"/>
    </xf>
    <xf numFmtId="0" fontId="20" fillId="0" borderId="96" xfId="0" applyFont="1" applyBorder="1" applyAlignment="1">
      <alignment horizontal="center" vertical="center" wrapText="1"/>
    </xf>
    <xf numFmtId="14" fontId="7" fillId="3" borderId="79" xfId="8" quotePrefix="1" applyNumberFormat="1" applyFont="1" applyFill="1" applyBorder="1" applyAlignment="1" applyProtection="1">
      <alignment horizontal="left" vertical="center" wrapText="1" indent="2"/>
      <protection locked="0"/>
    </xf>
    <xf numFmtId="14" fontId="7" fillId="3" borderId="79" xfId="8" quotePrefix="1" applyNumberFormat="1" applyFont="1" applyFill="1" applyBorder="1" applyAlignment="1" applyProtection="1">
      <alignment horizontal="left" vertical="center" wrapText="1" indent="3"/>
      <protection locked="0"/>
    </xf>
    <xf numFmtId="0" fontId="11" fillId="0" borderId="79" xfId="17" applyFill="1" applyBorder="1" applyAlignment="1" applyProtection="1"/>
    <xf numFmtId="49" fontId="107" fillId="0" borderId="96" xfId="0" applyNumberFormat="1" applyFont="1" applyBorder="1" applyAlignment="1">
      <alignment horizontal="right" vertical="center" wrapText="1"/>
    </xf>
    <xf numFmtId="0" fontId="7" fillId="3" borderId="79" xfId="20960" applyFont="1" applyFill="1" applyBorder="1"/>
    <xf numFmtId="0" fontId="103" fillId="0" borderId="79" xfId="20960" applyFont="1" applyBorder="1" applyAlignment="1">
      <alignment horizontal="center" vertical="center"/>
    </xf>
    <xf numFmtId="0" fontId="4" fillId="0" borderId="79" xfId="0" applyFont="1" applyBorder="1"/>
    <xf numFmtId="0" fontId="11" fillId="0" borderId="79" xfId="17" applyFill="1" applyBorder="1" applyAlignment="1" applyProtection="1">
      <alignment horizontal="left" vertical="center" wrapText="1"/>
    </xf>
    <xf numFmtId="49" fontId="107" fillId="0" borderId="79" xfId="0" applyNumberFormat="1" applyFont="1" applyBorder="1" applyAlignment="1">
      <alignment horizontal="right" vertical="center" wrapText="1"/>
    </xf>
    <xf numFmtId="0" fontId="11" fillId="0" borderId="79" xfId="17" applyFill="1" applyBorder="1" applyAlignment="1" applyProtection="1">
      <alignment horizontal="left" vertical="center"/>
    </xf>
    <xf numFmtId="1" fontId="6" fillId="35" borderId="94" xfId="0" applyNumberFormat="1" applyFont="1" applyFill="1" applyBorder="1" applyAlignment="1">
      <alignment horizontal="right" vertical="center" wrapText="1"/>
    </xf>
    <xf numFmtId="1" fontId="6" fillId="35" borderId="94" xfId="0" applyNumberFormat="1" applyFont="1" applyFill="1" applyBorder="1" applyAlignment="1">
      <alignment horizontal="center" vertical="center" wrapText="1"/>
    </xf>
    <xf numFmtId="10" fontId="7" fillId="0" borderId="79" xfId="20961" applyNumberFormat="1" applyFont="1" applyFill="1" applyBorder="1" applyAlignment="1">
      <alignment horizontal="left" vertical="center" wrapText="1"/>
    </xf>
    <xf numFmtId="10" fontId="4" fillId="0" borderId="79" xfId="20961" applyNumberFormat="1" applyFont="1" applyFill="1" applyBorder="1" applyAlignment="1">
      <alignment horizontal="left" vertical="center" wrapText="1"/>
    </xf>
    <xf numFmtId="10" fontId="6" fillId="35" borderId="79" xfId="0" applyNumberFormat="1" applyFont="1" applyFill="1" applyBorder="1" applyAlignment="1">
      <alignment horizontal="left" vertical="center" wrapText="1"/>
    </xf>
    <xf numFmtId="10" fontId="107" fillId="0" borderId="79" xfId="20961" applyNumberFormat="1" applyFont="1" applyFill="1" applyBorder="1" applyAlignment="1">
      <alignment horizontal="left" vertical="center" wrapText="1"/>
    </xf>
    <xf numFmtId="10" fontId="6" fillId="35" borderId="79" xfId="20961" applyNumberFormat="1" applyFont="1" applyFill="1" applyBorder="1" applyAlignment="1">
      <alignment horizontal="left" vertical="center" wrapText="1"/>
    </xf>
    <xf numFmtId="10" fontId="6" fillId="35" borderId="7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96" xfId="0" applyFont="1" applyBorder="1" applyAlignment="1">
      <alignment horizontal="right" vertical="center" wrapText="1"/>
    </xf>
    <xf numFmtId="0" fontId="7" fillId="0" borderId="79"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horizontal="left" vertical="center" wrapText="1" indent="2"/>
    </xf>
    <xf numFmtId="0" fontId="6" fillId="0" borderId="23" xfId="0" applyFont="1" applyBorder="1" applyAlignment="1">
      <alignment vertical="center" wrapText="1"/>
    </xf>
    <xf numFmtId="0" fontId="4" fillId="0" borderId="94" xfId="0" applyFont="1" applyBorder="1"/>
    <xf numFmtId="0" fontId="9" fillId="0" borderId="94" xfId="0" applyFont="1" applyBorder="1"/>
    <xf numFmtId="0" fontId="9" fillId="0" borderId="94" xfId="0" applyFont="1" applyBorder="1" applyAlignment="1">
      <alignment wrapText="1"/>
    </xf>
    <xf numFmtId="0" fontId="10" fillId="0" borderId="18" xfId="0" applyFont="1" applyBorder="1" applyAlignment="1">
      <alignment horizontal="center"/>
    </xf>
    <xf numFmtId="0" fontId="10" fillId="0" borderId="9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96" xfId="0" applyFont="1" applyBorder="1" applyAlignment="1">
      <alignment horizontal="center" vertical="center" wrapText="1"/>
    </xf>
    <xf numFmtId="0" fontId="15" fillId="0" borderId="79" xfId="0" applyFont="1" applyBorder="1" applyAlignment="1">
      <alignment horizontal="center" vertical="center" wrapText="1"/>
    </xf>
    <xf numFmtId="0" fontId="16" fillId="0" borderId="79" xfId="0" applyFont="1" applyBorder="1" applyAlignment="1">
      <alignment horizontal="left" vertical="center" wrapText="1"/>
    </xf>
    <xf numFmtId="197" fontId="7" fillId="0" borderId="79" xfId="0" applyNumberFormat="1" applyFont="1" applyBorder="1" applyAlignment="1" applyProtection="1">
      <alignment vertical="center" wrapText="1"/>
      <protection locked="0"/>
    </xf>
    <xf numFmtId="197" fontId="4" fillId="0" borderId="79" xfId="0" applyNumberFormat="1" applyFont="1" applyBorder="1" applyAlignment="1" applyProtection="1">
      <alignment vertical="center" wrapText="1"/>
      <protection locked="0"/>
    </xf>
    <xf numFmtId="197" fontId="4" fillId="0" borderId="94" xfId="0" applyNumberFormat="1" applyFont="1" applyBorder="1" applyAlignment="1" applyProtection="1">
      <alignment vertical="center" wrapText="1"/>
      <protection locked="0"/>
    </xf>
    <xf numFmtId="197" fontId="7" fillId="0" borderId="79" xfId="0" applyNumberFormat="1" applyFont="1" applyBorder="1" applyAlignment="1" applyProtection="1">
      <alignment horizontal="right" vertical="center" wrapText="1"/>
      <protection locked="0"/>
    </xf>
    <xf numFmtId="0" fontId="9" fillId="2" borderId="96" xfId="0" applyFont="1" applyFill="1" applyBorder="1" applyAlignment="1">
      <alignment horizontal="right" vertical="center"/>
    </xf>
    <xf numFmtId="0" fontId="9" fillId="2" borderId="79" xfId="0" applyFont="1" applyFill="1" applyBorder="1" applyAlignment="1">
      <alignment vertical="center"/>
    </xf>
    <xf numFmtId="197" fontId="9" fillId="2" borderId="79" xfId="0" applyNumberFormat="1" applyFont="1" applyFill="1" applyBorder="1" applyAlignment="1" applyProtection="1">
      <alignment vertical="center"/>
      <protection locked="0"/>
    </xf>
    <xf numFmtId="197" fontId="17" fillId="2" borderId="79" xfId="0" applyNumberFormat="1" applyFont="1" applyFill="1" applyBorder="1" applyAlignment="1" applyProtection="1">
      <alignment vertical="center"/>
      <protection locked="0"/>
    </xf>
    <xf numFmtId="197" fontId="17" fillId="2" borderId="94" xfId="0" applyNumberFormat="1" applyFont="1" applyFill="1" applyBorder="1" applyAlignment="1" applyProtection="1">
      <alignment vertical="center"/>
      <protection locked="0"/>
    </xf>
    <xf numFmtId="197" fontId="9" fillId="2" borderId="94" xfId="0" applyNumberFormat="1" applyFont="1" applyFill="1" applyBorder="1" applyAlignment="1" applyProtection="1">
      <alignment vertical="center"/>
      <protection locked="0"/>
    </xf>
    <xf numFmtId="0" fontId="15" fillId="0" borderId="96" xfId="0" applyFont="1" applyBorder="1" applyAlignment="1">
      <alignment horizontal="center" vertical="center" wrapText="1"/>
    </xf>
    <xf numFmtId="14" fontId="4" fillId="0" borderId="0" xfId="0" applyNumberFormat="1" applyFont="1"/>
    <xf numFmtId="10" fontId="4" fillId="0" borderId="79" xfId="20961" applyNumberFormat="1" applyFont="1" applyFill="1" applyBorder="1" applyAlignment="1" applyProtection="1">
      <alignment horizontal="right" vertical="center" wrapText="1"/>
      <protection locked="0"/>
    </xf>
    <xf numFmtId="10" fontId="4" fillId="0" borderId="79" xfId="20961" applyNumberFormat="1" applyFont="1" applyBorder="1" applyAlignment="1" applyProtection="1">
      <alignment vertical="center" wrapText="1"/>
      <protection locked="0"/>
    </xf>
    <xf numFmtId="10" fontId="4" fillId="0" borderId="94" xfId="20961" applyNumberFormat="1" applyFont="1" applyBorder="1" applyAlignment="1" applyProtection="1">
      <alignment vertical="center" wrapText="1"/>
      <protection locked="0"/>
    </xf>
    <xf numFmtId="0" fontId="4" fillId="3" borderId="54" xfId="0" applyFont="1" applyFill="1" applyBorder="1"/>
    <xf numFmtId="0" fontId="4" fillId="3" borderId="99" xfId="0" applyFont="1" applyFill="1" applyBorder="1" applyAlignment="1">
      <alignment wrapText="1"/>
    </xf>
    <xf numFmtId="0" fontId="4" fillId="3" borderId="100" xfId="0" applyFont="1" applyFill="1" applyBorder="1"/>
    <xf numFmtId="0" fontId="6" fillId="3" borderId="11" xfId="0" applyFont="1" applyFill="1" applyBorder="1" applyAlignment="1">
      <alignment horizontal="center" wrapText="1"/>
    </xf>
    <xf numFmtId="0" fontId="4" fillId="0" borderId="79"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6" xfId="0" applyFont="1" applyBorder="1"/>
    <xf numFmtId="0" fontId="4" fillId="0" borderId="79" xfId="0" applyFont="1" applyBorder="1" applyAlignment="1">
      <alignment wrapText="1"/>
    </xf>
    <xf numFmtId="169" fontId="4" fillId="0" borderId="79" xfId="7" applyNumberFormat="1" applyFont="1" applyBorder="1"/>
    <xf numFmtId="169" fontId="4" fillId="0" borderId="94" xfId="7" applyNumberFormat="1" applyFont="1" applyBorder="1"/>
    <xf numFmtId="0" fontId="14" fillId="0" borderId="79" xfId="0" applyFont="1" applyBorder="1" applyAlignment="1">
      <alignment horizontal="left" wrapText="1" indent="2"/>
    </xf>
    <xf numFmtId="173" fontId="26" fillId="36" borderId="79" xfId="20" applyBorder="1"/>
    <xf numFmtId="169" fontId="4" fillId="0" borderId="79" xfId="7" applyNumberFormat="1" applyFont="1" applyBorder="1" applyAlignment="1">
      <alignment vertical="center"/>
    </xf>
    <xf numFmtId="0" fontId="6" fillId="0" borderId="96" xfId="0" applyFont="1" applyBorder="1"/>
    <xf numFmtId="0" fontId="6" fillId="0" borderId="79" xfId="0" applyFont="1" applyBorder="1" applyAlignment="1">
      <alignment wrapText="1"/>
    </xf>
    <xf numFmtId="169" fontId="6" fillId="0" borderId="9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9" xfId="7" applyNumberFormat="1" applyFont="1" applyFill="1" applyBorder="1"/>
    <xf numFmtId="169" fontId="4" fillId="0" borderId="79" xfId="7" applyNumberFormat="1" applyFont="1" applyFill="1" applyBorder="1" applyAlignment="1">
      <alignment vertical="center"/>
    </xf>
    <xf numFmtId="0" fontId="14" fillId="0" borderId="7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6" fillId="0" borderId="22" xfId="0" applyFont="1" applyBorder="1"/>
    <xf numFmtId="0" fontId="6" fillId="0" borderId="23" xfId="0" applyFont="1" applyBorder="1" applyAlignment="1">
      <alignment wrapText="1"/>
    </xf>
    <xf numFmtId="173" fontId="26" fillId="36" borderId="97" xfId="20" applyBorder="1"/>
    <xf numFmtId="10" fontId="6" fillId="0" borderId="24" xfId="20961" applyNumberFormat="1" applyFont="1" applyBorder="1"/>
    <xf numFmtId="0" fontId="9" fillId="2" borderId="87" xfId="0" applyFont="1" applyFill="1" applyBorder="1" applyAlignment="1">
      <alignment horizontal="right" vertical="center"/>
    </xf>
    <xf numFmtId="0" fontId="9" fillId="2" borderId="74" xfId="0" applyFont="1" applyFill="1" applyBorder="1" applyAlignment="1">
      <alignment vertical="center"/>
    </xf>
    <xf numFmtId="197" fontId="9" fillId="2" borderId="74" xfId="0" applyNumberFormat="1" applyFont="1" applyFill="1" applyBorder="1" applyAlignment="1" applyProtection="1">
      <alignment vertical="center"/>
      <protection locked="0"/>
    </xf>
    <xf numFmtId="197" fontId="17" fillId="2" borderId="74" xfId="0" applyNumberFormat="1" applyFont="1" applyFill="1" applyBorder="1" applyAlignment="1" applyProtection="1">
      <alignment vertical="center"/>
      <protection locked="0"/>
    </xf>
    <xf numFmtId="197" fontId="17" fillId="2" borderId="88" xfId="0" applyNumberFormat="1" applyFont="1" applyFill="1" applyBorder="1" applyAlignment="1" applyProtection="1">
      <alignment vertical="center"/>
      <protection locked="0"/>
    </xf>
    <xf numFmtId="0" fontId="9" fillId="0" borderId="79" xfId="0" applyFont="1" applyBorder="1" applyAlignment="1">
      <alignment horizontal="left" vertical="center" wrapText="1"/>
    </xf>
    <xf numFmtId="0" fontId="6"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Alignment="1">
      <alignment horizontal="left"/>
    </xf>
    <xf numFmtId="0" fontId="117" fillId="0" borderId="110" xfId="0" applyFont="1" applyBorder="1" applyAlignment="1">
      <alignment horizontal="left" vertical="center" wrapText="1"/>
    </xf>
    <xf numFmtId="0" fontId="123" fillId="0" borderId="0" xfId="0" applyFont="1"/>
    <xf numFmtId="0" fontId="115" fillId="0" borderId="0" xfId="0" applyFont="1" applyAlignment="1">
      <alignment horizontal="left" vertical="top" wrapText="1"/>
    </xf>
    <xf numFmtId="197" fontId="7" fillId="3" borderId="94" xfId="2" applyNumberFormat="1" applyFont="1" applyFill="1" applyBorder="1" applyAlignment="1" applyProtection="1">
      <alignment vertical="top" wrapText="1"/>
      <protection locked="0"/>
    </xf>
    <xf numFmtId="0" fontId="9" fillId="0" borderId="79" xfId="0" applyFont="1" applyBorder="1" applyAlignment="1">
      <alignment horizontal="center" vertical="center" wrapText="1"/>
    </xf>
    <xf numFmtId="0" fontId="3" fillId="0" borderId="79" xfId="0" applyFont="1" applyBorder="1" applyAlignment="1">
      <alignment horizontal="center" vertical="center"/>
    </xf>
    <xf numFmtId="0" fontId="126" fillId="3" borderId="79" xfId="21414" applyFont="1" applyFill="1" applyBorder="1" applyAlignment="1">
      <alignment horizontal="left" vertical="center" wrapText="1"/>
    </xf>
    <xf numFmtId="0" fontId="127" fillId="0" borderId="79" xfId="21414" applyFont="1" applyBorder="1" applyAlignment="1">
      <alignment horizontal="left" vertical="center" wrapText="1" indent="1"/>
    </xf>
    <xf numFmtId="0" fontId="128" fillId="3" borderId="79" xfId="21414" applyFont="1" applyFill="1" applyBorder="1" applyAlignment="1">
      <alignment horizontal="left" vertical="center" wrapText="1"/>
    </xf>
    <xf numFmtId="0" fontId="127" fillId="3" borderId="79" xfId="21414" applyFont="1" applyFill="1" applyBorder="1" applyAlignment="1">
      <alignment horizontal="left" vertical="center" wrapText="1" indent="1"/>
    </xf>
    <xf numFmtId="0" fontId="126" fillId="0" borderId="117" xfId="0" applyFont="1" applyBorder="1" applyAlignment="1">
      <alignment horizontal="left" vertical="center" wrapText="1"/>
    </xf>
    <xf numFmtId="0" fontId="128" fillId="0" borderId="117" xfId="0" applyFont="1" applyBorder="1" applyAlignment="1">
      <alignment horizontal="left" vertical="center" wrapText="1"/>
    </xf>
    <xf numFmtId="0" fontId="129" fillId="3" borderId="117" xfId="0" applyFont="1" applyFill="1" applyBorder="1" applyAlignment="1">
      <alignment horizontal="left" vertical="center" wrapText="1" indent="1"/>
    </xf>
    <xf numFmtId="0" fontId="128" fillId="3" borderId="117" xfId="0" applyFont="1" applyFill="1" applyBorder="1" applyAlignment="1">
      <alignment horizontal="left" vertical="center" wrapText="1"/>
    </xf>
    <xf numFmtId="0" fontId="128" fillId="3" borderId="118" xfId="0" applyFont="1" applyFill="1" applyBorder="1" applyAlignment="1">
      <alignment horizontal="left" vertical="center" wrapText="1"/>
    </xf>
    <xf numFmtId="0" fontId="129" fillId="0" borderId="117" xfId="0" applyFont="1" applyBorder="1" applyAlignment="1">
      <alignment horizontal="left" vertical="center" wrapText="1" indent="1"/>
    </xf>
    <xf numFmtId="0" fontId="129" fillId="0" borderId="79" xfId="21414" applyFont="1" applyBorder="1" applyAlignment="1">
      <alignment horizontal="left" vertical="center" wrapText="1" indent="1"/>
    </xf>
    <xf numFmtId="0" fontId="128" fillId="0" borderId="79" xfId="21414" applyFont="1" applyBorder="1" applyAlignment="1">
      <alignment horizontal="left" vertical="center" wrapText="1"/>
    </xf>
    <xf numFmtId="0" fontId="130" fillId="0" borderId="79" xfId="21414" applyFont="1" applyBorder="1" applyAlignment="1">
      <alignment horizontal="center" vertical="center" wrapText="1"/>
    </xf>
    <xf numFmtId="0" fontId="128" fillId="3" borderId="119" xfId="0" applyFont="1" applyFill="1" applyBorder="1" applyAlignment="1">
      <alignment horizontal="left" vertical="center" wrapText="1"/>
    </xf>
    <xf numFmtId="0" fontId="127" fillId="3" borderId="120" xfId="21414" applyFont="1" applyFill="1" applyBorder="1" applyAlignment="1">
      <alignment horizontal="left" vertical="center" wrapText="1" indent="1"/>
    </xf>
    <xf numFmtId="0" fontId="127" fillId="3" borderId="117" xfId="0" applyFont="1" applyFill="1" applyBorder="1" applyAlignment="1">
      <alignment horizontal="left" vertical="center" wrapText="1" indent="1"/>
    </xf>
    <xf numFmtId="0" fontId="127" fillId="0" borderId="120" xfId="21414" applyFont="1" applyBorder="1" applyAlignment="1">
      <alignment horizontal="left" vertical="center" wrapText="1" indent="1"/>
    </xf>
    <xf numFmtId="0" fontId="127" fillId="0" borderId="117" xfId="0" applyFont="1" applyBorder="1" applyAlignment="1">
      <alignment horizontal="left" vertical="center" wrapText="1" indent="1"/>
    </xf>
    <xf numFmtId="0" fontId="127" fillId="0" borderId="118" xfId="0" applyFont="1" applyBorder="1" applyAlignment="1">
      <alignment horizontal="left" vertical="center" wrapText="1" indent="1"/>
    </xf>
    <xf numFmtId="0" fontId="128" fillId="0" borderId="120" xfId="21414" applyFont="1" applyBorder="1" applyAlignment="1">
      <alignment horizontal="left" vertical="center" wrapText="1"/>
    </xf>
    <xf numFmtId="0" fontId="128" fillId="3" borderId="120" xfId="21414" applyFont="1" applyFill="1" applyBorder="1" applyAlignment="1">
      <alignment horizontal="left" vertical="center" wrapText="1"/>
    </xf>
    <xf numFmtId="0" fontId="130" fillId="0" borderId="120" xfId="21414" applyFont="1" applyBorder="1" applyAlignment="1">
      <alignment horizontal="center" vertical="center" wrapText="1"/>
    </xf>
    <xf numFmtId="0" fontId="131" fillId="0" borderId="120" xfId="0" applyFont="1" applyBorder="1" applyAlignment="1">
      <alignment horizontal="left"/>
    </xf>
    <xf numFmtId="0" fontId="128" fillId="0" borderId="120" xfId="0" applyFont="1" applyBorder="1" applyAlignment="1">
      <alignment horizontal="left" vertical="center" wrapText="1"/>
    </xf>
    <xf numFmtId="0" fontId="0" fillId="0" borderId="0" xfId="0" applyAlignment="1">
      <alignment horizontal="left" vertical="center"/>
    </xf>
    <xf numFmtId="0" fontId="9" fillId="0" borderId="120" xfId="0" applyFont="1" applyBorder="1" applyAlignment="1">
      <alignment horizontal="center" vertical="center" wrapText="1"/>
    </xf>
    <xf numFmtId="0" fontId="128" fillId="0" borderId="125" xfId="0" applyFont="1" applyBorder="1" applyAlignment="1">
      <alignment horizontal="justify" vertical="center" wrapText="1"/>
    </xf>
    <xf numFmtId="0" fontId="127" fillId="0" borderId="119" xfId="0" applyFont="1" applyBorder="1" applyAlignment="1">
      <alignment horizontal="left" vertical="center" wrapText="1" indent="1"/>
    </xf>
    <xf numFmtId="0" fontId="128" fillId="0" borderId="117" xfId="0" applyFont="1" applyBorder="1" applyAlignment="1">
      <alignment horizontal="justify" vertical="center" wrapText="1"/>
    </xf>
    <xf numFmtId="0" fontId="126" fillId="0" borderId="117" xfId="0" applyFont="1" applyBorder="1" applyAlignment="1">
      <alignment horizontal="justify" vertical="center" wrapText="1"/>
    </xf>
    <xf numFmtId="0" fontId="128" fillId="3" borderId="117" xfId="0" applyFont="1" applyFill="1" applyBorder="1" applyAlignment="1">
      <alignment horizontal="justify" vertical="center" wrapText="1"/>
    </xf>
    <xf numFmtId="0" fontId="128" fillId="0" borderId="118" xfId="0" applyFont="1" applyBorder="1" applyAlignment="1">
      <alignment horizontal="justify" vertical="center" wrapText="1"/>
    </xf>
    <xf numFmtId="0" fontId="128" fillId="0" borderId="119" xfId="0" applyFont="1" applyBorder="1" applyAlignment="1">
      <alignment horizontal="justify" vertical="center" wrapText="1"/>
    </xf>
    <xf numFmtId="0" fontId="128" fillId="0" borderId="120" xfId="21414" applyFont="1" applyBorder="1" applyAlignment="1">
      <alignment horizontal="justify" vertical="center" wrapText="1"/>
    </xf>
    <xf numFmtId="0" fontId="129" fillId="0" borderId="111" xfId="0" applyFont="1" applyBorder="1" applyAlignment="1">
      <alignment horizontal="left" vertical="center" wrapText="1" indent="1"/>
    </xf>
    <xf numFmtId="0" fontId="126" fillId="0" borderId="117" xfId="0" applyFont="1" applyBorder="1" applyAlignment="1">
      <alignment vertical="center" wrapText="1"/>
    </xf>
    <xf numFmtId="0" fontId="128" fillId="0" borderId="117" xfId="0" applyFont="1" applyBorder="1" applyAlignment="1">
      <alignment vertical="center" wrapText="1"/>
    </xf>
    <xf numFmtId="0" fontId="128" fillId="0" borderId="120" xfId="21414" applyFont="1" applyBorder="1" applyAlignment="1">
      <alignment vertical="center" wrapText="1"/>
    </xf>
    <xf numFmtId="0" fontId="9" fillId="0" borderId="94" xfId="0" applyFont="1" applyBorder="1" applyAlignment="1">
      <alignment horizontal="center" vertical="center" wrapText="1"/>
    </xf>
    <xf numFmtId="0" fontId="0" fillId="0" borderId="120" xfId="0" applyBorder="1" applyAlignment="1">
      <alignment horizontal="center"/>
    </xf>
    <xf numFmtId="0" fontId="15" fillId="0" borderId="120" xfId="0" applyFont="1" applyBorder="1" applyAlignment="1">
      <alignment vertical="center" wrapText="1"/>
    </xf>
    <xf numFmtId="0" fontId="7" fillId="0" borderId="120" xfId="0" applyFont="1" applyBorder="1" applyAlignment="1">
      <alignment horizontal="left" vertical="center" wrapText="1" indent="1"/>
    </xf>
    <xf numFmtId="0" fontId="3" fillId="0" borderId="120" xfId="0" applyFont="1" applyBorder="1" applyAlignment="1">
      <alignment vertical="center"/>
    </xf>
    <xf numFmtId="0" fontId="132" fillId="0" borderId="120" xfId="0" applyFont="1" applyBorder="1" applyAlignment="1" applyProtection="1">
      <alignment horizontal="left" vertical="center" indent="1"/>
      <protection locked="0"/>
    </xf>
    <xf numFmtId="0" fontId="133" fillId="0" borderId="120" xfId="0" applyFont="1" applyBorder="1" applyAlignment="1" applyProtection="1">
      <alignment horizontal="left" vertical="center" indent="3"/>
      <protection locked="0"/>
    </xf>
    <xf numFmtId="0" fontId="134" fillId="0" borderId="120" xfId="0" applyFont="1" applyBorder="1" applyAlignment="1" applyProtection="1">
      <alignment horizontal="left" vertical="center" indent="3"/>
      <protection locked="0"/>
    </xf>
    <xf numFmtId="0" fontId="3" fillId="0" borderId="120" xfId="0" applyFont="1" applyBorder="1"/>
    <xf numFmtId="0" fontId="0" fillId="0" borderId="0" xfId="0" applyAlignment="1">
      <alignment horizontal="center"/>
    </xf>
    <xf numFmtId="197" fontId="9" fillId="0" borderId="0" xfId="0" applyNumberFormat="1" applyFont="1" applyAlignment="1">
      <alignment horizontal="right"/>
    </xf>
    <xf numFmtId="0" fontId="0" fillId="0" borderId="120" xfId="0" applyBorder="1" applyAlignment="1">
      <alignment horizontal="center" vertical="center"/>
    </xf>
    <xf numFmtId="0" fontId="0" fillId="0" borderId="124" xfId="0" applyBorder="1" applyAlignment="1">
      <alignment horizontal="center"/>
    </xf>
    <xf numFmtId="0" fontId="127" fillId="0" borderId="124" xfId="21414" applyFont="1" applyBorder="1" applyAlignment="1">
      <alignment horizontal="left" vertical="center" wrapText="1" indent="1"/>
    </xf>
    <xf numFmtId="0" fontId="127" fillId="3" borderId="120" xfId="0" applyFont="1" applyFill="1" applyBorder="1" applyAlignment="1">
      <alignment horizontal="left" vertical="center" wrapText="1" indent="1"/>
    </xf>
    <xf numFmtId="171" fontId="23" fillId="0" borderId="120" xfId="0" applyNumberFormat="1" applyFont="1" applyBorder="1" applyAlignment="1">
      <alignment horizontal="center"/>
    </xf>
    <xf numFmtId="0" fontId="23" fillId="0" borderId="120" xfId="0" applyFont="1" applyBorder="1"/>
    <xf numFmtId="0" fontId="127" fillId="0" borderId="120" xfId="0" applyFont="1" applyBorder="1" applyAlignment="1">
      <alignment horizontal="left" vertical="center" wrapText="1" indent="1"/>
    </xf>
    <xf numFmtId="0" fontId="129" fillId="3" borderId="120" xfId="0" applyFont="1" applyFill="1" applyBorder="1" applyAlignment="1">
      <alignment horizontal="left" vertical="center" wrapText="1" indent="1"/>
    </xf>
    <xf numFmtId="0" fontId="129" fillId="0" borderId="120" xfId="0" applyFont="1" applyBorder="1" applyAlignment="1">
      <alignment horizontal="left" vertical="center" wrapText="1" indent="1"/>
    </xf>
    <xf numFmtId="171" fontId="22" fillId="0" borderId="56" xfId="0" applyNumberFormat="1" applyFont="1" applyBorder="1" applyAlignment="1">
      <alignment horizontal="center"/>
    </xf>
    <xf numFmtId="171" fontId="18" fillId="0" borderId="58" xfId="0" applyNumberFormat="1" applyFont="1" applyBorder="1" applyAlignment="1">
      <alignment horizontal="center"/>
    </xf>
    <xf numFmtId="0" fontId="118" fillId="0" borderId="120" xfId="0" applyFont="1" applyBorder="1"/>
    <xf numFmtId="49" fontId="120" fillId="0" borderId="120" xfId="5" applyNumberFormat="1" applyFont="1" applyBorder="1" applyAlignment="1" applyProtection="1">
      <alignment horizontal="right" vertical="center"/>
      <protection locked="0"/>
    </xf>
    <xf numFmtId="0" fontId="119" fillId="3" borderId="120" xfId="13" applyFont="1" applyFill="1" applyBorder="1" applyAlignment="1" applyProtection="1">
      <alignment horizontal="left" vertical="center" wrapText="1"/>
      <protection locked="0"/>
    </xf>
    <xf numFmtId="49" fontId="119" fillId="3" borderId="120" xfId="5" applyNumberFormat="1" applyFont="1" applyFill="1" applyBorder="1" applyAlignment="1" applyProtection="1">
      <alignment horizontal="right" vertical="center"/>
      <protection locked="0"/>
    </xf>
    <xf numFmtId="0" fontId="119" fillId="0" borderId="120" xfId="13" applyFont="1" applyBorder="1" applyAlignment="1" applyProtection="1">
      <alignment horizontal="left" vertical="center" wrapText="1"/>
      <protection locked="0"/>
    </xf>
    <xf numFmtId="49" fontId="119" fillId="0" borderId="120" xfId="5" applyNumberFormat="1" applyFont="1" applyBorder="1" applyAlignment="1" applyProtection="1">
      <alignment horizontal="right" vertical="center"/>
      <protection locked="0"/>
    </xf>
    <xf numFmtId="0" fontId="121" fillId="0" borderId="120" xfId="13" applyFont="1" applyBorder="1" applyAlignment="1" applyProtection="1">
      <alignment horizontal="left" vertical="center" wrapText="1"/>
      <protection locked="0"/>
    </xf>
    <xf numFmtId="0" fontId="118" fillId="0" borderId="120" xfId="0" applyFont="1" applyBorder="1" applyAlignment="1">
      <alignment horizontal="center" vertical="center" wrapText="1"/>
    </xf>
    <xf numFmtId="0" fontId="114" fillId="0" borderId="128" xfId="0" applyFont="1" applyBorder="1"/>
    <xf numFmtId="0" fontId="114" fillId="0" borderId="128" xfId="0" applyFont="1" applyBorder="1" applyAlignment="1">
      <alignment horizontal="left" indent="8"/>
    </xf>
    <xf numFmtId="0" fontId="114" fillId="0" borderId="128" xfId="0" applyFont="1" applyBorder="1" applyAlignment="1">
      <alignment wrapText="1"/>
    </xf>
    <xf numFmtId="0" fontId="117" fillId="0" borderId="128" xfId="0" applyFont="1" applyBorder="1"/>
    <xf numFmtId="49" fontId="120" fillId="0" borderId="128" xfId="5" applyNumberFormat="1" applyFont="1" applyBorder="1" applyAlignment="1" applyProtection="1">
      <alignment horizontal="right" vertical="center" wrapText="1"/>
      <protection locked="0"/>
    </xf>
    <xf numFmtId="49" fontId="119" fillId="3" borderId="128" xfId="5" applyNumberFormat="1" applyFont="1" applyFill="1" applyBorder="1" applyAlignment="1" applyProtection="1">
      <alignment horizontal="right" vertical="center" wrapText="1"/>
      <protection locked="0"/>
    </xf>
    <xf numFmtId="49" fontId="119" fillId="0" borderId="128" xfId="5" applyNumberFormat="1" applyFont="1" applyBorder="1" applyAlignment="1" applyProtection="1">
      <alignment horizontal="right" vertical="center" wrapText="1"/>
      <protection locked="0"/>
    </xf>
    <xf numFmtId="0" fontId="114" fillId="0" borderId="128"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12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8" xfId="0" applyFont="1" applyBorder="1" applyAlignment="1">
      <alignment horizontal="left" vertical="center" wrapText="1"/>
    </xf>
    <xf numFmtId="0" fontId="117" fillId="0" borderId="128" xfId="0" applyFont="1" applyBorder="1" applyAlignment="1">
      <alignment horizontal="left" wrapText="1" indent="1"/>
    </xf>
    <xf numFmtId="0" fontId="117" fillId="0" borderId="128" xfId="0" applyFont="1" applyBorder="1" applyAlignment="1">
      <alignment horizontal="left" vertical="center" indent="1"/>
    </xf>
    <xf numFmtId="0" fontId="114" fillId="0" borderId="128" xfId="0" applyFont="1" applyBorder="1" applyAlignment="1">
      <alignment horizontal="left" wrapText="1" indent="1"/>
    </xf>
    <xf numFmtId="0" fontId="114" fillId="0" borderId="128" xfId="0" applyFont="1" applyBorder="1" applyAlignment="1">
      <alignment horizontal="left" indent="1"/>
    </xf>
    <xf numFmtId="0" fontId="114" fillId="0" borderId="128" xfId="0" applyFont="1" applyBorder="1" applyAlignment="1">
      <alignment horizontal="left" wrapText="1" indent="4"/>
    </xf>
    <xf numFmtId="0" fontId="114" fillId="0" borderId="128" xfId="0" applyFont="1" applyBorder="1" applyAlignment="1">
      <alignment horizontal="left" indent="3"/>
    </xf>
    <xf numFmtId="0" fontId="117" fillId="0" borderId="128" xfId="0" applyFont="1" applyBorder="1" applyAlignment="1">
      <alignment horizontal="left" indent="1"/>
    </xf>
    <xf numFmtId="0" fontId="118" fillId="0" borderId="128" xfId="0" applyFont="1" applyBorder="1" applyAlignment="1">
      <alignment horizontal="center" vertical="center" wrapText="1"/>
    </xf>
    <xf numFmtId="0" fontId="114" fillId="77" borderId="128" xfId="0" applyFont="1" applyFill="1" applyBorder="1"/>
    <xf numFmtId="0" fontId="117" fillId="0" borderId="7" xfId="0" applyFont="1" applyBorder="1"/>
    <xf numFmtId="0" fontId="114" fillId="0" borderId="128" xfId="0" applyFont="1" applyBorder="1" applyAlignment="1">
      <alignment horizontal="left" wrapText="1" indent="2"/>
    </xf>
    <xf numFmtId="0" fontId="114" fillId="0" borderId="128" xfId="0" applyFont="1" applyBorder="1" applyAlignment="1">
      <alignment horizontal="left" wrapText="1"/>
    </xf>
    <xf numFmtId="0" fontId="114" fillId="0" borderId="128" xfId="0" applyFont="1" applyBorder="1" applyAlignment="1">
      <alignment horizontal="center"/>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7" xfId="0" applyFont="1" applyBorder="1" applyAlignment="1">
      <alignment horizontal="center" vertical="center" wrapText="1"/>
    </xf>
    <xf numFmtId="0" fontId="114" fillId="0" borderId="130" xfId="0" applyFont="1" applyBorder="1" applyAlignment="1">
      <alignment horizontal="center" vertical="center" wrapText="1"/>
    </xf>
    <xf numFmtId="0" fontId="114" fillId="0" borderId="126" xfId="0" applyFont="1" applyBorder="1" applyAlignment="1">
      <alignment horizontal="center" vertical="center" wrapText="1"/>
    </xf>
    <xf numFmtId="49" fontId="114" fillId="0" borderId="134" xfId="0" applyNumberFormat="1" applyFont="1" applyBorder="1" applyAlignment="1">
      <alignment horizontal="left" wrapText="1" indent="1"/>
    </xf>
    <xf numFmtId="0" fontId="114" fillId="0" borderId="136" xfId="0" applyFont="1" applyBorder="1" applyAlignment="1">
      <alignment horizontal="left" wrapText="1" indent="1"/>
    </xf>
    <xf numFmtId="49" fontId="114" fillId="0" borderId="137" xfId="0" applyNumberFormat="1" applyFont="1" applyBorder="1" applyAlignment="1">
      <alignment horizontal="left" wrapText="1" indent="1"/>
    </xf>
    <xf numFmtId="0" fontId="114" fillId="0" borderId="138" xfId="0" applyFont="1" applyBorder="1" applyAlignment="1">
      <alignment horizontal="left" wrapText="1" indent="1"/>
    </xf>
    <xf numFmtId="49" fontId="114" fillId="0" borderId="138" xfId="0" applyNumberFormat="1" applyFont="1" applyBorder="1" applyAlignment="1">
      <alignment horizontal="left" wrapText="1" indent="3"/>
    </xf>
    <xf numFmtId="49" fontId="114" fillId="0" borderId="137" xfId="0" applyNumberFormat="1" applyFont="1" applyBorder="1" applyAlignment="1">
      <alignment horizontal="left" wrapText="1" indent="3"/>
    </xf>
    <xf numFmtId="49" fontId="114" fillId="0" borderId="138" xfId="0" applyNumberFormat="1" applyFont="1" applyBorder="1" applyAlignment="1">
      <alignment horizontal="left" wrapText="1" indent="2"/>
    </xf>
    <xf numFmtId="49" fontId="114" fillId="0" borderId="137" xfId="0" applyNumberFormat="1" applyFont="1" applyBorder="1" applyAlignment="1">
      <alignment horizontal="left" wrapText="1" indent="2"/>
    </xf>
    <xf numFmtId="49" fontId="114" fillId="0" borderId="137" xfId="0" applyNumberFormat="1" applyFont="1" applyBorder="1" applyAlignment="1">
      <alignment horizontal="left" vertical="top" wrapText="1" indent="2"/>
    </xf>
    <xf numFmtId="49" fontId="114" fillId="0" borderId="137" xfId="0" applyNumberFormat="1" applyFont="1" applyBorder="1" applyAlignment="1">
      <alignment horizontal="left" indent="1"/>
    </xf>
    <xf numFmtId="0" fontId="114" fillId="0" borderId="138" xfId="0" applyFont="1" applyBorder="1" applyAlignment="1">
      <alignment horizontal="left" indent="1"/>
    </xf>
    <xf numFmtId="49" fontId="114" fillId="0" borderId="138" xfId="0" applyNumberFormat="1" applyFont="1" applyBorder="1" applyAlignment="1">
      <alignment horizontal="left" indent="1"/>
    </xf>
    <xf numFmtId="49" fontId="114" fillId="0" borderId="138" xfId="0" applyNumberFormat="1" applyFont="1" applyBorder="1" applyAlignment="1">
      <alignment horizontal="left" indent="3"/>
    </xf>
    <xf numFmtId="49" fontId="114" fillId="0" borderId="137" xfId="0" applyNumberFormat="1" applyFont="1" applyBorder="1" applyAlignment="1">
      <alignment horizontal="left" indent="3"/>
    </xf>
    <xf numFmtId="0" fontId="114" fillId="0" borderId="138" xfId="0" applyFont="1" applyBorder="1" applyAlignment="1">
      <alignment horizontal="left" indent="2"/>
    </xf>
    <xf numFmtId="0" fontId="114" fillId="0" borderId="137" xfId="0" applyFont="1" applyBorder="1" applyAlignment="1">
      <alignment horizontal="left" indent="2"/>
    </xf>
    <xf numFmtId="0" fontId="114" fillId="0" borderId="137" xfId="0" applyFont="1" applyBorder="1" applyAlignment="1">
      <alignment horizontal="left" indent="1"/>
    </xf>
    <xf numFmtId="0" fontId="117" fillId="0" borderId="69" xfId="0" applyFont="1" applyBorder="1"/>
    <xf numFmtId="0" fontId="117" fillId="0" borderId="64" xfId="0" applyFont="1" applyBorder="1"/>
    <xf numFmtId="0" fontId="114" fillId="0" borderId="0" xfId="0" applyFont="1" applyAlignment="1">
      <alignment horizontal="left"/>
    </xf>
    <xf numFmtId="0" fontId="117" fillId="0" borderId="128" xfId="0" applyFont="1" applyBorder="1" applyAlignment="1">
      <alignment horizontal="left" vertical="center" wrapText="1"/>
    </xf>
    <xf numFmtId="0" fontId="9" fillId="0" borderId="0" xfId="0" applyFont="1" applyAlignment="1">
      <alignment wrapText="1"/>
    </xf>
    <xf numFmtId="0" fontId="119" fillId="0" borderId="128" xfId="0" applyFont="1" applyBorder="1"/>
    <xf numFmtId="0" fontId="117" fillId="0" borderId="12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5" fillId="0" borderId="0" xfId="0" applyFont="1"/>
    <xf numFmtId="0" fontId="114" fillId="0" borderId="115" xfId="0" applyFont="1" applyBorder="1" applyAlignment="1">
      <alignment horizontal="left" vertical="center" wrapText="1" indent="1" readingOrder="1"/>
    </xf>
    <xf numFmtId="0" fontId="119" fillId="0" borderId="128" xfId="0" applyFont="1" applyBorder="1" applyAlignment="1">
      <alignment horizontal="left" indent="3"/>
    </xf>
    <xf numFmtId="0" fontId="117" fillId="0" borderId="128" xfId="0" applyFont="1" applyBorder="1" applyAlignment="1">
      <alignment vertical="center" wrapText="1" readingOrder="1"/>
    </xf>
    <xf numFmtId="0" fontId="119" fillId="0" borderId="128" xfId="0" applyFont="1" applyBorder="1" applyAlignment="1">
      <alignment horizontal="left" indent="2"/>
    </xf>
    <xf numFmtId="0" fontId="119" fillId="0" borderId="129" xfId="0" applyFont="1" applyBorder="1"/>
    <xf numFmtId="0" fontId="114" fillId="0" borderId="116" xfId="0" applyFont="1" applyBorder="1" applyAlignment="1">
      <alignment vertical="center" wrapText="1" readingOrder="1"/>
    </xf>
    <xf numFmtId="0" fontId="119" fillId="0" borderId="129" xfId="0" applyFont="1" applyBorder="1" applyAlignment="1">
      <alignment horizontal="left" indent="2"/>
    </xf>
    <xf numFmtId="0" fontId="114" fillId="0" borderId="115" xfId="0" applyFont="1" applyBorder="1" applyAlignment="1">
      <alignment vertical="center" wrapText="1" readingOrder="1"/>
    </xf>
    <xf numFmtId="0" fontId="114" fillId="0" borderId="114" xfId="0" applyFont="1" applyBorder="1" applyAlignment="1">
      <alignment vertical="center" wrapText="1" readingOrder="1"/>
    </xf>
    <xf numFmtId="0" fontId="135" fillId="0" borderId="7" xfId="0" applyFont="1" applyBorder="1"/>
    <xf numFmtId="171" fontId="19" fillId="80" borderId="57" xfId="0" applyNumberFormat="1" applyFont="1" applyFill="1" applyBorder="1" applyAlignment="1">
      <alignment horizontal="center"/>
    </xf>
    <xf numFmtId="0" fontId="11" fillId="0" borderId="79" xfId="17" applyFill="1" applyBorder="1" applyAlignment="1" applyProtection="1">
      <alignment horizontal="left" vertical="top" wrapText="1"/>
    </xf>
    <xf numFmtId="0" fontId="137" fillId="0" borderId="0" xfId="0" applyFont="1"/>
    <xf numFmtId="0" fontId="138" fillId="0" borderId="0" xfId="0" applyFont="1" applyAlignment="1">
      <alignment vertical="top"/>
    </xf>
    <xf numFmtId="0" fontId="138" fillId="0" borderId="0" xfId="0" applyFont="1" applyAlignment="1">
      <alignment vertical="top" wrapText="1"/>
    </xf>
    <xf numFmtId="0" fontId="145" fillId="0" borderId="0" xfId="0" applyFont="1" applyAlignment="1">
      <alignment vertical="top" wrapText="1"/>
    </xf>
    <xf numFmtId="0" fontId="7" fillId="0" borderId="0" xfId="11" applyFont="1"/>
    <xf numFmtId="0" fontId="144" fillId="0" borderId="0" xfId="11" applyFont="1"/>
    <xf numFmtId="0" fontId="139" fillId="81" borderId="128" xfId="0" applyFont="1" applyFill="1" applyBorder="1" applyAlignment="1">
      <alignment horizontal="left" vertical="center"/>
    </xf>
    <xf numFmtId="49" fontId="140" fillId="0" borderId="128" xfId="0" applyNumberFormat="1" applyFont="1" applyBorder="1" applyAlignment="1">
      <alignment horizontal="left" vertical="center"/>
    </xf>
    <xf numFmtId="0" fontId="140" fillId="0" borderId="128" xfId="0" applyFont="1" applyBorder="1" applyAlignment="1">
      <alignment horizontal="left" vertical="center"/>
    </xf>
    <xf numFmtId="0" fontId="139" fillId="0" borderId="128" xfId="0" applyFont="1" applyBorder="1" applyAlignment="1">
      <alignment horizontal="left" vertical="center"/>
    </xf>
    <xf numFmtId="0" fontId="139" fillId="82" borderId="17" xfId="0" applyFont="1" applyFill="1" applyBorder="1" applyAlignment="1">
      <alignment horizontal="center" vertical="center"/>
    </xf>
    <xf numFmtId="0" fontId="139" fillId="82" borderId="18" xfId="0" applyFont="1" applyFill="1" applyBorder="1" applyAlignment="1">
      <alignment horizontal="center" vertical="center"/>
    </xf>
    <xf numFmtId="198" fontId="139" fillId="81" borderId="137" xfId="7" applyNumberFormat="1" applyFont="1" applyFill="1" applyBorder="1" applyAlignment="1">
      <alignment horizontal="left" vertical="center"/>
    </xf>
    <xf numFmtId="198" fontId="140" fillId="0" borderId="137" xfId="7" applyNumberFormat="1" applyFont="1" applyFill="1" applyBorder="1" applyAlignment="1">
      <alignment horizontal="left" vertical="center"/>
    </xf>
    <xf numFmtId="10" fontId="7" fillId="0" borderId="137" xfId="0" applyNumberFormat="1" applyFont="1" applyBorder="1" applyAlignment="1">
      <alignment horizontal="right" vertical="center" wrapText="1"/>
    </xf>
    <xf numFmtId="0" fontId="143" fillId="83" borderId="135" xfId="0" applyFont="1" applyFill="1" applyBorder="1" applyAlignment="1">
      <alignment horizontal="left" vertical="center"/>
    </xf>
    <xf numFmtId="10" fontId="144" fillId="85" borderId="134" xfId="0" applyNumberFormat="1" applyFont="1" applyFill="1" applyBorder="1" applyAlignment="1">
      <alignment horizontal="right" vertical="center" wrapText="1"/>
    </xf>
    <xf numFmtId="0" fontId="0" fillId="0" borderId="1" xfId="0" applyBorder="1"/>
    <xf numFmtId="0" fontId="4" fillId="84" borderId="128" xfId="0" applyFont="1" applyFill="1" applyBorder="1" applyAlignment="1">
      <alignment horizontal="center" vertical="center" wrapText="1"/>
    </xf>
    <xf numFmtId="0" fontId="6" fillId="85" borderId="128" xfId="0" applyFont="1" applyFill="1" applyBorder="1" applyAlignment="1">
      <alignment vertical="center" wrapText="1"/>
    </xf>
    <xf numFmtId="198" fontId="6" fillId="85" borderId="128" xfId="7" applyNumberFormat="1" applyFont="1" applyFill="1" applyBorder="1" applyAlignment="1">
      <alignment vertical="center"/>
    </xf>
    <xf numFmtId="198" fontId="6" fillId="85" borderId="137" xfId="7" applyNumberFormat="1" applyFont="1" applyFill="1" applyBorder="1" applyAlignment="1">
      <alignment vertical="center"/>
    </xf>
    <xf numFmtId="0" fontId="140" fillId="81" borderId="128" xfId="0" applyFont="1" applyFill="1" applyBorder="1" applyAlignment="1">
      <alignment horizontal="left" vertical="center" wrapText="1" indent="3"/>
    </xf>
    <xf numFmtId="198" fontId="6" fillId="35" borderId="128" xfId="7" applyNumberFormat="1" applyFont="1" applyFill="1" applyBorder="1" applyAlignment="1">
      <alignment vertical="center"/>
    </xf>
    <xf numFmtId="0" fontId="147" fillId="81" borderId="128" xfId="0" applyFont="1" applyFill="1" applyBorder="1" applyAlignment="1">
      <alignment horizontal="left" vertical="center" wrapText="1" indent="5"/>
    </xf>
    <xf numFmtId="0" fontId="148" fillId="82" borderId="128" xfId="0" applyFont="1" applyFill="1" applyBorder="1" applyAlignment="1">
      <alignment horizontal="left" vertical="center" wrapText="1" indent="1"/>
    </xf>
    <xf numFmtId="198" fontId="148" fillId="82" borderId="128" xfId="7" applyNumberFormat="1" applyFont="1" applyFill="1" applyBorder="1" applyAlignment="1">
      <alignment vertical="center"/>
    </xf>
    <xf numFmtId="198" fontId="148" fillId="83" borderId="137" xfId="7" applyNumberFormat="1" applyFont="1" applyFill="1" applyBorder="1" applyAlignment="1">
      <alignment vertical="center"/>
    </xf>
    <xf numFmtId="198" fontId="149" fillId="81" borderId="128" xfId="7" applyNumberFormat="1" applyFont="1" applyFill="1" applyBorder="1" applyAlignment="1">
      <alignment vertical="center"/>
    </xf>
    <xf numFmtId="198" fontId="149" fillId="83" borderId="137" xfId="7" applyNumberFormat="1" applyFont="1" applyFill="1" applyBorder="1" applyAlignment="1">
      <alignment vertical="center"/>
    </xf>
    <xf numFmtId="0" fontId="147" fillId="81" borderId="135" xfId="0" applyFont="1" applyFill="1" applyBorder="1" applyAlignment="1">
      <alignment horizontal="left" vertical="center" wrapText="1" indent="5"/>
    </xf>
    <xf numFmtId="198" fontId="149" fillId="81" borderId="135" xfId="7" applyNumberFormat="1" applyFont="1" applyFill="1" applyBorder="1" applyAlignment="1">
      <alignment vertical="center"/>
    </xf>
    <xf numFmtId="198" fontId="149" fillId="83" borderId="134" xfId="7" applyNumberFormat="1" applyFont="1" applyFill="1" applyBorder="1" applyAlignment="1">
      <alignment vertical="center"/>
    </xf>
    <xf numFmtId="0" fontId="7" fillId="0" borderId="128" xfId="13" applyFont="1" applyBorder="1" applyAlignment="1" applyProtection="1">
      <alignment wrapText="1"/>
      <protection locked="0"/>
    </xf>
    <xf numFmtId="0" fontId="7" fillId="0" borderId="3" xfId="13" applyFont="1" applyBorder="1" applyAlignment="1" applyProtection="1">
      <alignment vertical="center" wrapText="1"/>
      <protection locked="0"/>
    </xf>
    <xf numFmtId="0" fontId="128" fillId="0" borderId="128" xfId="21414" applyFont="1" applyBorder="1" applyAlignment="1">
      <alignment horizontal="left" vertical="center" wrapText="1"/>
    </xf>
    <xf numFmtId="0" fontId="4" fillId="0" borderId="128" xfId="0" applyFont="1" applyBorder="1"/>
    <xf numFmtId="0" fontId="11" fillId="0" borderId="128" xfId="17" applyFill="1" applyBorder="1" applyAlignment="1" applyProtection="1"/>
    <xf numFmtId="0" fontId="135" fillId="3" borderId="128" xfId="5" applyFont="1" applyFill="1" applyBorder="1" applyProtection="1">
      <protection locked="0"/>
    </xf>
    <xf numFmtId="0" fontId="135" fillId="0" borderId="128" xfId="21416" applyFont="1" applyBorder="1" applyAlignment="1" applyProtection="1">
      <alignment horizontal="center" vertical="top" wrapText="1"/>
      <protection locked="0"/>
    </xf>
    <xf numFmtId="0" fontId="150" fillId="3" borderId="128" xfId="21416" applyFont="1" applyFill="1" applyBorder="1" applyAlignment="1" applyProtection="1">
      <alignment wrapText="1"/>
      <protection locked="0"/>
    </xf>
    <xf numFmtId="3" fontId="135" fillId="79" borderId="128" xfId="5" applyNumberFormat="1" applyFont="1" applyFill="1" applyBorder="1"/>
    <xf numFmtId="0" fontId="133" fillId="3" borderId="128" xfId="21416" applyFont="1" applyFill="1" applyBorder="1" applyAlignment="1" applyProtection="1">
      <alignment horizontal="right" wrapText="1"/>
      <protection locked="0"/>
    </xf>
    <xf numFmtId="3" fontId="135" fillId="0" borderId="128" xfId="5" applyNumberFormat="1" applyFont="1" applyBorder="1"/>
    <xf numFmtId="0" fontId="151" fillId="0" borderId="0" xfId="21415" applyFont="1" applyAlignment="1" applyProtection="1">
      <alignment vertical="center"/>
      <protection locked="0"/>
    </xf>
    <xf numFmtId="0" fontId="110" fillId="75" borderId="131" xfId="21412" applyFont="1" applyFill="1" applyBorder="1" applyAlignment="1" applyProtection="1">
      <alignment vertical="center" wrapText="1"/>
      <protection locked="0"/>
    </xf>
    <xf numFmtId="0" fontId="62" fillId="75" borderId="130" xfId="21412" applyFont="1" applyFill="1" applyBorder="1" applyProtection="1">
      <alignment vertical="center"/>
      <protection locked="0"/>
    </xf>
    <xf numFmtId="0" fontId="111" fillId="69" borderId="129" xfId="21412" applyFont="1" applyFill="1" applyBorder="1" applyAlignment="1" applyProtection="1">
      <alignment horizontal="center" vertical="center"/>
      <protection locked="0"/>
    </xf>
    <xf numFmtId="0" fontId="111" fillId="0" borderId="130" xfId="21412" applyFont="1" applyBorder="1" applyAlignment="1" applyProtection="1">
      <alignment horizontal="left" vertical="center" wrapText="1"/>
      <protection locked="0"/>
    </xf>
    <xf numFmtId="169" fontId="111" fillId="0" borderId="128" xfId="948" applyNumberFormat="1" applyFont="1" applyFill="1" applyBorder="1" applyAlignment="1" applyProtection="1">
      <alignment horizontal="right" vertical="center"/>
      <protection locked="0"/>
    </xf>
    <xf numFmtId="0" fontId="110" fillId="76" borderId="128" xfId="21412" applyFont="1" applyFill="1" applyBorder="1" applyAlignment="1" applyProtection="1">
      <alignment horizontal="center" vertical="center"/>
      <protection locked="0"/>
    </xf>
    <xf numFmtId="0" fontId="110" fillId="76" borderId="130" xfId="21412" applyFont="1" applyFill="1" applyBorder="1" applyAlignment="1" applyProtection="1">
      <alignment vertical="top" wrapText="1"/>
      <protection locked="0"/>
    </xf>
    <xf numFmtId="169" fontId="111" fillId="76" borderId="128" xfId="948" applyNumberFormat="1" applyFont="1" applyFill="1" applyBorder="1" applyAlignment="1" applyProtection="1">
      <alignment horizontal="right" vertical="center"/>
    </xf>
    <xf numFmtId="0" fontId="110" fillId="75" borderId="131" xfId="21412" applyFont="1" applyFill="1" applyBorder="1" applyProtection="1">
      <alignment vertical="center"/>
      <protection locked="0"/>
    </xf>
    <xf numFmtId="169" fontId="62" fillId="75" borderId="130" xfId="948" applyNumberFormat="1" applyFont="1" applyFill="1" applyBorder="1" applyAlignment="1" applyProtection="1">
      <alignment horizontal="right" vertical="center"/>
      <protection locked="0"/>
    </xf>
    <xf numFmtId="0" fontId="112" fillId="69" borderId="129" xfId="21412" applyFont="1" applyFill="1" applyBorder="1" applyAlignment="1" applyProtection="1">
      <alignment horizontal="center" vertical="center"/>
      <protection locked="0"/>
    </xf>
    <xf numFmtId="0" fontId="111" fillId="69" borderId="128" xfId="21412" applyFont="1" applyFill="1" applyBorder="1" applyAlignment="1" applyProtection="1">
      <alignment vertical="center" wrapText="1"/>
      <protection locked="0"/>
    </xf>
    <xf numFmtId="0" fontId="111" fillId="69" borderId="128" xfId="21412" applyFont="1" applyFill="1" applyBorder="1" applyAlignment="1" applyProtection="1">
      <alignment horizontal="left" vertical="center" wrapText="1"/>
      <protection locked="0"/>
    </xf>
    <xf numFmtId="0" fontId="111" fillId="0" borderId="128" xfId="21412" applyFont="1" applyBorder="1" applyAlignment="1" applyProtection="1">
      <alignment horizontal="left" vertical="center" wrapText="1"/>
      <protection locked="0"/>
    </xf>
    <xf numFmtId="0" fontId="112" fillId="3" borderId="129" xfId="21412" applyFont="1" applyFill="1" applyBorder="1" applyAlignment="1" applyProtection="1">
      <alignment horizontal="center" vertical="center"/>
      <protection locked="0"/>
    </xf>
    <xf numFmtId="0" fontId="111" fillId="0" borderId="128" xfId="21412" applyFont="1" applyBorder="1" applyAlignment="1" applyProtection="1">
      <alignment vertical="center" wrapText="1"/>
      <protection locked="0"/>
    </xf>
    <xf numFmtId="0" fontId="113" fillId="76" borderId="128" xfId="21412" applyFont="1" applyFill="1" applyBorder="1" applyAlignment="1" applyProtection="1">
      <alignment horizontal="center" vertical="center"/>
      <protection locked="0"/>
    </xf>
    <xf numFmtId="0" fontId="110" fillId="76" borderId="130" xfId="21412" applyFont="1" applyFill="1" applyBorder="1" applyAlignment="1" applyProtection="1">
      <alignment vertical="center" wrapText="1"/>
      <protection locked="0"/>
    </xf>
    <xf numFmtId="169" fontId="110" fillId="75" borderId="130" xfId="948" applyNumberFormat="1" applyFont="1" applyFill="1" applyBorder="1" applyAlignment="1" applyProtection="1">
      <alignment horizontal="right" vertical="center"/>
      <protection locked="0"/>
    </xf>
    <xf numFmtId="0" fontId="111" fillId="69" borderId="130" xfId="21412" applyFont="1" applyFill="1" applyBorder="1" applyAlignment="1" applyProtection="1">
      <alignment vertical="center" wrapText="1"/>
      <protection locked="0"/>
    </xf>
    <xf numFmtId="0" fontId="62" fillId="75" borderId="131" xfId="21412" applyFont="1" applyFill="1" applyBorder="1" applyProtection="1">
      <alignment vertical="center"/>
      <protection locked="0"/>
    </xf>
    <xf numFmtId="169" fontId="111" fillId="3" borderId="128" xfId="948" applyNumberFormat="1" applyFont="1" applyFill="1" applyBorder="1" applyAlignment="1" applyProtection="1">
      <alignment horizontal="right" vertical="center"/>
      <protection locked="0"/>
    </xf>
    <xf numFmtId="0" fontId="112" fillId="3" borderId="128" xfId="21412" applyFont="1" applyFill="1" applyBorder="1" applyAlignment="1" applyProtection="1">
      <alignment horizontal="center" vertical="center"/>
      <protection locked="0"/>
    </xf>
    <xf numFmtId="0" fontId="111" fillId="69" borderId="130" xfId="21412" applyFont="1" applyFill="1" applyBorder="1" applyAlignment="1" applyProtection="1">
      <alignment horizontal="left" vertical="center" wrapText="1"/>
      <protection locked="0"/>
    </xf>
    <xf numFmtId="0" fontId="150" fillId="3" borderId="0" xfId="21415" applyFont="1" applyFill="1" applyAlignment="1" applyProtection="1">
      <alignment vertical="center"/>
      <protection locked="0"/>
    </xf>
    <xf numFmtId="0" fontId="135" fillId="3" borderId="128" xfId="5" applyFont="1" applyFill="1" applyBorder="1" applyAlignment="1" applyProtection="1">
      <alignment vertical="center" wrapText="1"/>
      <protection locked="0"/>
    </xf>
    <xf numFmtId="0" fontId="135" fillId="0" borderId="128" xfId="21416" applyFont="1" applyBorder="1" applyAlignment="1" applyProtection="1">
      <alignment horizontal="center" vertical="center" wrapText="1"/>
      <protection locked="0"/>
    </xf>
    <xf numFmtId="3" fontId="135" fillId="3" borderId="128" xfId="1" applyNumberFormat="1" applyFont="1" applyFill="1" applyBorder="1" applyAlignment="1" applyProtection="1">
      <alignment horizontal="center" vertical="center" wrapText="1"/>
      <protection locked="0"/>
    </xf>
    <xf numFmtId="9" fontId="135" fillId="3" borderId="128" xfId="15" applyNumberFormat="1" applyFont="1" applyFill="1" applyBorder="1" applyAlignment="1" applyProtection="1">
      <alignment horizontal="center" vertical="center" wrapText="1"/>
      <protection locked="0"/>
    </xf>
    <xf numFmtId="0" fontId="135" fillId="3" borderId="128" xfId="21416" applyFont="1" applyFill="1" applyBorder="1" applyAlignment="1" applyProtection="1">
      <alignment horizontal="center" vertical="center" wrapText="1"/>
      <protection locked="0"/>
    </xf>
    <xf numFmtId="0" fontId="150" fillId="3" borderId="128" xfId="21416" applyFont="1" applyFill="1" applyBorder="1" applyProtection="1">
      <protection locked="0"/>
    </xf>
    <xf numFmtId="0" fontId="153" fillId="3" borderId="128" xfId="21416" applyFont="1" applyFill="1" applyBorder="1" applyAlignment="1" applyProtection="1">
      <alignment horizontal="right"/>
      <protection locked="0"/>
    </xf>
    <xf numFmtId="199" fontId="135" fillId="79" borderId="128" xfId="5" applyNumberFormat="1" applyFont="1" applyFill="1" applyBorder="1" applyProtection="1">
      <protection locked="0"/>
    </xf>
    <xf numFmtId="169" fontId="135" fillId="79" borderId="128" xfId="1" applyNumberFormat="1" applyFont="1" applyFill="1" applyBorder="1" applyAlignment="1" applyProtection="1"/>
    <xf numFmtId="0" fontId="135" fillId="3" borderId="128" xfId="21416" applyFont="1" applyFill="1" applyBorder="1" applyAlignment="1" applyProtection="1">
      <alignment horizontal="left" vertical="center"/>
      <protection locked="0"/>
    </xf>
    <xf numFmtId="3" fontId="135" fillId="3" borderId="128" xfId="5" applyNumberFormat="1" applyFont="1" applyFill="1" applyBorder="1" applyProtection="1">
      <protection locked="0"/>
    </xf>
    <xf numFmtId="0" fontId="133" fillId="3" borderId="128" xfId="21416" applyFont="1" applyFill="1" applyBorder="1" applyAlignment="1" applyProtection="1">
      <alignment horizontal="right"/>
      <protection locked="0"/>
    </xf>
    <xf numFmtId="0" fontId="135" fillId="0" borderId="128" xfId="21416" applyFont="1" applyBorder="1" applyAlignment="1" applyProtection="1">
      <alignment horizontal="left" vertical="center"/>
      <protection locked="0"/>
    </xf>
    <xf numFmtId="0" fontId="150" fillId="3" borderId="128" xfId="16" applyFont="1" applyFill="1" applyBorder="1" applyProtection="1">
      <protection locked="0"/>
    </xf>
    <xf numFmtId="3" fontId="150" fillId="75" borderId="128" xfId="16" applyNumberFormat="1" applyFont="1" applyFill="1" applyBorder="1"/>
    <xf numFmtId="9" fontId="4" fillId="0" borderId="21" xfId="20961" applyFont="1" applyBorder="1"/>
    <xf numFmtId="0" fontId="9" fillId="0" borderId="138" xfId="0" applyFont="1" applyBorder="1" applyAlignment="1">
      <alignment vertical="center"/>
    </xf>
    <xf numFmtId="0" fontId="13" fillId="0" borderId="131" xfId="0" applyFont="1" applyBorder="1" applyAlignment="1">
      <alignment wrapText="1"/>
    </xf>
    <xf numFmtId="10" fontId="4" fillId="0" borderId="137" xfId="20961" applyNumberFormat="1" applyFont="1" applyBorder="1"/>
    <xf numFmtId="0" fontId="9" fillId="0" borderId="87" xfId="0" applyFont="1" applyBorder="1" applyAlignment="1">
      <alignment vertical="center"/>
    </xf>
    <xf numFmtId="0" fontId="13" fillId="0" borderId="127" xfId="0" applyFont="1" applyBorder="1" applyAlignment="1">
      <alignment wrapText="1"/>
    </xf>
    <xf numFmtId="10" fontId="4" fillId="0" borderId="88" xfId="20961" applyNumberFormat="1" applyFont="1" applyBorder="1"/>
    <xf numFmtId="0" fontId="4" fillId="0" borderId="88" xfId="0" applyFont="1" applyBorder="1"/>
    <xf numFmtId="0" fontId="9" fillId="0" borderId="136" xfId="0" applyFont="1" applyBorder="1"/>
    <xf numFmtId="0" fontId="4" fillId="0" borderId="134" xfId="0" applyFont="1" applyBorder="1"/>
    <xf numFmtId="10" fontId="9" fillId="2" borderId="79" xfId="20961" applyNumberFormat="1" applyFont="1" applyFill="1" applyBorder="1" applyAlignment="1" applyProtection="1">
      <alignment vertical="center"/>
      <protection locked="0"/>
    </xf>
    <xf numFmtId="10" fontId="17" fillId="2" borderId="79" xfId="20961" applyNumberFormat="1" applyFont="1" applyFill="1" applyBorder="1" applyAlignment="1" applyProtection="1">
      <alignment vertical="center"/>
      <protection locked="0"/>
    </xf>
    <xf numFmtId="10" fontId="17" fillId="2" borderId="94" xfId="20961" applyNumberFormat="1" applyFont="1" applyFill="1" applyBorder="1" applyAlignment="1" applyProtection="1">
      <alignment vertical="center"/>
      <protection locked="0"/>
    </xf>
    <xf numFmtId="10" fontId="26" fillId="36" borderId="0" xfId="20961" applyNumberFormat="1" applyFont="1" applyFill="1"/>
    <xf numFmtId="10" fontId="26" fillId="36" borderId="72" xfId="20961" applyNumberFormat="1" applyFont="1" applyFill="1" applyBorder="1"/>
    <xf numFmtId="10" fontId="9" fillId="2" borderId="9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9" fontId="0" fillId="0" borderId="79" xfId="7" applyNumberFormat="1" applyFont="1" applyBorder="1"/>
    <xf numFmtId="169" fontId="0" fillId="35" borderId="79" xfId="7" applyNumberFormat="1" applyFont="1" applyFill="1" applyBorder="1"/>
    <xf numFmtId="169" fontId="0" fillId="0" borderId="79" xfId="7" applyNumberFormat="1" applyFont="1" applyBorder="1" applyAlignment="1">
      <alignment vertical="center"/>
    </xf>
    <xf numFmtId="169" fontId="0" fillId="35" borderId="79" xfId="7" applyNumberFormat="1" applyFont="1" applyFill="1" applyBorder="1" applyAlignment="1">
      <alignment vertical="center"/>
    </xf>
    <xf numFmtId="169" fontId="0" fillId="0" borderId="120" xfId="7" applyNumberFormat="1" applyFont="1" applyBorder="1"/>
    <xf numFmtId="169" fontId="0" fillId="35" borderId="120" xfId="7" applyNumberFormat="1" applyFont="1" applyFill="1" applyBorder="1"/>
    <xf numFmtId="169" fontId="0" fillId="0" borderId="128" xfId="7" applyNumberFormat="1" applyFont="1" applyBorder="1"/>
    <xf numFmtId="169" fontId="9" fillId="0" borderId="120" xfId="7" applyNumberFormat="1" applyFont="1" applyBorder="1" applyAlignment="1">
      <alignment horizontal="right"/>
    </xf>
    <xf numFmtId="169" fontId="9" fillId="35" borderId="120" xfId="7" applyNumberFormat="1" applyFont="1" applyFill="1" applyBorder="1" applyAlignment="1">
      <alignment horizontal="right"/>
    </xf>
    <xf numFmtId="169" fontId="9" fillId="35" borderId="94" xfId="7" applyNumberFormat="1" applyFont="1" applyFill="1" applyBorder="1" applyAlignment="1">
      <alignment horizontal="right"/>
    </xf>
    <xf numFmtId="169" fontId="9" fillId="0" borderId="128" xfId="7" applyNumberFormat="1" applyFont="1" applyBorder="1" applyAlignment="1">
      <alignment horizontal="right"/>
    </xf>
    <xf numFmtId="169" fontId="21" fillId="35" borderId="79" xfId="7" applyNumberFormat="1" applyFont="1" applyFill="1" applyBorder="1" applyAlignment="1">
      <alignment vertical="center" wrapText="1"/>
    </xf>
    <xf numFmtId="169" fontId="21" fillId="35" borderId="80" xfId="7" applyNumberFormat="1" applyFont="1" applyFill="1" applyBorder="1" applyAlignment="1">
      <alignment vertical="center" wrapText="1"/>
    </xf>
    <xf numFmtId="169" fontId="21" fillId="35" borderId="94" xfId="7" applyNumberFormat="1" applyFont="1" applyFill="1" applyBorder="1" applyAlignment="1">
      <alignment vertical="center" wrapText="1"/>
    </xf>
    <xf numFmtId="169" fontId="21" fillId="35" borderId="21" xfId="7" applyNumberFormat="1" applyFont="1" applyFill="1" applyBorder="1" applyAlignment="1">
      <alignment vertical="center" wrapText="1"/>
    </xf>
    <xf numFmtId="169" fontId="21" fillId="0" borderId="79" xfId="7" applyNumberFormat="1" applyFont="1" applyBorder="1" applyAlignment="1">
      <alignment vertical="center" wrapText="1"/>
    </xf>
    <xf numFmtId="169" fontId="21" fillId="0" borderId="80" xfId="7" applyNumberFormat="1" applyFont="1" applyBorder="1" applyAlignment="1">
      <alignment vertical="center" wrapText="1"/>
    </xf>
    <xf numFmtId="169" fontId="21" fillId="0" borderId="21" xfId="7" applyNumberFormat="1" applyFont="1" applyBorder="1" applyAlignment="1">
      <alignment vertical="center" wrapText="1"/>
    </xf>
    <xf numFmtId="169" fontId="21" fillId="35" borderId="23" xfId="7" applyNumberFormat="1" applyFont="1" applyFill="1" applyBorder="1" applyAlignment="1">
      <alignment vertical="center" wrapText="1"/>
    </xf>
    <xf numFmtId="169" fontId="21" fillId="35" borderId="25" xfId="7" applyNumberFormat="1" applyFont="1" applyFill="1" applyBorder="1" applyAlignment="1">
      <alignment vertical="center" wrapText="1"/>
    </xf>
    <xf numFmtId="169" fontId="21" fillId="35" borderId="24" xfId="7" applyNumberFormat="1" applyFont="1" applyFill="1" applyBorder="1" applyAlignment="1">
      <alignment vertical="center" wrapText="1"/>
    </xf>
    <xf numFmtId="169" fontId="21" fillId="35" borderId="37" xfId="7" applyNumberFormat="1" applyFont="1" applyFill="1" applyBorder="1" applyAlignment="1">
      <alignment vertical="center" wrapText="1"/>
    </xf>
    <xf numFmtId="169" fontId="4" fillId="0" borderId="94" xfId="7" applyNumberFormat="1" applyFont="1" applyBorder="1" applyAlignment="1">
      <alignment horizontal="right" vertical="center" wrapText="1"/>
    </xf>
    <xf numFmtId="169" fontId="6" fillId="35" borderId="94" xfId="7" applyNumberFormat="1" applyFont="1" applyFill="1" applyBorder="1" applyAlignment="1">
      <alignment horizontal="right" vertical="center" wrapText="1"/>
    </xf>
    <xf numFmtId="169" fontId="107" fillId="0" borderId="94" xfId="7" applyNumberFormat="1" applyFont="1" applyBorder="1" applyAlignment="1">
      <alignment horizontal="right" vertical="center" wrapText="1"/>
    </xf>
    <xf numFmtId="169" fontId="7" fillId="0" borderId="24" xfId="7" applyNumberFormat="1" applyFont="1" applyFill="1" applyBorder="1" applyAlignment="1" applyProtection="1">
      <alignment horizontal="right" vertical="center"/>
    </xf>
    <xf numFmtId="169" fontId="22" fillId="0" borderId="30" xfId="7" applyNumberFormat="1" applyFont="1" applyBorder="1" applyAlignment="1">
      <alignment horizontal="center" vertical="center"/>
    </xf>
    <xf numFmtId="169" fontId="23"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9" fillId="0" borderId="12" xfId="7" applyNumberFormat="1" applyFont="1" applyBorder="1" applyAlignment="1">
      <alignment horizontal="center" vertical="center"/>
    </xf>
    <xf numFmtId="169" fontId="104" fillId="0" borderId="12" xfId="7" applyNumberFormat="1" applyFont="1" applyBorder="1" applyAlignment="1">
      <alignment horizontal="center" vertical="center"/>
    </xf>
    <xf numFmtId="169" fontId="23" fillId="0" borderId="13" xfId="7" applyNumberFormat="1" applyFont="1" applyBorder="1" applyAlignment="1">
      <alignment horizontal="center" vertical="center"/>
    </xf>
    <xf numFmtId="169" fontId="22" fillId="0" borderId="14" xfId="7" applyNumberFormat="1" applyFont="1" applyBorder="1" applyAlignment="1">
      <alignment horizontal="center" vertical="center"/>
    </xf>
    <xf numFmtId="169" fontId="22" fillId="0" borderId="15"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19" fillId="0" borderId="13" xfId="7" applyNumberFormat="1" applyFont="1" applyBorder="1" applyAlignment="1">
      <alignment vertical="center"/>
    </xf>
    <xf numFmtId="169" fontId="23" fillId="0" borderId="120" xfId="7" applyNumberFormat="1" applyFont="1" applyBorder="1" applyAlignment="1">
      <alignment horizontal="center" vertical="center"/>
    </xf>
    <xf numFmtId="169" fontId="22" fillId="0" borderId="120" xfId="7" applyNumberFormat="1" applyFont="1" applyBorder="1" applyAlignment="1">
      <alignment horizontal="center" vertical="center"/>
    </xf>
    <xf numFmtId="169" fontId="22" fillId="0" borderId="120" xfId="7" applyNumberFormat="1" applyFont="1" applyBorder="1" applyAlignment="1">
      <alignment horizontal="center"/>
    </xf>
    <xf numFmtId="169" fontId="23" fillId="0" borderId="120" xfId="7" applyNumberFormat="1" applyFont="1" applyBorder="1" applyAlignment="1">
      <alignment horizontal="center"/>
    </xf>
    <xf numFmtId="169" fontId="23" fillId="0" borderId="120"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26"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77"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80" xfId="7" applyNumberFormat="1" applyFont="1" applyBorder="1" applyAlignment="1">
      <alignment vertical="center"/>
    </xf>
    <xf numFmtId="169" fontId="4" fillId="0" borderId="94" xfId="7" applyNumberFormat="1" applyFont="1" applyBorder="1" applyAlignment="1">
      <alignment vertical="center"/>
    </xf>
    <xf numFmtId="169" fontId="4" fillId="0" borderId="25" xfId="7" applyNumberFormat="1" applyFont="1" applyBorder="1" applyAlignment="1">
      <alignment vertical="center"/>
    </xf>
    <xf numFmtId="169" fontId="4" fillId="0" borderId="23" xfId="7" applyNumberFormat="1" applyFont="1" applyBorder="1" applyAlignment="1">
      <alignment vertical="center"/>
    </xf>
    <xf numFmtId="169" fontId="4" fillId="0" borderId="24"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75" xfId="7" applyNumberFormat="1" applyFont="1" applyBorder="1" applyAlignment="1">
      <alignment vertical="center"/>
    </xf>
    <xf numFmtId="169" fontId="4" fillId="0" borderId="88" xfId="7" applyNumberFormat="1" applyFont="1" applyBorder="1" applyAlignment="1">
      <alignment vertical="center"/>
    </xf>
    <xf numFmtId="9" fontId="4" fillId="0" borderId="73" xfId="20961" applyFont="1" applyBorder="1" applyAlignment="1">
      <alignment vertical="center"/>
    </xf>
    <xf numFmtId="9" fontId="4" fillId="0" borderId="90" xfId="20961" applyFont="1" applyBorder="1" applyAlignment="1">
      <alignment vertical="center"/>
    </xf>
    <xf numFmtId="9" fontId="111" fillId="76" borderId="128" xfId="20961" applyFont="1" applyFill="1" applyBorder="1" applyAlignment="1" applyProtection="1">
      <alignment horizontal="right" vertical="center"/>
    </xf>
    <xf numFmtId="169" fontId="118" fillId="0" borderId="120" xfId="7" applyNumberFormat="1" applyFont="1" applyBorder="1"/>
    <xf numFmtId="169" fontId="114" fillId="0" borderId="128" xfId="7" applyNumberFormat="1" applyFont="1" applyBorder="1"/>
    <xf numFmtId="169" fontId="114" fillId="35" borderId="128" xfId="7" applyNumberFormat="1" applyFont="1" applyFill="1" applyBorder="1"/>
    <xf numFmtId="169" fontId="117" fillId="0" borderId="128" xfId="7" applyNumberFormat="1" applyFont="1" applyBorder="1"/>
    <xf numFmtId="169" fontId="117" fillId="35" borderId="128" xfId="7" applyNumberFormat="1" applyFont="1" applyFill="1" applyBorder="1"/>
    <xf numFmtId="169" fontId="115" fillId="0" borderId="128" xfId="7" applyNumberFormat="1" applyFont="1" applyBorder="1"/>
    <xf numFmtId="169" fontId="118" fillId="0" borderId="128" xfId="7" applyNumberFormat="1" applyFont="1" applyBorder="1"/>
    <xf numFmtId="169" fontId="114" fillId="0" borderId="128" xfId="7" applyNumberFormat="1" applyFont="1" applyBorder="1" applyAlignment="1">
      <alignment horizontal="left" indent="1"/>
    </xf>
    <xf numFmtId="169" fontId="117" fillId="79" borderId="128" xfId="7" applyNumberFormat="1" applyFont="1" applyFill="1" applyBorder="1"/>
    <xf numFmtId="0" fontId="117" fillId="0" borderId="128" xfId="0" applyFont="1" applyBorder="1" applyAlignment="1">
      <alignment horizontal="center"/>
    </xf>
    <xf numFmtId="0" fontId="117" fillId="0" borderId="0" xfId="0" applyFont="1"/>
    <xf numFmtId="169" fontId="117" fillId="0" borderId="69" xfId="7" applyNumberFormat="1" applyFont="1" applyBorder="1"/>
    <xf numFmtId="169" fontId="114" fillId="0" borderId="137" xfId="7" applyNumberFormat="1" applyFont="1" applyBorder="1"/>
    <xf numFmtId="169" fontId="114" fillId="0" borderId="138" xfId="7" applyNumberFormat="1" applyFont="1" applyBorder="1" applyAlignment="1">
      <alignment horizontal="left" indent="1"/>
    </xf>
    <xf numFmtId="169" fontId="114" fillId="0" borderId="138" xfId="7" applyNumberFormat="1" applyFont="1" applyBorder="1" applyAlignment="1">
      <alignment horizontal="left" indent="2"/>
    </xf>
    <xf numFmtId="169" fontId="114" fillId="0" borderId="138" xfId="7" applyNumberFormat="1" applyFont="1" applyBorder="1" applyAlignment="1">
      <alignment horizontal="left" indent="3"/>
    </xf>
    <xf numFmtId="169" fontId="114" fillId="78" borderId="138" xfId="7" applyNumberFormat="1" applyFont="1" applyFill="1" applyBorder="1"/>
    <xf numFmtId="169" fontId="114" fillId="78" borderId="128" xfId="7" applyNumberFormat="1" applyFont="1" applyFill="1" applyBorder="1"/>
    <xf numFmtId="169" fontId="114" fillId="78" borderId="137" xfId="7" applyNumberFormat="1" applyFont="1" applyFill="1" applyBorder="1"/>
    <xf numFmtId="169" fontId="114" fillId="0" borderId="138" xfId="7" applyNumberFormat="1" applyFont="1" applyBorder="1" applyAlignment="1">
      <alignment horizontal="left" vertical="top" wrapText="1" indent="2"/>
    </xf>
    <xf numFmtId="169" fontId="114" fillId="0" borderId="138" xfId="7" applyNumberFormat="1" applyFont="1" applyBorder="1" applyAlignment="1">
      <alignment horizontal="left" wrapText="1" indent="3"/>
    </xf>
    <xf numFmtId="169" fontId="114" fillId="0" borderId="138" xfId="7" applyNumberFormat="1" applyFont="1" applyBorder="1" applyAlignment="1">
      <alignment horizontal="left" wrapText="1" indent="2"/>
    </xf>
    <xf numFmtId="169" fontId="114" fillId="0" borderId="138" xfId="7" applyNumberFormat="1" applyFont="1" applyBorder="1" applyAlignment="1">
      <alignment horizontal="left" wrapText="1" indent="1"/>
    </xf>
    <xf numFmtId="169" fontId="114" fillId="0" borderId="136" xfId="7" applyNumberFormat="1" applyFont="1" applyBorder="1" applyAlignment="1">
      <alignment horizontal="left" wrapText="1" indent="1"/>
    </xf>
    <xf numFmtId="169" fontId="114" fillId="0" borderId="135" xfId="7" applyNumberFormat="1" applyFont="1" applyBorder="1"/>
    <xf numFmtId="169" fontId="114" fillId="0" borderId="134" xfId="7" applyNumberFormat="1" applyFont="1" applyBorder="1"/>
    <xf numFmtId="169" fontId="117" fillId="0" borderId="137" xfId="7" applyNumberFormat="1" applyFont="1" applyBorder="1"/>
    <xf numFmtId="169" fontId="114" fillId="0" borderId="128" xfId="7" applyNumberFormat="1" applyFont="1" applyBorder="1" applyAlignment="1">
      <alignment horizontal="left" vertical="center" wrapText="1"/>
    </xf>
    <xf numFmtId="169" fontId="114" fillId="0" borderId="128" xfId="7" applyNumberFormat="1" applyFont="1" applyBorder="1" applyAlignment="1">
      <alignment horizontal="center" vertical="center" textRotation="90" wrapText="1"/>
    </xf>
    <xf numFmtId="169" fontId="114" fillId="0" borderId="128" xfId="7" applyNumberFormat="1" applyFont="1" applyBorder="1" applyAlignment="1">
      <alignment horizontal="center" vertical="center" wrapText="1"/>
    </xf>
    <xf numFmtId="169" fontId="114" fillId="0" borderId="128" xfId="7" applyNumberFormat="1" applyFont="1" applyBorder="1" applyAlignment="1">
      <alignment horizontal="center" vertical="center"/>
    </xf>
    <xf numFmtId="169" fontId="117" fillId="0" borderId="128" xfId="7" applyNumberFormat="1" applyFont="1" applyBorder="1" applyAlignment="1">
      <alignment horizontal="left" vertical="center" wrapText="1"/>
    </xf>
    <xf numFmtId="169" fontId="117" fillId="0" borderId="128" xfId="7" applyNumberFormat="1" applyFont="1" applyBorder="1" applyAlignment="1">
      <alignment horizontal="center" vertical="center"/>
    </xf>
    <xf numFmtId="168" fontId="119" fillId="0" borderId="128" xfId="7" applyFont="1" applyBorder="1"/>
    <xf numFmtId="169" fontId="119" fillId="0" borderId="128" xfId="7" applyNumberFormat="1" applyFont="1" applyBorder="1"/>
    <xf numFmtId="168" fontId="119" fillId="0" borderId="129" xfId="7" applyFont="1" applyBorder="1"/>
    <xf numFmtId="169" fontId="119" fillId="0" borderId="129" xfId="7" applyNumberFormat="1" applyFont="1" applyBorder="1"/>
    <xf numFmtId="10" fontId="119" fillId="0" borderId="128" xfId="20961" applyNumberFormat="1" applyFont="1" applyBorder="1"/>
    <xf numFmtId="10" fontId="119" fillId="0" borderId="129" xfId="20961" applyNumberFormat="1" applyFont="1" applyBorder="1"/>
    <xf numFmtId="197" fontId="0" fillId="0" borderId="0" xfId="0" applyNumberFormat="1"/>
    <xf numFmtId="169" fontId="0" fillId="0" borderId="0" xfId="0" applyNumberFormat="1"/>
    <xf numFmtId="169" fontId="12" fillId="0" borderId="0" xfId="0" applyNumberFormat="1" applyFont="1"/>
    <xf numFmtId="0" fontId="0" fillId="0" borderId="138" xfId="0" applyBorder="1"/>
    <xf numFmtId="0" fontId="0" fillId="0" borderId="138" xfId="0" applyBorder="1" applyAlignment="1">
      <alignment horizontal="center" vertical="center"/>
    </xf>
    <xf numFmtId="0" fontId="126" fillId="3" borderId="128" xfId="21414" applyFont="1" applyFill="1" applyBorder="1" applyAlignment="1">
      <alignment horizontal="left" vertical="center" wrapText="1"/>
    </xf>
    <xf numFmtId="168" fontId="4" fillId="0" borderId="128" xfId="7" applyFont="1" applyFill="1" applyBorder="1" applyAlignment="1">
      <alignment vertical="center" wrapText="1"/>
    </xf>
    <xf numFmtId="168" fontId="4" fillId="0" borderId="137" xfId="7" applyFont="1" applyFill="1" applyBorder="1" applyAlignment="1">
      <alignment vertical="center" wrapText="1"/>
    </xf>
    <xf numFmtId="0" fontId="127" fillId="0" borderId="128" xfId="21414" applyFont="1" applyBorder="1" applyAlignment="1">
      <alignment horizontal="left" vertical="center" wrapText="1" indent="1"/>
    </xf>
    <xf numFmtId="0" fontId="128" fillId="3" borderId="128" xfId="21414" applyFont="1" applyFill="1" applyBorder="1" applyAlignment="1">
      <alignment horizontal="left" vertical="center" wrapText="1"/>
    </xf>
    <xf numFmtId="0" fontId="127" fillId="3" borderId="128" xfId="21414" applyFont="1" applyFill="1" applyBorder="1" applyAlignment="1">
      <alignment horizontal="left" vertical="center" wrapText="1" indent="1"/>
    </xf>
    <xf numFmtId="168" fontId="4" fillId="0" borderId="128" xfId="7" applyFont="1" applyBorder="1" applyAlignment="1">
      <alignment vertical="center"/>
    </xf>
    <xf numFmtId="168" fontId="4" fillId="0" borderId="137" xfId="7" applyFont="1" applyBorder="1" applyAlignment="1">
      <alignment vertical="center"/>
    </xf>
    <xf numFmtId="0" fontId="129" fillId="0" borderId="128" xfId="21414" applyFont="1" applyBorder="1" applyAlignment="1">
      <alignment horizontal="left" vertical="center" wrapText="1" indent="1"/>
    </xf>
    <xf numFmtId="0" fontId="0" fillId="0" borderId="136" xfId="0" applyBorder="1"/>
    <xf numFmtId="171" fontId="6" fillId="35" borderId="135" xfId="0" applyNumberFormat="1" applyFont="1" applyFill="1" applyBorder="1" applyAlignment="1">
      <alignment horizontal="center" vertical="center"/>
    </xf>
    <xf numFmtId="171" fontId="6" fillId="35" borderId="134" xfId="0" applyNumberFormat="1" applyFont="1" applyFill="1" applyBorder="1" applyAlignment="1">
      <alignment horizontal="center" vertical="center"/>
    </xf>
    <xf numFmtId="43" fontId="0" fillId="0" borderId="0" xfId="0" applyNumberFormat="1"/>
    <xf numFmtId="169" fontId="115" fillId="0" borderId="0" xfId="0" applyNumberFormat="1" applyFont="1"/>
    <xf numFmtId="169" fontId="114" fillId="0" borderId="0" xfId="0" applyNumberFormat="1" applyFont="1"/>
    <xf numFmtId="9" fontId="4" fillId="0" borderId="79" xfId="20961" applyFont="1" applyFill="1" applyBorder="1" applyAlignment="1" applyProtection="1">
      <alignment horizontal="right" vertical="center" wrapText="1"/>
      <protection locked="0"/>
    </xf>
    <xf numFmtId="9" fontId="4" fillId="0" borderId="79" xfId="20961" applyFont="1" applyBorder="1" applyAlignment="1" applyProtection="1">
      <alignment vertical="center" wrapText="1"/>
      <protection locked="0"/>
    </xf>
    <xf numFmtId="9" fontId="4" fillId="0" borderId="94" xfId="20961" applyFont="1" applyBorder="1" applyAlignment="1" applyProtection="1">
      <alignment vertical="center" wrapText="1"/>
      <protection locked="0"/>
    </xf>
    <xf numFmtId="169" fontId="135" fillId="3" borderId="128" xfId="7" applyNumberFormat="1" applyFont="1" applyFill="1" applyBorder="1" applyProtection="1">
      <protection locked="0"/>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36" fillId="0" borderId="141" xfId="0" applyFont="1" applyBorder="1" applyAlignment="1">
      <alignment horizontal="center" vertical="center"/>
    </xf>
    <xf numFmtId="0" fontId="136" fillId="0" borderId="29" xfId="0" applyFont="1" applyBorder="1" applyAlignment="1">
      <alignment horizontal="center" vertical="center"/>
    </xf>
    <xf numFmtId="0" fontId="136" fillId="0" borderId="142" xfId="0" applyFont="1" applyBorder="1" applyAlignment="1">
      <alignment horizontal="center" vertical="center"/>
    </xf>
    <xf numFmtId="169" fontId="0" fillId="0" borderId="80" xfId="7" applyNumberFormat="1" applyFont="1" applyBorder="1" applyAlignment="1">
      <alignment horizontal="center"/>
    </xf>
    <xf numFmtId="169" fontId="0" fillId="0" borderId="77" xfId="7" applyNumberFormat="1" applyFont="1" applyBorder="1" applyAlignment="1">
      <alignment horizontal="center"/>
    </xf>
    <xf numFmtId="169" fontId="0" fillId="0" borderId="78" xfId="7" applyNumberFormat="1" applyFont="1" applyBorder="1" applyAlignment="1">
      <alignment horizontal="center"/>
    </xf>
    <xf numFmtId="169" fontId="0" fillId="0" borderId="121" xfId="7" applyNumberFormat="1" applyFont="1" applyBorder="1" applyAlignment="1">
      <alignment horizontal="center"/>
    </xf>
    <xf numFmtId="169" fontId="0" fillId="0" borderId="122" xfId="7" applyNumberFormat="1" applyFont="1" applyBorder="1" applyAlignment="1">
      <alignment horizontal="center"/>
    </xf>
    <xf numFmtId="169" fontId="0" fillId="0" borderId="123" xfId="7" applyNumberFormat="1" applyFont="1" applyBorder="1" applyAlignment="1">
      <alignment horizontal="center"/>
    </xf>
    <xf numFmtId="0" fontId="0" fillId="0" borderId="120" xfId="0" applyBorder="1" applyAlignment="1">
      <alignment horizontal="center" vertical="center"/>
    </xf>
    <xf numFmtId="0" fontId="124" fillId="0" borderId="74" xfId="0" applyFont="1" applyBorder="1" applyAlignment="1">
      <alignment horizontal="center" vertical="center"/>
    </xf>
    <xf numFmtId="0" fontId="124"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4" fillId="0" borderId="124" xfId="0" applyFont="1" applyBorder="1" applyAlignment="1">
      <alignment horizontal="center" vertical="center" wrapText="1"/>
    </xf>
    <xf numFmtId="0" fontId="124" fillId="0" borderId="7" xfId="0" applyFont="1" applyBorder="1" applyAlignment="1">
      <alignment horizontal="center" vertical="center" wrapText="1"/>
    </xf>
    <xf numFmtId="0" fontId="0" fillId="0" borderId="110" xfId="0" applyBorder="1" applyAlignment="1">
      <alignment horizontal="center" vertical="center"/>
    </xf>
    <xf numFmtId="0" fontId="0" fillId="0" borderId="11" xfId="0" applyBorder="1" applyAlignment="1">
      <alignment horizontal="center" vertical="center"/>
    </xf>
    <xf numFmtId="0" fontId="0" fillId="0" borderId="120"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31" xfId="0" applyFont="1" applyBorder="1" applyAlignment="1">
      <alignment horizontal="center"/>
    </xf>
    <xf numFmtId="0" fontId="4" fillId="0" borderId="21" xfId="0" applyFont="1" applyBorder="1" applyAlignment="1">
      <alignment horizontal="center"/>
    </xf>
    <xf numFmtId="0" fontId="6" fillId="35" borderId="9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95" xfId="0" applyFont="1" applyFill="1" applyBorder="1" applyAlignment="1">
      <alignment horizontal="center" vertical="center" wrapText="1"/>
    </xf>
    <xf numFmtId="0" fontId="6" fillId="35" borderId="78" xfId="0" applyFont="1" applyFill="1" applyBorder="1" applyAlignment="1">
      <alignment horizontal="center" vertical="center" wrapText="1"/>
    </xf>
    <xf numFmtId="0" fontId="4" fillId="84" borderId="7" xfId="0" applyFont="1" applyFill="1" applyBorder="1" applyAlignment="1">
      <alignment horizontal="center" vertical="center" wrapText="1"/>
    </xf>
    <xf numFmtId="0" fontId="4" fillId="84" borderId="128" xfId="0" applyFont="1" applyFill="1" applyBorder="1" applyAlignment="1">
      <alignment horizontal="center" vertical="center" wrapText="1"/>
    </xf>
    <xf numFmtId="0" fontId="4" fillId="84" borderId="7" xfId="11" applyFont="1" applyFill="1" applyBorder="1" applyAlignment="1">
      <alignment horizontal="center" vertical="top"/>
    </xf>
    <xf numFmtId="0" fontId="6" fillId="85" borderId="64" xfId="0" applyFont="1" applyFill="1" applyBorder="1" applyAlignment="1">
      <alignment horizontal="center" vertical="center" wrapText="1"/>
    </xf>
    <xf numFmtId="0" fontId="6" fillId="85" borderId="137"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70" xfId="1" applyNumberFormat="1" applyFont="1" applyFill="1" applyBorder="1" applyAlignment="1" applyProtection="1">
      <alignment horizontal="center" vertical="center" wrapText="1"/>
      <protection locked="0"/>
    </xf>
    <xf numFmtId="169" fontId="15"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6"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4" xfId="0" applyFont="1" applyBorder="1" applyAlignment="1">
      <alignment horizontal="center" vertical="center" wrapText="1"/>
    </xf>
    <xf numFmtId="0" fontId="117" fillId="0" borderId="101" xfId="0" applyFont="1" applyBorder="1" applyAlignment="1">
      <alignment horizontal="left" vertical="center" wrapText="1"/>
    </xf>
    <xf numFmtId="0" fontId="117" fillId="0" borderId="102" xfId="0" applyFont="1" applyBorder="1" applyAlignment="1">
      <alignment horizontal="left" vertical="center" wrapText="1"/>
    </xf>
    <xf numFmtId="0" fontId="117" fillId="0" borderId="104" xfId="0" applyFont="1" applyBorder="1" applyAlignment="1">
      <alignment horizontal="left" vertical="center" wrapText="1"/>
    </xf>
    <xf numFmtId="0" fontId="117" fillId="0" borderId="105" xfId="0" applyFont="1" applyBorder="1" applyAlignment="1">
      <alignment horizontal="left" vertical="center" wrapText="1"/>
    </xf>
    <xf numFmtId="0" fontId="117" fillId="0" borderId="107" xfId="0" applyFont="1" applyBorder="1" applyAlignment="1">
      <alignment horizontal="left" vertical="center" wrapText="1"/>
    </xf>
    <xf numFmtId="0" fontId="117" fillId="0" borderId="108" xfId="0" applyFont="1" applyBorder="1" applyAlignment="1">
      <alignment horizontal="left" vertical="center" wrapText="1"/>
    </xf>
    <xf numFmtId="0" fontId="118" fillId="0" borderId="127"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103" xfId="0" applyFont="1" applyBorder="1" applyAlignment="1">
      <alignment horizontal="center" vertical="center" wrapText="1"/>
    </xf>
    <xf numFmtId="0" fontId="118" fillId="0" borderId="53" xfId="0" applyFont="1" applyBorder="1" applyAlignment="1">
      <alignment horizontal="center" vertical="center" wrapText="1"/>
    </xf>
    <xf numFmtId="0" fontId="118" fillId="0" borderId="106"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8" xfId="0" applyFont="1" applyBorder="1" applyAlignment="1">
      <alignment horizontal="center" vertical="center" wrapText="1"/>
    </xf>
    <xf numFmtId="0" fontId="114" fillId="0" borderId="131" xfId="0" applyFont="1" applyBorder="1" applyAlignment="1">
      <alignment horizontal="center" vertical="center" wrapText="1"/>
    </xf>
    <xf numFmtId="0" fontId="114" fillId="0" borderId="130" xfId="0" applyFont="1" applyBorder="1" applyAlignment="1">
      <alignment horizontal="center" vertical="center" wrapText="1"/>
    </xf>
    <xf numFmtId="0" fontId="122" fillId="0" borderId="128" xfId="0" applyFont="1" applyBorder="1" applyAlignment="1">
      <alignment horizontal="center" vertical="center"/>
    </xf>
    <xf numFmtId="0" fontId="116" fillId="0" borderId="127" xfId="0" applyFont="1" applyBorder="1" applyAlignment="1">
      <alignment horizontal="center" vertical="center"/>
    </xf>
    <xf numFmtId="0" fontId="116" fillId="0" borderId="132" xfId="0" applyFont="1" applyBorder="1" applyAlignment="1">
      <alignment horizontal="center" vertical="center"/>
    </xf>
    <xf numFmtId="0" fontId="116" fillId="0" borderId="53" xfId="0" applyFont="1" applyBorder="1" applyAlignment="1">
      <alignment horizontal="center" vertical="center"/>
    </xf>
    <xf numFmtId="0" fontId="116" fillId="0" borderId="11" xfId="0" applyFont="1" applyBorder="1" applyAlignment="1">
      <alignment horizontal="center" vertical="center"/>
    </xf>
    <xf numFmtId="0" fontId="117" fillId="0" borderId="128" xfId="0" applyFont="1" applyBorder="1" applyAlignment="1">
      <alignment horizontal="center" vertical="center" wrapText="1"/>
    </xf>
    <xf numFmtId="0" fontId="117" fillId="0" borderId="127" xfId="0" applyFont="1" applyBorder="1" applyAlignment="1">
      <alignment horizontal="center" vertical="center" wrapText="1"/>
    </xf>
    <xf numFmtId="0" fontId="117" fillId="0" borderId="132" xfId="0" applyFont="1" applyBorder="1" applyAlignment="1">
      <alignment horizontal="center" vertical="center" wrapText="1"/>
    </xf>
    <xf numFmtId="0" fontId="117" fillId="0" borderId="109" xfId="0" applyFont="1" applyBorder="1" applyAlignment="1">
      <alignment horizontal="center" vertical="center" wrapText="1"/>
    </xf>
    <xf numFmtId="0" fontId="117" fillId="0" borderId="110"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33" xfId="0" applyFont="1" applyBorder="1" applyAlignment="1">
      <alignment horizontal="center" vertical="center" wrapText="1"/>
    </xf>
    <xf numFmtId="0" fontId="117" fillId="0" borderId="111"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11"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132"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7"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55" xfId="0" applyFont="1" applyBorder="1" applyAlignment="1">
      <alignment horizontal="center" vertical="center" wrapText="1"/>
    </xf>
    <xf numFmtId="0" fontId="114" fillId="0" borderId="86" xfId="0" applyFont="1" applyBorder="1" applyAlignment="1">
      <alignment horizontal="center" vertical="center" wrapText="1"/>
    </xf>
    <xf numFmtId="0" fontId="117" fillId="0" borderId="54" xfId="0" applyFont="1" applyBorder="1" applyAlignment="1">
      <alignment horizontal="left" vertical="top" wrapText="1"/>
    </xf>
    <xf numFmtId="0" fontId="117" fillId="0" borderId="86" xfId="0" applyFont="1" applyBorder="1" applyAlignment="1">
      <alignment horizontal="left" vertical="top" wrapText="1"/>
    </xf>
    <xf numFmtId="0" fontId="117" fillId="0" borderId="63" xfId="0" applyFont="1" applyBorder="1" applyAlignment="1">
      <alignment horizontal="left" vertical="top" wrapText="1"/>
    </xf>
    <xf numFmtId="0" fontId="117" fillId="0" borderId="72" xfId="0" applyFont="1" applyBorder="1" applyAlignment="1">
      <alignment horizontal="left" vertical="top" wrapText="1"/>
    </xf>
    <xf numFmtId="0" fontId="117" fillId="0" borderId="100" xfId="0" applyFont="1" applyBorder="1" applyAlignment="1">
      <alignment horizontal="left" vertical="top" wrapText="1"/>
    </xf>
    <xf numFmtId="0" fontId="117" fillId="0" borderId="139" xfId="0" applyFont="1" applyBorder="1" applyAlignment="1">
      <alignment horizontal="left" vertical="top" wrapText="1"/>
    </xf>
    <xf numFmtId="0" fontId="117" fillId="0" borderId="140" xfId="0" applyFont="1" applyBorder="1" applyAlignment="1">
      <alignment horizontal="center" vertical="center" wrapText="1"/>
    </xf>
    <xf numFmtId="0" fontId="117" fillId="0" borderId="69" xfId="0" applyFont="1" applyBorder="1" applyAlignment="1">
      <alignment horizontal="center" vertical="center" wrapText="1"/>
    </xf>
    <xf numFmtId="0" fontId="114" fillId="0" borderId="127" xfId="0" applyFont="1" applyBorder="1" applyAlignment="1">
      <alignment horizontal="center" vertical="top" wrapText="1"/>
    </xf>
    <xf numFmtId="0" fontId="114" fillId="0" borderId="126" xfId="0" applyFont="1" applyBorder="1" applyAlignment="1">
      <alignment horizontal="center" vertical="top" wrapText="1"/>
    </xf>
    <xf numFmtId="0" fontId="114" fillId="0" borderId="133" xfId="0" applyFont="1" applyBorder="1" applyAlignment="1">
      <alignment horizontal="center" vertical="top" wrapText="1"/>
    </xf>
    <xf numFmtId="0" fontId="114" fillId="0" borderId="130" xfId="0" applyFont="1" applyBorder="1" applyAlignment="1">
      <alignment horizontal="center" vertical="top" wrapText="1"/>
    </xf>
    <xf numFmtId="0" fontId="105" fillId="0" borderId="112" xfId="0" applyFont="1" applyBorder="1" applyAlignment="1">
      <alignment horizontal="left" vertical="top" wrapText="1"/>
    </xf>
    <xf numFmtId="0" fontId="105" fillId="0" borderId="113" xfId="0" applyFont="1" applyBorder="1" applyAlignment="1">
      <alignment horizontal="left" vertical="top" wrapText="1"/>
    </xf>
    <xf numFmtId="0" fontId="120" fillId="0" borderId="128" xfId="0" applyFont="1" applyBorder="1" applyAlignment="1">
      <alignment horizontal="center" vertical="center"/>
    </xf>
    <xf numFmtId="0" fontId="119" fillId="0" borderId="128" xfId="0" applyFont="1" applyBorder="1" applyAlignment="1">
      <alignment horizontal="center" vertical="center" wrapText="1"/>
    </xf>
    <xf numFmtId="0" fontId="119" fillId="0" borderId="129" xfId="0" applyFont="1" applyBorder="1" applyAlignment="1">
      <alignment horizontal="center"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16" sqref="C16"/>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4" t="s">
        <v>148</v>
      </c>
      <c r="C1" s="45"/>
    </row>
    <row r="2" spans="1:3" s="91" customFormat="1" ht="15.75">
      <c r="A2" s="125">
        <v>1</v>
      </c>
      <c r="B2" s="92" t="s">
        <v>149</v>
      </c>
      <c r="C2" s="90" t="s">
        <v>741</v>
      </c>
    </row>
    <row r="3" spans="1:3" s="91" customFormat="1" ht="15.75">
      <c r="A3" s="125">
        <v>2</v>
      </c>
      <c r="B3" s="93" t="s">
        <v>150</v>
      </c>
      <c r="C3" s="90" t="s">
        <v>742</v>
      </c>
    </row>
    <row r="4" spans="1:3" s="91" customFormat="1" ht="15.75">
      <c r="A4" s="125">
        <v>3</v>
      </c>
      <c r="B4" s="93" t="s">
        <v>151</v>
      </c>
      <c r="C4" s="90" t="s">
        <v>743</v>
      </c>
    </row>
    <row r="5" spans="1:3" s="91" customFormat="1" ht="15.75">
      <c r="A5" s="126">
        <v>4</v>
      </c>
      <c r="B5" s="96" t="s">
        <v>152</v>
      </c>
      <c r="C5" s="90" t="s">
        <v>744</v>
      </c>
    </row>
    <row r="6" spans="1:3" s="95" customFormat="1" ht="65.25" customHeight="1">
      <c r="A6" s="689" t="s">
        <v>211</v>
      </c>
      <c r="B6" s="690"/>
      <c r="C6" s="690"/>
    </row>
    <row r="7" spans="1:3">
      <c r="A7" s="214" t="s">
        <v>177</v>
      </c>
      <c r="B7" s="215" t="s">
        <v>153</v>
      </c>
    </row>
    <row r="8" spans="1:3">
      <c r="A8" s="216">
        <v>1</v>
      </c>
      <c r="B8" s="212" t="s">
        <v>128</v>
      </c>
    </row>
    <row r="9" spans="1:3">
      <c r="A9" s="216">
        <v>2</v>
      </c>
      <c r="B9" s="212" t="s">
        <v>154</v>
      </c>
    </row>
    <row r="10" spans="1:3">
      <c r="A10" s="216">
        <v>3</v>
      </c>
      <c r="B10" s="212" t="s">
        <v>155</v>
      </c>
    </row>
    <row r="11" spans="1:3">
      <c r="A11" s="216">
        <v>4</v>
      </c>
      <c r="B11" s="212" t="s">
        <v>156</v>
      </c>
    </row>
    <row r="12" spans="1:3">
      <c r="A12" s="216">
        <v>5</v>
      </c>
      <c r="B12" s="212" t="s">
        <v>96</v>
      </c>
    </row>
    <row r="13" spans="1:3">
      <c r="A13" s="216">
        <v>6</v>
      </c>
      <c r="B13" s="217" t="s">
        <v>80</v>
      </c>
    </row>
    <row r="14" spans="1:3">
      <c r="A14" s="216">
        <v>7</v>
      </c>
      <c r="B14" s="212" t="s">
        <v>157</v>
      </c>
    </row>
    <row r="15" spans="1:3">
      <c r="A15" s="216">
        <v>8</v>
      </c>
      <c r="B15" s="212" t="s">
        <v>160</v>
      </c>
    </row>
    <row r="16" spans="1:3">
      <c r="A16" s="216">
        <v>9</v>
      </c>
      <c r="B16" s="212" t="s">
        <v>74</v>
      </c>
    </row>
    <row r="17" spans="1:2">
      <c r="A17" s="218" t="s">
        <v>258</v>
      </c>
      <c r="B17" s="212" t="s">
        <v>238</v>
      </c>
    </row>
    <row r="18" spans="1:2">
      <c r="A18" s="216">
        <v>9.1999999999999993</v>
      </c>
      <c r="B18" s="496" t="s">
        <v>699</v>
      </c>
    </row>
    <row r="19" spans="1:2">
      <c r="A19" s="216">
        <v>9.3000000000000007</v>
      </c>
      <c r="B19" s="496" t="s">
        <v>700</v>
      </c>
    </row>
    <row r="20" spans="1:2">
      <c r="A20" s="216">
        <v>10</v>
      </c>
      <c r="B20" s="212" t="s">
        <v>161</v>
      </c>
    </row>
    <row r="21" spans="1:2">
      <c r="A21" s="216">
        <v>11</v>
      </c>
      <c r="B21" s="217" t="s">
        <v>144</v>
      </c>
    </row>
    <row r="22" spans="1:2">
      <c r="A22" s="216">
        <v>12</v>
      </c>
      <c r="B22" s="217" t="s">
        <v>141</v>
      </c>
    </row>
    <row r="23" spans="1:2">
      <c r="A23" s="216">
        <v>13</v>
      </c>
      <c r="B23" s="219" t="s">
        <v>206</v>
      </c>
    </row>
    <row r="24" spans="1:2">
      <c r="A24" s="216">
        <v>14</v>
      </c>
      <c r="B24" s="212" t="s">
        <v>232</v>
      </c>
    </row>
    <row r="25" spans="1:2">
      <c r="A25" s="216">
        <v>15</v>
      </c>
      <c r="B25" s="212" t="s">
        <v>73</v>
      </c>
    </row>
    <row r="26" spans="1:2">
      <c r="A26" s="216">
        <v>15.1</v>
      </c>
      <c r="B26" s="212" t="s">
        <v>267</v>
      </c>
    </row>
    <row r="27" spans="1:2">
      <c r="A27" s="495">
        <v>15.2</v>
      </c>
      <c r="B27" s="496" t="s">
        <v>713</v>
      </c>
    </row>
    <row r="28" spans="1:2">
      <c r="A28" s="216">
        <v>16</v>
      </c>
      <c r="B28" s="212" t="s">
        <v>314</v>
      </c>
    </row>
    <row r="29" spans="1:2">
      <c r="A29" s="216">
        <v>17</v>
      </c>
      <c r="B29" s="212" t="s">
        <v>464</v>
      </c>
    </row>
    <row r="30" spans="1:2">
      <c r="A30" s="216">
        <v>18</v>
      </c>
      <c r="B30" s="212" t="s">
        <v>661</v>
      </c>
    </row>
    <row r="31" spans="1:2">
      <c r="A31" s="216">
        <v>19</v>
      </c>
      <c r="B31" s="212" t="s">
        <v>662</v>
      </c>
    </row>
    <row r="32" spans="1:2">
      <c r="A32" s="216">
        <v>20</v>
      </c>
      <c r="B32" s="212" t="s">
        <v>663</v>
      </c>
    </row>
    <row r="33" spans="1:2">
      <c r="A33" s="216">
        <v>21</v>
      </c>
      <c r="B33" s="212" t="s">
        <v>403</v>
      </c>
    </row>
    <row r="34" spans="1:2">
      <c r="A34" s="216">
        <v>22</v>
      </c>
      <c r="B34" s="212" t="s">
        <v>664</v>
      </c>
    </row>
    <row r="35" spans="1:2" ht="25.5">
      <c r="A35" s="216">
        <v>23</v>
      </c>
      <c r="B35" s="458" t="s">
        <v>660</v>
      </c>
    </row>
    <row r="36" spans="1:2">
      <c r="A36" s="216">
        <v>24</v>
      </c>
      <c r="B36" s="212" t="s">
        <v>665</v>
      </c>
    </row>
    <row r="37" spans="1:2">
      <c r="A37" s="216">
        <v>25</v>
      </c>
      <c r="B37" s="212" t="s">
        <v>666</v>
      </c>
    </row>
    <row r="38" spans="1:2">
      <c r="A38" s="216">
        <v>26</v>
      </c>
      <c r="B38" s="212"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29" sqref="C29"/>
    </sheetView>
  </sheetViews>
  <sheetFormatPr defaultRowHeight="15"/>
  <cols>
    <col min="1" max="1" width="9.5703125" style="1" bestFit="1" customWidth="1"/>
    <col min="2" max="2" width="132.42578125" style="1" customWidth="1"/>
    <col min="3" max="3" width="18.42578125" style="1" customWidth="1"/>
  </cols>
  <sheetData>
    <row r="1" spans="1:6" ht="15.75">
      <c r="A1" s="12" t="s">
        <v>97</v>
      </c>
      <c r="B1" s="11" t="str">
        <f>Info!C2</f>
        <v>სს პროკრედიტ ბანკი</v>
      </c>
      <c r="D1" s="1"/>
      <c r="E1" s="1"/>
      <c r="F1" s="1"/>
    </row>
    <row r="2" spans="1:6" s="12" customFormat="1" ht="15.75" customHeight="1">
      <c r="A2" s="12" t="s">
        <v>98</v>
      </c>
      <c r="B2" s="259">
        <f>'1. key ratios'!B2</f>
        <v>45838</v>
      </c>
    </row>
    <row r="3" spans="1:6" s="12" customFormat="1" ht="15.75" customHeight="1"/>
    <row r="4" spans="1:6" ht="15.75" thickBot="1">
      <c r="A4" s="1" t="s">
        <v>183</v>
      </c>
      <c r="B4" s="21" t="s">
        <v>74</v>
      </c>
    </row>
    <row r="5" spans="1:6">
      <c r="A5" s="64" t="s">
        <v>25</v>
      </c>
      <c r="B5" s="65"/>
      <c r="C5" s="66" t="s">
        <v>26</v>
      </c>
    </row>
    <row r="6" spans="1:6">
      <c r="A6" s="67">
        <v>1</v>
      </c>
      <c r="B6" s="41" t="s">
        <v>27</v>
      </c>
      <c r="C6" s="133">
        <v>330534676.97034609</v>
      </c>
    </row>
    <row r="7" spans="1:6">
      <c r="A7" s="67">
        <v>2</v>
      </c>
      <c r="B7" s="38" t="s">
        <v>28</v>
      </c>
      <c r="C7" s="134">
        <v>112482805</v>
      </c>
    </row>
    <row r="8" spans="1:6">
      <c r="A8" s="67">
        <v>3</v>
      </c>
      <c r="B8" s="33" t="s">
        <v>29</v>
      </c>
      <c r="C8" s="134">
        <v>72117569.829999998</v>
      </c>
    </row>
    <row r="9" spans="1:6">
      <c r="A9" s="67">
        <v>4</v>
      </c>
      <c r="B9" s="33" t="s">
        <v>30</v>
      </c>
      <c r="C9" s="134">
        <v>0</v>
      </c>
    </row>
    <row r="10" spans="1:6">
      <c r="A10" s="67">
        <v>5</v>
      </c>
      <c r="B10" s="33" t="s">
        <v>31</v>
      </c>
      <c r="C10" s="134">
        <v>0</v>
      </c>
    </row>
    <row r="11" spans="1:6">
      <c r="A11" s="67">
        <v>6</v>
      </c>
      <c r="B11" s="39" t="s">
        <v>32</v>
      </c>
      <c r="C11" s="134">
        <v>145934302.14034608</v>
      </c>
    </row>
    <row r="12" spans="1:6" s="2" customFormat="1">
      <c r="A12" s="67">
        <v>7</v>
      </c>
      <c r="B12" s="41" t="s">
        <v>33</v>
      </c>
      <c r="C12" s="135">
        <v>11778874.220000001</v>
      </c>
    </row>
    <row r="13" spans="1:6" s="2" customFormat="1">
      <c r="A13" s="67">
        <v>8</v>
      </c>
      <c r="B13" s="40" t="s">
        <v>34</v>
      </c>
      <c r="C13" s="136">
        <v>0</v>
      </c>
    </row>
    <row r="14" spans="1:6" s="2" customFormat="1" ht="25.5">
      <c r="A14" s="67">
        <v>9</v>
      </c>
      <c r="B14" s="34" t="s">
        <v>35</v>
      </c>
      <c r="C14" s="136">
        <v>0</v>
      </c>
    </row>
    <row r="15" spans="1:6" s="2" customFormat="1">
      <c r="A15" s="67">
        <v>10</v>
      </c>
      <c r="B15" s="35" t="s">
        <v>36</v>
      </c>
      <c r="C15" s="136">
        <v>2784712.9</v>
      </c>
    </row>
    <row r="16" spans="1:6" s="2" customFormat="1">
      <c r="A16" s="67">
        <v>11</v>
      </c>
      <c r="B16" s="36" t="s">
        <v>37</v>
      </c>
      <c r="C16" s="136">
        <v>0</v>
      </c>
    </row>
    <row r="17" spans="1:3" s="2" customFormat="1">
      <c r="A17" s="67">
        <v>12</v>
      </c>
      <c r="B17" s="35" t="s">
        <v>38</v>
      </c>
      <c r="C17" s="136">
        <v>0</v>
      </c>
    </row>
    <row r="18" spans="1:3" s="2" customFormat="1">
      <c r="A18" s="67">
        <v>13</v>
      </c>
      <c r="B18" s="35" t="s">
        <v>39</v>
      </c>
      <c r="C18" s="136">
        <v>0</v>
      </c>
    </row>
    <row r="19" spans="1:3" s="2" customFormat="1">
      <c r="A19" s="67">
        <v>14</v>
      </c>
      <c r="B19" s="35" t="s">
        <v>40</v>
      </c>
      <c r="C19" s="136">
        <v>0</v>
      </c>
    </row>
    <row r="20" spans="1:3" s="2" customFormat="1" ht="25.5">
      <c r="A20" s="67">
        <v>15</v>
      </c>
      <c r="B20" s="35" t="s">
        <v>41</v>
      </c>
      <c r="C20" s="136">
        <v>0</v>
      </c>
    </row>
    <row r="21" spans="1:3" s="2" customFormat="1" ht="25.5">
      <c r="A21" s="67">
        <v>16</v>
      </c>
      <c r="B21" s="34" t="s">
        <v>42</v>
      </c>
      <c r="C21" s="136">
        <v>0</v>
      </c>
    </row>
    <row r="22" spans="1:3" s="2" customFormat="1">
      <c r="A22" s="67">
        <v>17</v>
      </c>
      <c r="B22" s="68" t="s">
        <v>43</v>
      </c>
      <c r="C22" s="136">
        <v>8994161.3200000003</v>
      </c>
    </row>
    <row r="23" spans="1:3" s="2" customFormat="1">
      <c r="A23" s="67">
        <v>18</v>
      </c>
      <c r="B23" s="492" t="s">
        <v>490</v>
      </c>
      <c r="C23" s="313">
        <v>0</v>
      </c>
    </row>
    <row r="24" spans="1:3" s="2" customFormat="1" ht="25.5">
      <c r="A24" s="67">
        <v>19</v>
      </c>
      <c r="B24" s="34" t="s">
        <v>44</v>
      </c>
      <c r="C24" s="136">
        <v>0</v>
      </c>
    </row>
    <row r="25" spans="1:3" s="2" customFormat="1" ht="25.5">
      <c r="A25" s="67">
        <v>20</v>
      </c>
      <c r="B25" s="34" t="s">
        <v>45</v>
      </c>
      <c r="C25" s="136">
        <v>0</v>
      </c>
    </row>
    <row r="26" spans="1:3" s="2" customFormat="1" ht="25.5">
      <c r="A26" s="67">
        <v>21</v>
      </c>
      <c r="B26" s="36" t="s">
        <v>46</v>
      </c>
      <c r="C26" s="136">
        <v>0</v>
      </c>
    </row>
    <row r="27" spans="1:3" s="2" customFormat="1">
      <c r="A27" s="67">
        <v>22</v>
      </c>
      <c r="B27" s="36" t="s">
        <v>47</v>
      </c>
      <c r="C27" s="136">
        <v>0</v>
      </c>
    </row>
    <row r="28" spans="1:3" s="2" customFormat="1" ht="25.5">
      <c r="A28" s="67">
        <v>23</v>
      </c>
      <c r="B28" s="36" t="s">
        <v>48</v>
      </c>
      <c r="C28" s="136">
        <v>0</v>
      </c>
    </row>
    <row r="29" spans="1:3" s="2" customFormat="1">
      <c r="A29" s="67">
        <v>24</v>
      </c>
      <c r="B29" s="42" t="s">
        <v>22</v>
      </c>
      <c r="C29" s="135">
        <v>318755802.75034606</v>
      </c>
    </row>
    <row r="30" spans="1:3" s="2" customFormat="1">
      <c r="A30" s="69"/>
      <c r="B30" s="37"/>
      <c r="C30" s="136"/>
    </row>
    <row r="31" spans="1:3" s="2" customFormat="1">
      <c r="A31" s="69">
        <v>25</v>
      </c>
      <c r="B31" s="42" t="s">
        <v>49</v>
      </c>
      <c r="C31" s="135">
        <v>0</v>
      </c>
    </row>
    <row r="32" spans="1:3" s="2" customFormat="1">
      <c r="A32" s="69">
        <v>26</v>
      </c>
      <c r="B32" s="33" t="s">
        <v>50</v>
      </c>
      <c r="C32" s="137">
        <v>0</v>
      </c>
    </row>
    <row r="33" spans="1:3" s="2" customFormat="1">
      <c r="A33" s="69">
        <v>27</v>
      </c>
      <c r="B33" s="88" t="s">
        <v>51</v>
      </c>
      <c r="C33" s="136">
        <v>0</v>
      </c>
    </row>
    <row r="34" spans="1:3" s="2" customFormat="1">
      <c r="A34" s="69">
        <v>28</v>
      </c>
      <c r="B34" s="88" t="s">
        <v>52</v>
      </c>
      <c r="C34" s="136">
        <v>0</v>
      </c>
    </row>
    <row r="35" spans="1:3" s="2" customFormat="1">
      <c r="A35" s="69">
        <v>29</v>
      </c>
      <c r="B35" s="33" t="s">
        <v>53</v>
      </c>
      <c r="C35" s="136">
        <v>0</v>
      </c>
    </row>
    <row r="36" spans="1:3" s="2" customFormat="1">
      <c r="A36" s="69">
        <v>30</v>
      </c>
      <c r="B36" s="42" t="s">
        <v>54</v>
      </c>
      <c r="C36" s="135">
        <v>0</v>
      </c>
    </row>
    <row r="37" spans="1:3" s="2" customFormat="1">
      <c r="A37" s="69">
        <v>31</v>
      </c>
      <c r="B37" s="34" t="s">
        <v>55</v>
      </c>
      <c r="C37" s="136">
        <v>0</v>
      </c>
    </row>
    <row r="38" spans="1:3" s="2" customFormat="1">
      <c r="A38" s="69">
        <v>32</v>
      </c>
      <c r="B38" s="35" t="s">
        <v>56</v>
      </c>
      <c r="C38" s="136">
        <v>0</v>
      </c>
    </row>
    <row r="39" spans="1:3" s="2" customFormat="1" ht="25.5">
      <c r="A39" s="69">
        <v>33</v>
      </c>
      <c r="B39" s="34" t="s">
        <v>57</v>
      </c>
      <c r="C39" s="136">
        <v>0</v>
      </c>
    </row>
    <row r="40" spans="1:3" s="2" customFormat="1" ht="25.5">
      <c r="A40" s="69">
        <v>34</v>
      </c>
      <c r="B40" s="34" t="s">
        <v>45</v>
      </c>
      <c r="C40" s="136">
        <v>0</v>
      </c>
    </row>
    <row r="41" spans="1:3" s="2" customFormat="1" ht="25.5">
      <c r="A41" s="69">
        <v>35</v>
      </c>
      <c r="B41" s="36" t="s">
        <v>58</v>
      </c>
      <c r="C41" s="136">
        <v>0</v>
      </c>
    </row>
    <row r="42" spans="1:3" s="2" customFormat="1">
      <c r="A42" s="69">
        <v>36</v>
      </c>
      <c r="B42" s="42" t="s">
        <v>23</v>
      </c>
      <c r="C42" s="135">
        <v>0</v>
      </c>
    </row>
    <row r="43" spans="1:3" s="2" customFormat="1">
      <c r="A43" s="69"/>
      <c r="B43" s="37"/>
      <c r="C43" s="136"/>
    </row>
    <row r="44" spans="1:3" s="2" customFormat="1">
      <c r="A44" s="69">
        <v>37</v>
      </c>
      <c r="B44" s="43" t="s">
        <v>59</v>
      </c>
      <c r="C44" s="135">
        <v>22327900</v>
      </c>
    </row>
    <row r="45" spans="1:3" s="2" customFormat="1">
      <c r="A45" s="69">
        <v>38</v>
      </c>
      <c r="B45" s="33" t="s">
        <v>60</v>
      </c>
      <c r="C45" s="136">
        <v>22327900</v>
      </c>
    </row>
    <row r="46" spans="1:3" s="2" customFormat="1">
      <c r="A46" s="69">
        <v>39</v>
      </c>
      <c r="B46" s="33" t="s">
        <v>61</v>
      </c>
      <c r="C46" s="136">
        <v>0</v>
      </c>
    </row>
    <row r="47" spans="1:3" s="2" customFormat="1">
      <c r="A47" s="69">
        <v>40</v>
      </c>
      <c r="B47" s="493" t="s">
        <v>489</v>
      </c>
      <c r="C47" s="136">
        <v>0</v>
      </c>
    </row>
    <row r="48" spans="1:3" s="2" customFormat="1">
      <c r="A48" s="69">
        <v>41</v>
      </c>
      <c r="B48" s="43" t="s">
        <v>62</v>
      </c>
      <c r="C48" s="135">
        <v>0</v>
      </c>
    </row>
    <row r="49" spans="1:3" s="2" customFormat="1">
      <c r="A49" s="69">
        <v>42</v>
      </c>
      <c r="B49" s="34" t="s">
        <v>63</v>
      </c>
      <c r="C49" s="136">
        <v>0</v>
      </c>
    </row>
    <row r="50" spans="1:3" s="2" customFormat="1">
      <c r="A50" s="69">
        <v>43</v>
      </c>
      <c r="B50" s="35" t="s">
        <v>64</v>
      </c>
      <c r="C50" s="136">
        <v>0</v>
      </c>
    </row>
    <row r="51" spans="1:3" s="2" customFormat="1" ht="25.5">
      <c r="A51" s="69">
        <v>44</v>
      </c>
      <c r="B51" s="34" t="s">
        <v>65</v>
      </c>
      <c r="C51" s="136">
        <v>0</v>
      </c>
    </row>
    <row r="52" spans="1:3" s="2" customFormat="1" ht="25.5">
      <c r="A52" s="69">
        <v>45</v>
      </c>
      <c r="B52" s="34" t="s">
        <v>45</v>
      </c>
      <c r="C52" s="136">
        <v>0</v>
      </c>
    </row>
    <row r="53" spans="1:3" s="2" customFormat="1" ht="15.75" thickBot="1">
      <c r="A53" s="69">
        <v>46</v>
      </c>
      <c r="B53" s="70" t="s">
        <v>24</v>
      </c>
      <c r="C53" s="138">
        <v>22327900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P38" sqref="P38"/>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4" ht="15">
      <c r="A1" s="12" t="s">
        <v>97</v>
      </c>
      <c r="B1" s="11" t="str">
        <f>Info!C2</f>
        <v>სს პროკრედიტ ბანკი</v>
      </c>
    </row>
    <row r="2" spans="1:4" s="12" customFormat="1" ht="15.75" customHeight="1">
      <c r="A2" s="12" t="s">
        <v>98</v>
      </c>
      <c r="B2" s="259">
        <f>'1. key ratios'!B2</f>
        <v>45838</v>
      </c>
    </row>
    <row r="3" spans="1:4" s="12" customFormat="1" ht="15.75" customHeight="1"/>
    <row r="4" spans="1:4" ht="13.5" thickBot="1">
      <c r="A4" s="1" t="s">
        <v>237</v>
      </c>
      <c r="B4" s="204" t="s">
        <v>238</v>
      </c>
    </row>
    <row r="5" spans="1:4" s="29" customFormat="1">
      <c r="A5" s="722" t="s">
        <v>239</v>
      </c>
      <c r="B5" s="723"/>
      <c r="C5" s="194" t="s">
        <v>240</v>
      </c>
      <c r="D5" s="195" t="s">
        <v>241</v>
      </c>
    </row>
    <row r="6" spans="1:4" s="205" customFormat="1">
      <c r="A6" s="196">
        <v>1</v>
      </c>
      <c r="B6" s="197" t="s">
        <v>242</v>
      </c>
      <c r="C6" s="197"/>
      <c r="D6" s="198"/>
    </row>
    <row r="7" spans="1:4" s="205" customFormat="1">
      <c r="A7" s="199" t="s">
        <v>243</v>
      </c>
      <c r="B7" s="200" t="s">
        <v>244</v>
      </c>
      <c r="C7" s="222">
        <v>4.4999999999999998E-2</v>
      </c>
      <c r="D7" s="585">
        <v>70614261.781854272</v>
      </c>
    </row>
    <row r="8" spans="1:4" s="205" customFormat="1">
      <c r="A8" s="199" t="s">
        <v>245</v>
      </c>
      <c r="B8" s="200" t="s">
        <v>246</v>
      </c>
      <c r="C8" s="223">
        <v>0.06</v>
      </c>
      <c r="D8" s="585">
        <v>94152349.042472363</v>
      </c>
    </row>
    <row r="9" spans="1:4" s="205" customFormat="1">
      <c r="A9" s="199" t="s">
        <v>247</v>
      </c>
      <c r="B9" s="200" t="s">
        <v>248</v>
      </c>
      <c r="C9" s="223">
        <v>0.08</v>
      </c>
      <c r="D9" s="585">
        <v>125536465.38996315</v>
      </c>
    </row>
    <row r="10" spans="1:4" s="205" customFormat="1">
      <c r="A10" s="196" t="s">
        <v>249</v>
      </c>
      <c r="B10" s="197" t="s">
        <v>250</v>
      </c>
      <c r="C10" s="224"/>
      <c r="D10" s="586"/>
    </row>
    <row r="11" spans="1:4" s="206" customFormat="1">
      <c r="A11" s="201" t="s">
        <v>251</v>
      </c>
      <c r="B11" s="202" t="s">
        <v>740</v>
      </c>
      <c r="C11" s="225">
        <v>2.5000000000000001E-2</v>
      </c>
      <c r="D11" s="587">
        <v>39230145.434363484</v>
      </c>
    </row>
    <row r="12" spans="1:4" s="206" customFormat="1">
      <c r="A12" s="201" t="s">
        <v>252</v>
      </c>
      <c r="B12" s="202" t="s">
        <v>253</v>
      </c>
      <c r="C12" s="225">
        <v>5.0000000000000001E-3</v>
      </c>
      <c r="D12" s="587">
        <v>7846029.0868726969</v>
      </c>
    </row>
    <row r="13" spans="1:4" s="206" customFormat="1">
      <c r="A13" s="201" t="s">
        <v>254</v>
      </c>
      <c r="B13" s="202" t="s">
        <v>255</v>
      </c>
      <c r="C13" s="225">
        <v>0</v>
      </c>
      <c r="D13" s="587">
        <v>0</v>
      </c>
    </row>
    <row r="14" spans="1:4" s="205" customFormat="1">
      <c r="A14" s="196" t="s">
        <v>256</v>
      </c>
      <c r="B14" s="197" t="s">
        <v>301</v>
      </c>
      <c r="C14" s="226"/>
      <c r="D14" s="220"/>
    </row>
    <row r="15" spans="1:4" s="205" customFormat="1">
      <c r="A15" s="213" t="s">
        <v>259</v>
      </c>
      <c r="B15" s="202" t="s">
        <v>302</v>
      </c>
      <c r="C15" s="225">
        <v>4.9186838818736353E-2</v>
      </c>
      <c r="D15" s="587">
        <v>77184273.612624899</v>
      </c>
    </row>
    <row r="16" spans="1:4" s="205" customFormat="1">
      <c r="A16" s="213" t="s">
        <v>260</v>
      </c>
      <c r="B16" s="202" t="s">
        <v>262</v>
      </c>
      <c r="C16" s="225">
        <v>6.0746035334971762E-2</v>
      </c>
      <c r="D16" s="587">
        <v>95323032.03007701</v>
      </c>
    </row>
    <row r="17" spans="1:4" s="205" customFormat="1">
      <c r="A17" s="213" t="s">
        <v>261</v>
      </c>
      <c r="B17" s="202" t="s">
        <v>299</v>
      </c>
      <c r="C17" s="225">
        <v>7.5955504435281512E-2</v>
      </c>
      <c r="D17" s="587">
        <v>119189819.42146137</v>
      </c>
    </row>
    <row r="18" spans="1:4" s="29" customFormat="1">
      <c r="A18" s="724" t="s">
        <v>300</v>
      </c>
      <c r="B18" s="725"/>
      <c r="C18" s="227" t="s">
        <v>240</v>
      </c>
      <c r="D18" s="221" t="s">
        <v>241</v>
      </c>
    </row>
    <row r="19" spans="1:4" s="205" customFormat="1">
      <c r="A19" s="203">
        <v>4</v>
      </c>
      <c r="B19" s="202" t="s">
        <v>22</v>
      </c>
      <c r="C19" s="225">
        <v>0.12418683881873636</v>
      </c>
      <c r="D19" s="585">
        <v>194874709.91571537</v>
      </c>
    </row>
    <row r="20" spans="1:4" s="205" customFormat="1">
      <c r="A20" s="203">
        <v>5</v>
      </c>
      <c r="B20" s="202" t="s">
        <v>75</v>
      </c>
      <c r="C20" s="225">
        <v>0.15074603533497177</v>
      </c>
      <c r="D20" s="585">
        <v>236551555.59378558</v>
      </c>
    </row>
    <row r="21" spans="1:4" s="205" customFormat="1" ht="13.5" thickBot="1">
      <c r="A21" s="207" t="s">
        <v>257</v>
      </c>
      <c r="B21" s="208" t="s">
        <v>74</v>
      </c>
      <c r="C21" s="228">
        <v>0.18595550443528153</v>
      </c>
      <c r="D21" s="588">
        <v>291802459.33266073</v>
      </c>
    </row>
    <row r="23" spans="1:4">
      <c r="B23" s="16"/>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B26" sqref="B26"/>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463" t="s">
        <v>97</v>
      </c>
      <c r="B1" s="11" t="str">
        <f>Info!C2</f>
        <v>სს პროკრედიტ ბანკი</v>
      </c>
    </row>
    <row r="2" spans="1:2">
      <c r="A2" s="463" t="s">
        <v>98</v>
      </c>
      <c r="B2" s="259">
        <f>'1. key ratios'!B2</f>
        <v>45838</v>
      </c>
    </row>
    <row r="3" spans="1:2">
      <c r="A3" s="464" t="s">
        <v>701</v>
      </c>
      <c r="B3" s="459" t="s">
        <v>672</v>
      </c>
    </row>
    <row r="4" spans="1:2" ht="15.75" thickBot="1"/>
    <row r="5" spans="1:2">
      <c r="A5" s="469"/>
      <c r="B5" s="470" t="s">
        <v>673</v>
      </c>
    </row>
    <row r="6" spans="1:2">
      <c r="A6" s="465" t="s">
        <v>674</v>
      </c>
      <c r="B6" s="471"/>
    </row>
    <row r="7" spans="1:2">
      <c r="A7" s="465" t="s">
        <v>705</v>
      </c>
      <c r="B7" s="471"/>
    </row>
    <row r="8" spans="1:2">
      <c r="A8" s="466" t="s">
        <v>675</v>
      </c>
      <c r="B8" s="472"/>
    </row>
    <row r="9" spans="1:2">
      <c r="A9" s="466" t="s">
        <v>676</v>
      </c>
      <c r="B9" s="472"/>
    </row>
    <row r="10" spans="1:2">
      <c r="A10" s="466" t="s">
        <v>677</v>
      </c>
      <c r="B10" s="472"/>
    </row>
    <row r="11" spans="1:2">
      <c r="A11" s="465" t="s">
        <v>678</v>
      </c>
      <c r="B11" s="471"/>
    </row>
    <row r="12" spans="1:2">
      <c r="A12" s="466" t="s">
        <v>706</v>
      </c>
      <c r="B12" s="472"/>
    </row>
    <row r="13" spans="1:2">
      <c r="A13" s="466" t="s">
        <v>707</v>
      </c>
      <c r="B13" s="472"/>
    </row>
    <row r="14" spans="1:2">
      <c r="A14" s="465" t="s">
        <v>679</v>
      </c>
      <c r="B14" s="471"/>
    </row>
    <row r="15" spans="1:2">
      <c r="A15" s="467" t="s">
        <v>680</v>
      </c>
      <c r="B15" s="472"/>
    </row>
    <row r="16" spans="1:2">
      <c r="A16" s="467" t="s">
        <v>74</v>
      </c>
      <c r="B16" s="472"/>
    </row>
    <row r="17" spans="1:5">
      <c r="A17" s="465" t="s">
        <v>681</v>
      </c>
      <c r="B17" s="471"/>
    </row>
    <row r="18" spans="1:5">
      <c r="A18" s="467" t="s">
        <v>682</v>
      </c>
      <c r="B18" s="472"/>
    </row>
    <row r="19" spans="1:5">
      <c r="A19" s="467" t="s">
        <v>683</v>
      </c>
      <c r="B19" s="472"/>
    </row>
    <row r="20" spans="1:5">
      <c r="A20" s="465" t="s">
        <v>684</v>
      </c>
      <c r="B20" s="471"/>
    </row>
    <row r="21" spans="1:5">
      <c r="A21" s="468" t="s">
        <v>685</v>
      </c>
      <c r="B21" s="473"/>
    </row>
    <row r="22" spans="1:5">
      <c r="A22" s="468" t="s">
        <v>686</v>
      </c>
      <c r="B22" s="473"/>
    </row>
    <row r="23" spans="1:5" ht="15.75" thickBot="1">
      <c r="A23" s="474" t="s">
        <v>687</v>
      </c>
      <c r="B23" s="475"/>
    </row>
    <row r="24" spans="1:5" ht="16.5" customHeight="1">
      <c r="A24" s="462" t="s">
        <v>708</v>
      </c>
      <c r="B24" s="460"/>
      <c r="C24" s="460"/>
      <c r="D24" s="460"/>
      <c r="E24" s="460"/>
    </row>
    <row r="25" spans="1:5" ht="25.5" customHeight="1">
      <c r="A25" s="462" t="s">
        <v>709</v>
      </c>
    </row>
    <row r="26" spans="1:5" ht="57" customHeight="1">
      <c r="A26" s="462" t="s">
        <v>710</v>
      </c>
    </row>
    <row r="27" spans="1:5">
      <c r="A27" s="461"/>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B9" sqref="B9:F16"/>
    </sheetView>
  </sheetViews>
  <sheetFormatPr defaultRowHeight="15"/>
  <cols>
    <col min="1" max="1" width="82" customWidth="1"/>
    <col min="2" max="2" width="28.140625" bestFit="1" customWidth="1"/>
    <col min="3" max="6" width="28.140625" customWidth="1"/>
  </cols>
  <sheetData>
    <row r="1" spans="1:6">
      <c r="A1" s="463" t="s">
        <v>97</v>
      </c>
      <c r="B1" s="11" t="str">
        <f>Info!C2</f>
        <v>სს პროკრედიტ ბანკი</v>
      </c>
      <c r="C1" s="1"/>
    </row>
    <row r="2" spans="1:6">
      <c r="A2" s="463" t="s">
        <v>98</v>
      </c>
      <c r="B2" s="259">
        <f>'1. key ratios'!B2</f>
        <v>45838</v>
      </c>
      <c r="C2" s="1"/>
    </row>
    <row r="3" spans="1:6">
      <c r="A3" s="464" t="s">
        <v>702</v>
      </c>
      <c r="B3" s="459" t="s">
        <v>672</v>
      </c>
      <c r="C3" s="1"/>
    </row>
    <row r="5" spans="1:6">
      <c r="A5" s="461"/>
    </row>
    <row r="6" spans="1:6" ht="15.75" thickBot="1">
      <c r="A6" s="476"/>
      <c r="B6" s="476"/>
      <c r="C6" s="476"/>
      <c r="D6" s="476"/>
      <c r="E6" s="476"/>
      <c r="F6" s="476"/>
    </row>
    <row r="7" spans="1:6">
      <c r="A7" s="726"/>
      <c r="B7" s="728" t="s">
        <v>688</v>
      </c>
      <c r="C7" s="728"/>
      <c r="D7" s="728"/>
      <c r="E7" s="728"/>
      <c r="F7" s="729" t="s">
        <v>689</v>
      </c>
    </row>
    <row r="8" spans="1:6" ht="25.5">
      <c r="A8" s="727"/>
      <c r="B8" s="477" t="s">
        <v>690</v>
      </c>
      <c r="C8" s="477" t="s">
        <v>691</v>
      </c>
      <c r="D8" s="477" t="s">
        <v>692</v>
      </c>
      <c r="E8" s="477" t="s">
        <v>693</v>
      </c>
      <c r="F8" s="730"/>
    </row>
    <row r="9" spans="1:6">
      <c r="A9" s="478" t="s">
        <v>694</v>
      </c>
      <c r="B9" s="479"/>
      <c r="C9" s="479"/>
      <c r="D9" s="479"/>
      <c r="E9" s="479"/>
      <c r="F9" s="480"/>
    </row>
    <row r="10" spans="1:6">
      <c r="A10" s="481" t="s">
        <v>695</v>
      </c>
      <c r="B10" s="482"/>
      <c r="C10" s="482"/>
      <c r="D10" s="482"/>
      <c r="E10" s="482"/>
      <c r="F10" s="480"/>
    </row>
    <row r="11" spans="1:6">
      <c r="A11" s="481" t="s">
        <v>696</v>
      </c>
      <c r="B11" s="482"/>
      <c r="C11" s="482"/>
      <c r="D11" s="482"/>
      <c r="E11" s="482"/>
      <c r="F11" s="480"/>
    </row>
    <row r="12" spans="1:6">
      <c r="A12" s="483" t="s">
        <v>697</v>
      </c>
      <c r="B12" s="482"/>
      <c r="C12" s="482"/>
      <c r="D12" s="482"/>
      <c r="E12" s="482"/>
      <c r="F12" s="480"/>
    </row>
    <row r="13" spans="1:6">
      <c r="A13" s="484" t="s">
        <v>698</v>
      </c>
      <c r="B13" s="485"/>
      <c r="C13" s="485"/>
      <c r="D13" s="485"/>
      <c r="E13" s="485"/>
      <c r="F13" s="486"/>
    </row>
    <row r="14" spans="1:6">
      <c r="A14" s="481" t="s">
        <v>695</v>
      </c>
      <c r="B14" s="487"/>
      <c r="C14" s="487"/>
      <c r="D14" s="487"/>
      <c r="E14" s="487"/>
      <c r="F14" s="488"/>
    </row>
    <row r="15" spans="1:6">
      <c r="A15" s="481" t="s">
        <v>696</v>
      </c>
      <c r="B15" s="487"/>
      <c r="C15" s="487"/>
      <c r="D15" s="487"/>
      <c r="E15" s="487"/>
      <c r="F15" s="488"/>
    </row>
    <row r="16" spans="1:6">
      <c r="A16" s="483" t="s">
        <v>697</v>
      </c>
      <c r="B16" s="487"/>
      <c r="C16" s="487"/>
      <c r="D16" s="487"/>
      <c r="E16" s="487"/>
      <c r="F16" s="488"/>
    </row>
    <row r="17" spans="1:6">
      <c r="A17" s="484" t="s">
        <v>678</v>
      </c>
      <c r="B17" s="485"/>
      <c r="C17" s="485"/>
      <c r="D17" s="485"/>
      <c r="E17" s="485"/>
      <c r="F17" s="488"/>
    </row>
    <row r="18" spans="1:6">
      <c r="A18" s="481" t="s">
        <v>695</v>
      </c>
      <c r="B18" s="487"/>
      <c r="C18" s="487"/>
      <c r="D18" s="487"/>
      <c r="E18" s="487"/>
      <c r="F18" s="488"/>
    </row>
    <row r="19" spans="1:6">
      <c r="A19" s="481" t="s">
        <v>696</v>
      </c>
      <c r="B19" s="487"/>
      <c r="C19" s="487"/>
      <c r="D19" s="487"/>
      <c r="E19" s="487"/>
      <c r="F19" s="488"/>
    </row>
    <row r="20" spans="1:6" ht="15.75" thickBot="1">
      <c r="A20" s="489" t="s">
        <v>697</v>
      </c>
      <c r="B20" s="490"/>
      <c r="C20" s="490"/>
      <c r="D20" s="490"/>
      <c r="E20" s="490"/>
      <c r="F20" s="491"/>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0" customWidth="1"/>
    <col min="2" max="2" width="91.85546875" style="30" customWidth="1"/>
    <col min="3" max="3" width="53.140625" style="30" customWidth="1"/>
    <col min="4" max="4" width="32.140625" style="30" customWidth="1"/>
    <col min="5" max="5" width="9.42578125" customWidth="1"/>
  </cols>
  <sheetData>
    <row r="1" spans="1:6">
      <c r="A1" s="12" t="s">
        <v>97</v>
      </c>
      <c r="B1" s="13" t="str">
        <f>Info!C2</f>
        <v>სს პროკრედიტ ბანკი</v>
      </c>
      <c r="E1" s="1"/>
      <c r="F1" s="1"/>
    </row>
    <row r="2" spans="1:6" s="12" customFormat="1" ht="15.75" customHeight="1">
      <c r="A2" s="12" t="s">
        <v>98</v>
      </c>
      <c r="B2" s="259">
        <f>'1. key ratios'!B2</f>
        <v>45838</v>
      </c>
    </row>
    <row r="3" spans="1:6" s="12" customFormat="1" ht="15.75" customHeight="1">
      <c r="A3" s="18"/>
    </row>
    <row r="4" spans="1:6" s="12" customFormat="1" ht="15.75" customHeight="1" thickBot="1">
      <c r="A4" s="12" t="s">
        <v>184</v>
      </c>
      <c r="B4" s="111" t="s">
        <v>161</v>
      </c>
      <c r="D4" s="113" t="s">
        <v>76</v>
      </c>
    </row>
    <row r="5" spans="1:6" ht="25.5">
      <c r="A5" s="76" t="s">
        <v>25</v>
      </c>
      <c r="B5" s="77" t="s">
        <v>133</v>
      </c>
      <c r="C5" s="78" t="s">
        <v>609</v>
      </c>
      <c r="D5" s="112" t="s">
        <v>162</v>
      </c>
    </row>
    <row r="6" spans="1:6">
      <c r="A6" s="355">
        <v>1</v>
      </c>
      <c r="B6" s="316" t="s">
        <v>607</v>
      </c>
      <c r="C6" s="589">
        <v>463879864.78419501</v>
      </c>
      <c r="D6" s="71"/>
      <c r="E6" s="4"/>
    </row>
    <row r="7" spans="1:6">
      <c r="A7" s="355">
        <v>1.1000000000000001</v>
      </c>
      <c r="B7" s="317" t="s">
        <v>85</v>
      </c>
      <c r="C7" s="590">
        <v>48546460.673300005</v>
      </c>
      <c r="D7" s="72"/>
      <c r="E7" s="4"/>
    </row>
    <row r="8" spans="1:6">
      <c r="A8" s="355">
        <v>1.2</v>
      </c>
      <c r="B8" s="317" t="s">
        <v>86</v>
      </c>
      <c r="C8" s="590">
        <v>297859604.57159197</v>
      </c>
      <c r="D8" s="72"/>
      <c r="E8" s="4"/>
    </row>
    <row r="9" spans="1:6">
      <c r="A9" s="355">
        <v>1.3</v>
      </c>
      <c r="B9" s="317" t="s">
        <v>87</v>
      </c>
      <c r="C9" s="590">
        <v>117473799.539303</v>
      </c>
      <c r="D9" s="72"/>
      <c r="E9" s="4"/>
    </row>
    <row r="10" spans="1:6">
      <c r="A10" s="355">
        <v>2</v>
      </c>
      <c r="B10" s="318" t="s">
        <v>494</v>
      </c>
      <c r="C10" s="591">
        <v>0</v>
      </c>
      <c r="D10" s="72"/>
      <c r="E10" s="4"/>
    </row>
    <row r="11" spans="1:6">
      <c r="A11" s="355">
        <v>2.1</v>
      </c>
      <c r="B11" s="319" t="s">
        <v>495</v>
      </c>
      <c r="C11" s="592">
        <v>0</v>
      </c>
      <c r="D11" s="73"/>
      <c r="E11" s="5"/>
    </row>
    <row r="12" spans="1:6" ht="23.45" customHeight="1">
      <c r="A12" s="355">
        <v>3</v>
      </c>
      <c r="B12" s="320" t="s">
        <v>496</v>
      </c>
      <c r="C12" s="593">
        <v>0</v>
      </c>
      <c r="D12" s="73"/>
      <c r="E12" s="5"/>
    </row>
    <row r="13" spans="1:6" ht="23.1" customHeight="1">
      <c r="A13" s="355">
        <v>4</v>
      </c>
      <c r="B13" s="321" t="s">
        <v>497</v>
      </c>
      <c r="C13" s="593">
        <v>0</v>
      </c>
      <c r="D13" s="73"/>
      <c r="E13" s="5"/>
    </row>
    <row r="14" spans="1:6">
      <c r="A14" s="355">
        <v>5</v>
      </c>
      <c r="B14" s="321" t="s">
        <v>498</v>
      </c>
      <c r="C14" s="593">
        <v>139527.79999999999</v>
      </c>
      <c r="D14" s="73"/>
      <c r="E14" s="5"/>
    </row>
    <row r="15" spans="1:6">
      <c r="A15" s="355">
        <v>5.0999999999999996</v>
      </c>
      <c r="B15" s="322" t="s">
        <v>499</v>
      </c>
      <c r="C15" s="590">
        <v>139527.79999999999</v>
      </c>
      <c r="D15" s="73"/>
      <c r="E15" s="4"/>
    </row>
    <row r="16" spans="1:6">
      <c r="A16" s="355">
        <v>5.2</v>
      </c>
      <c r="B16" s="322" t="s">
        <v>426</v>
      </c>
      <c r="C16" s="590">
        <v>0</v>
      </c>
      <c r="D16" s="72"/>
      <c r="E16" s="4"/>
    </row>
    <row r="17" spans="1:5">
      <c r="A17" s="355">
        <v>5.3</v>
      </c>
      <c r="B17" s="322" t="s">
        <v>500</v>
      </c>
      <c r="C17" s="590">
        <v>0</v>
      </c>
      <c r="D17" s="72"/>
      <c r="E17" s="4"/>
    </row>
    <row r="18" spans="1:5">
      <c r="A18" s="355">
        <v>6</v>
      </c>
      <c r="B18" s="320" t="s">
        <v>501</v>
      </c>
      <c r="C18" s="591">
        <v>1486959547.2196229</v>
      </c>
      <c r="D18" s="72"/>
      <c r="E18" s="4"/>
    </row>
    <row r="19" spans="1:5">
      <c r="A19" s="355">
        <v>6.1</v>
      </c>
      <c r="B19" s="322" t="s">
        <v>426</v>
      </c>
      <c r="C19" s="592">
        <v>107089798.27</v>
      </c>
      <c r="D19" s="72"/>
      <c r="E19" s="4"/>
    </row>
    <row r="20" spans="1:5">
      <c r="A20" s="355">
        <v>6.2</v>
      </c>
      <c r="B20" s="322" t="s">
        <v>500</v>
      </c>
      <c r="C20" s="592">
        <v>1379869748.9496229</v>
      </c>
      <c r="D20" s="72"/>
      <c r="E20" s="4"/>
    </row>
    <row r="21" spans="1:5">
      <c r="A21" s="355">
        <v>7</v>
      </c>
      <c r="B21" s="323" t="s">
        <v>502</v>
      </c>
      <c r="C21" s="593">
        <v>8994161.3200000003</v>
      </c>
      <c r="D21" s="72" t="s">
        <v>765</v>
      </c>
      <c r="E21" s="4"/>
    </row>
    <row r="22" spans="1:5">
      <c r="A22" s="355">
        <v>8</v>
      </c>
      <c r="B22" s="324" t="s">
        <v>503</v>
      </c>
      <c r="C22" s="591">
        <v>0</v>
      </c>
      <c r="D22" s="72"/>
      <c r="E22" s="4"/>
    </row>
    <row r="23" spans="1:5">
      <c r="A23" s="355">
        <v>9</v>
      </c>
      <c r="B23" s="321" t="s">
        <v>504</v>
      </c>
      <c r="C23" s="591">
        <v>48693733.769999981</v>
      </c>
      <c r="D23" s="375"/>
      <c r="E23" s="4"/>
    </row>
    <row r="24" spans="1:5">
      <c r="A24" s="355">
        <v>9.1</v>
      </c>
      <c r="B24" s="325" t="s">
        <v>505</v>
      </c>
      <c r="C24" s="594">
        <v>44633271.05999998</v>
      </c>
      <c r="D24" s="74"/>
      <c r="E24" s="4"/>
    </row>
    <row r="25" spans="1:5">
      <c r="A25" s="355">
        <v>9.1999999999999993</v>
      </c>
      <c r="B25" s="325" t="s">
        <v>506</v>
      </c>
      <c r="C25" s="595">
        <v>4060462.71</v>
      </c>
      <c r="D25" s="374"/>
      <c r="E25" s="3"/>
    </row>
    <row r="26" spans="1:5">
      <c r="A26" s="355">
        <v>10</v>
      </c>
      <c r="B26" s="321" t="s">
        <v>36</v>
      </c>
      <c r="C26" s="596">
        <v>2784712.9</v>
      </c>
      <c r="D26" s="457" t="s">
        <v>658</v>
      </c>
      <c r="E26" s="4"/>
    </row>
    <row r="27" spans="1:5">
      <c r="A27" s="355">
        <v>10.1</v>
      </c>
      <c r="B27" s="325" t="s">
        <v>507</v>
      </c>
      <c r="C27" s="590">
        <v>0</v>
      </c>
      <c r="D27" s="72"/>
      <c r="E27" s="4"/>
    </row>
    <row r="28" spans="1:5">
      <c r="A28" s="355">
        <v>10.199999999999999</v>
      </c>
      <c r="B28" s="325" t="s">
        <v>508</v>
      </c>
      <c r="C28" s="590">
        <v>2784712.9</v>
      </c>
      <c r="D28" s="72"/>
      <c r="E28" s="4"/>
    </row>
    <row r="29" spans="1:5">
      <c r="A29" s="355">
        <v>11</v>
      </c>
      <c r="B29" s="321" t="s">
        <v>509</v>
      </c>
      <c r="C29" s="591">
        <v>2346724.1999999997</v>
      </c>
      <c r="D29" s="72"/>
      <c r="E29" s="4"/>
    </row>
    <row r="30" spans="1:5">
      <c r="A30" s="355">
        <v>11.1</v>
      </c>
      <c r="B30" s="325" t="s">
        <v>510</v>
      </c>
      <c r="C30" s="590">
        <v>2346724.1999999997</v>
      </c>
      <c r="D30" s="72"/>
      <c r="E30" s="4"/>
    </row>
    <row r="31" spans="1:5">
      <c r="A31" s="355">
        <v>11.2</v>
      </c>
      <c r="B31" s="325" t="s">
        <v>511</v>
      </c>
      <c r="C31" s="590">
        <v>0</v>
      </c>
      <c r="D31" s="72"/>
      <c r="E31" s="4"/>
    </row>
    <row r="32" spans="1:5">
      <c r="A32" s="355">
        <v>13</v>
      </c>
      <c r="B32" s="321" t="s">
        <v>88</v>
      </c>
      <c r="C32" s="591">
        <v>7510985.4926439999</v>
      </c>
      <c r="D32" s="72"/>
      <c r="E32" s="4"/>
    </row>
    <row r="33" spans="1:5">
      <c r="A33" s="355">
        <v>13.1</v>
      </c>
      <c r="B33" s="326" t="s">
        <v>512</v>
      </c>
      <c r="C33" s="590">
        <v>13200</v>
      </c>
      <c r="D33" s="72"/>
      <c r="E33" s="4"/>
    </row>
    <row r="34" spans="1:5">
      <c r="A34" s="355">
        <v>13.2</v>
      </c>
      <c r="B34" s="326" t="s">
        <v>513</v>
      </c>
      <c r="C34" s="594">
        <v>0</v>
      </c>
      <c r="D34" s="74"/>
      <c r="E34" s="4"/>
    </row>
    <row r="35" spans="1:5">
      <c r="A35" s="355">
        <v>14</v>
      </c>
      <c r="B35" s="327" t="s">
        <v>514</v>
      </c>
      <c r="C35" s="597">
        <v>2021309257.4864619</v>
      </c>
      <c r="D35" s="74"/>
      <c r="E35" s="4"/>
    </row>
    <row r="36" spans="1:5">
      <c r="A36" s="355"/>
      <c r="B36" s="328" t="s">
        <v>93</v>
      </c>
      <c r="C36" s="598"/>
      <c r="D36" s="75"/>
      <c r="E36" s="4"/>
    </row>
    <row r="37" spans="1:5">
      <c r="A37" s="355">
        <v>15</v>
      </c>
      <c r="B37" s="329" t="s">
        <v>515</v>
      </c>
      <c r="C37" s="595">
        <v>0</v>
      </c>
      <c r="D37" s="374"/>
      <c r="E37" s="3"/>
    </row>
    <row r="38" spans="1:5">
      <c r="A38" s="355">
        <v>15.1</v>
      </c>
      <c r="B38" s="330" t="s">
        <v>495</v>
      </c>
      <c r="C38" s="590">
        <v>0</v>
      </c>
      <c r="D38" s="72"/>
      <c r="E38" s="4"/>
    </row>
    <row r="39" spans="1:5" ht="21">
      <c r="A39" s="355">
        <v>16</v>
      </c>
      <c r="B39" s="323" t="s">
        <v>516</v>
      </c>
      <c r="C39" s="591">
        <v>0</v>
      </c>
      <c r="D39" s="72"/>
      <c r="E39" s="4"/>
    </row>
    <row r="40" spans="1:5">
      <c r="A40" s="355">
        <v>17</v>
      </c>
      <c r="B40" s="323" t="s">
        <v>517</v>
      </c>
      <c r="C40" s="591">
        <v>1662532426.7744195</v>
      </c>
      <c r="D40" s="72"/>
      <c r="E40" s="4"/>
    </row>
    <row r="41" spans="1:5">
      <c r="A41" s="355">
        <v>17.100000000000001</v>
      </c>
      <c r="B41" s="331" t="s">
        <v>518</v>
      </c>
      <c r="C41" s="590">
        <v>1309784442.1263876</v>
      </c>
      <c r="D41" s="72"/>
      <c r="E41" s="4"/>
    </row>
    <row r="42" spans="1:5">
      <c r="A42" s="366">
        <v>17.2</v>
      </c>
      <c r="B42" s="367" t="s">
        <v>89</v>
      </c>
      <c r="C42" s="594">
        <v>347491257.819731</v>
      </c>
      <c r="D42" s="74"/>
      <c r="E42" s="4"/>
    </row>
    <row r="43" spans="1:5">
      <c r="A43" s="355">
        <v>17.3</v>
      </c>
      <c r="B43" s="368" t="s">
        <v>519</v>
      </c>
      <c r="C43" s="599">
        <v>0</v>
      </c>
      <c r="D43" s="369"/>
      <c r="E43" s="4"/>
    </row>
    <row r="44" spans="1:5">
      <c r="A44" s="355">
        <v>17.399999999999999</v>
      </c>
      <c r="B44" s="368" t="s">
        <v>520</v>
      </c>
      <c r="C44" s="599">
        <v>5256726.8283009995</v>
      </c>
      <c r="D44" s="369"/>
      <c r="E44" s="4"/>
    </row>
    <row r="45" spans="1:5">
      <c r="A45" s="355">
        <v>18</v>
      </c>
      <c r="B45" s="339" t="s">
        <v>521</v>
      </c>
      <c r="C45" s="600">
        <v>3276245.28938</v>
      </c>
      <c r="D45" s="369"/>
      <c r="E45" s="3"/>
    </row>
    <row r="46" spans="1:5">
      <c r="A46" s="355">
        <v>19</v>
      </c>
      <c r="B46" s="339" t="s">
        <v>522</v>
      </c>
      <c r="C46" s="601">
        <v>2225017.65</v>
      </c>
      <c r="D46" s="370"/>
    </row>
    <row r="47" spans="1:5">
      <c r="A47" s="355">
        <v>19.100000000000001</v>
      </c>
      <c r="B47" s="371" t="s">
        <v>523</v>
      </c>
      <c r="C47" s="602">
        <v>0</v>
      </c>
      <c r="D47" s="370"/>
    </row>
    <row r="48" spans="1:5">
      <c r="A48" s="355">
        <v>19.2</v>
      </c>
      <c r="B48" s="371" t="s">
        <v>524</v>
      </c>
      <c r="C48" s="602">
        <v>2225017.65</v>
      </c>
      <c r="D48" s="370"/>
    </row>
    <row r="49" spans="1:4">
      <c r="A49" s="355">
        <v>20</v>
      </c>
      <c r="B49" s="335" t="s">
        <v>90</v>
      </c>
      <c r="C49" s="601">
        <v>22685099.383822002</v>
      </c>
      <c r="D49" s="370"/>
    </row>
    <row r="50" spans="1:4">
      <c r="A50" s="355">
        <v>21</v>
      </c>
      <c r="B50" s="336" t="s">
        <v>78</v>
      </c>
      <c r="C50" s="601">
        <v>55791.561520999996</v>
      </c>
      <c r="D50" s="370"/>
    </row>
    <row r="51" spans="1:4">
      <c r="A51" s="355">
        <v>21.1</v>
      </c>
      <c r="B51" s="332" t="s">
        <v>525</v>
      </c>
      <c r="C51" s="602">
        <v>0</v>
      </c>
      <c r="D51" s="370"/>
    </row>
    <row r="52" spans="1:4">
      <c r="A52" s="355">
        <v>22</v>
      </c>
      <c r="B52" s="335" t="s">
        <v>526</v>
      </c>
      <c r="C52" s="601">
        <v>1690774580.6591427</v>
      </c>
      <c r="D52" s="370"/>
    </row>
    <row r="53" spans="1:4">
      <c r="A53" s="355"/>
      <c r="B53" s="337" t="s">
        <v>527</v>
      </c>
      <c r="C53" s="603"/>
      <c r="D53" s="370"/>
    </row>
    <row r="54" spans="1:4">
      <c r="A54" s="355">
        <v>23</v>
      </c>
      <c r="B54" s="335" t="s">
        <v>94</v>
      </c>
      <c r="C54" s="600">
        <v>112482804.99000001</v>
      </c>
      <c r="D54" s="370"/>
    </row>
    <row r="55" spans="1:4">
      <c r="A55" s="355">
        <v>24</v>
      </c>
      <c r="B55" s="335" t="s">
        <v>528</v>
      </c>
      <c r="C55" s="600">
        <v>0</v>
      </c>
      <c r="D55" s="370"/>
    </row>
    <row r="56" spans="1:4">
      <c r="A56" s="355">
        <v>25</v>
      </c>
      <c r="B56" s="335" t="s">
        <v>91</v>
      </c>
      <c r="C56" s="600">
        <v>72117569.839999989</v>
      </c>
      <c r="D56" s="370"/>
    </row>
    <row r="57" spans="1:4">
      <c r="A57" s="355">
        <v>26</v>
      </c>
      <c r="B57" s="339" t="s">
        <v>529</v>
      </c>
      <c r="C57" s="600">
        <v>0</v>
      </c>
      <c r="D57" s="370"/>
    </row>
    <row r="58" spans="1:4">
      <c r="A58" s="355">
        <v>27</v>
      </c>
      <c r="B58" s="339" t="s">
        <v>530</v>
      </c>
      <c r="C58" s="600">
        <v>0</v>
      </c>
      <c r="D58" s="370"/>
    </row>
    <row r="59" spans="1:4">
      <c r="A59" s="355">
        <v>27.1</v>
      </c>
      <c r="B59" s="371" t="s">
        <v>531</v>
      </c>
      <c r="C59" s="599">
        <v>0</v>
      </c>
      <c r="D59" s="370"/>
    </row>
    <row r="60" spans="1:4">
      <c r="A60" s="355">
        <v>27.2</v>
      </c>
      <c r="B60" s="368" t="s">
        <v>532</v>
      </c>
      <c r="C60" s="599">
        <v>0</v>
      </c>
      <c r="D60" s="370"/>
    </row>
    <row r="61" spans="1:4">
      <c r="A61" s="355">
        <v>28</v>
      </c>
      <c r="B61" s="336" t="s">
        <v>533</v>
      </c>
      <c r="C61" s="600">
        <v>0</v>
      </c>
      <c r="D61" s="370"/>
    </row>
    <row r="62" spans="1:4">
      <c r="A62" s="355">
        <v>29</v>
      </c>
      <c r="B62" s="339" t="s">
        <v>534</v>
      </c>
      <c r="C62" s="600">
        <v>0</v>
      </c>
      <c r="D62" s="370"/>
    </row>
    <row r="63" spans="1:4">
      <c r="A63" s="355">
        <v>29.1</v>
      </c>
      <c r="B63" s="372" t="s">
        <v>535</v>
      </c>
      <c r="C63" s="599">
        <v>0</v>
      </c>
      <c r="D63" s="370"/>
    </row>
    <row r="64" spans="1:4" ht="24" customHeight="1">
      <c r="A64" s="355">
        <v>29.2</v>
      </c>
      <c r="B64" s="371" t="s">
        <v>536</v>
      </c>
      <c r="C64" s="599">
        <v>0</v>
      </c>
      <c r="D64" s="370"/>
    </row>
    <row r="65" spans="1:4" ht="21.95" customHeight="1">
      <c r="A65" s="355">
        <v>29.3</v>
      </c>
      <c r="B65" s="373" t="s">
        <v>537</v>
      </c>
      <c r="C65" s="599">
        <v>0</v>
      </c>
      <c r="D65" s="370"/>
    </row>
    <row r="66" spans="1:4">
      <c r="A66" s="355">
        <v>30</v>
      </c>
      <c r="B66" s="339" t="s">
        <v>92</v>
      </c>
      <c r="C66" s="600">
        <v>145934301.99731961</v>
      </c>
      <c r="D66" s="370"/>
    </row>
    <row r="67" spans="1:4">
      <c r="A67" s="355">
        <v>31</v>
      </c>
      <c r="B67" s="338" t="s">
        <v>538</v>
      </c>
      <c r="C67" s="600">
        <v>330534676.82731962</v>
      </c>
      <c r="D67" s="370"/>
    </row>
    <row r="68" spans="1:4">
      <c r="A68" s="355">
        <v>32</v>
      </c>
      <c r="B68" s="339" t="s">
        <v>539</v>
      </c>
      <c r="C68" s="600">
        <v>2021309257.4864624</v>
      </c>
      <c r="D68" s="370"/>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97" style="1" bestFit="1" customWidth="1"/>
    <col min="3" max="3" width="15.85546875" style="1" bestFit="1" customWidth="1"/>
    <col min="4" max="4" width="13.28515625" style="1" bestFit="1" customWidth="1"/>
    <col min="5" max="5" width="15.85546875" style="1" bestFit="1" customWidth="1"/>
    <col min="6" max="6" width="13.28515625" style="1" bestFit="1" customWidth="1"/>
    <col min="7" max="7" width="14.85546875" style="1" bestFit="1" customWidth="1"/>
    <col min="8" max="8" width="13.28515625" style="1" bestFit="1" customWidth="1"/>
    <col min="9" max="9" width="14.85546875" style="1" bestFit="1" customWidth="1"/>
    <col min="10" max="10" width="13.28515625" style="1" bestFit="1" customWidth="1"/>
    <col min="11" max="11" width="15.85546875" style="1" bestFit="1" customWidth="1"/>
    <col min="12" max="12" width="13.28515625" style="1" bestFit="1" customWidth="1"/>
    <col min="13" max="13" width="17.42578125" style="1" bestFit="1" customWidth="1"/>
    <col min="14" max="14" width="14.85546875" style="1" bestFit="1" customWidth="1"/>
    <col min="15" max="15" width="12" style="1" bestFit="1" customWidth="1"/>
    <col min="16" max="16" width="13.28515625" style="1" bestFit="1" customWidth="1"/>
    <col min="17" max="17" width="13.5703125" style="1" bestFit="1" customWidth="1"/>
    <col min="18" max="18" width="13.28515625" style="1" bestFit="1" customWidth="1"/>
    <col min="19" max="19" width="31.7109375" style="1" bestFit="1" customWidth="1"/>
    <col min="20" max="16384" width="9.140625" style="8"/>
  </cols>
  <sheetData>
    <row r="1" spans="1:19">
      <c r="A1" s="1" t="s">
        <v>97</v>
      </c>
      <c r="B1" s="1" t="str">
        <f>Info!C2</f>
        <v>სს პროკრედიტ ბანკი</v>
      </c>
    </row>
    <row r="2" spans="1:19">
      <c r="A2" s="1" t="s">
        <v>98</v>
      </c>
      <c r="B2" s="259">
        <f>'1. key ratios'!B2</f>
        <v>45838</v>
      </c>
    </row>
    <row r="4" spans="1:19" ht="26.25" thickBot="1">
      <c r="A4" s="29" t="s">
        <v>185</v>
      </c>
      <c r="B4" s="154" t="s">
        <v>203</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190</v>
      </c>
      <c r="P5" s="55" t="s">
        <v>191</v>
      </c>
      <c r="Q5" s="55" t="s">
        <v>192</v>
      </c>
      <c r="R5" s="147" t="s">
        <v>193</v>
      </c>
      <c r="S5" s="56" t="s">
        <v>194</v>
      </c>
    </row>
    <row r="6" spans="1:19" ht="46.5" customHeight="1">
      <c r="A6" s="79"/>
      <c r="B6" s="735" t="s">
        <v>195</v>
      </c>
      <c r="C6" s="733">
        <v>0</v>
      </c>
      <c r="D6" s="734"/>
      <c r="E6" s="733">
        <v>0.2</v>
      </c>
      <c r="F6" s="734"/>
      <c r="G6" s="733">
        <v>0.35</v>
      </c>
      <c r="H6" s="734"/>
      <c r="I6" s="733">
        <v>0.5</v>
      </c>
      <c r="J6" s="734"/>
      <c r="K6" s="733">
        <v>0.75</v>
      </c>
      <c r="L6" s="734"/>
      <c r="M6" s="733">
        <v>1</v>
      </c>
      <c r="N6" s="734"/>
      <c r="O6" s="733">
        <v>1.5</v>
      </c>
      <c r="P6" s="734"/>
      <c r="Q6" s="733">
        <v>2.5</v>
      </c>
      <c r="R6" s="734"/>
      <c r="S6" s="731" t="s">
        <v>145</v>
      </c>
    </row>
    <row r="7" spans="1:19">
      <c r="A7" s="79"/>
      <c r="B7" s="736"/>
      <c r="C7" s="153" t="s">
        <v>188</v>
      </c>
      <c r="D7" s="153" t="s">
        <v>189</v>
      </c>
      <c r="E7" s="153" t="s">
        <v>188</v>
      </c>
      <c r="F7" s="153" t="s">
        <v>189</v>
      </c>
      <c r="G7" s="153" t="s">
        <v>188</v>
      </c>
      <c r="H7" s="153" t="s">
        <v>189</v>
      </c>
      <c r="I7" s="153" t="s">
        <v>188</v>
      </c>
      <c r="J7" s="153" t="s">
        <v>189</v>
      </c>
      <c r="K7" s="153" t="s">
        <v>188</v>
      </c>
      <c r="L7" s="153" t="s">
        <v>189</v>
      </c>
      <c r="M7" s="153" t="s">
        <v>188</v>
      </c>
      <c r="N7" s="153" t="s">
        <v>189</v>
      </c>
      <c r="O7" s="153" t="s">
        <v>188</v>
      </c>
      <c r="P7" s="153" t="s">
        <v>189</v>
      </c>
      <c r="Q7" s="153" t="s">
        <v>188</v>
      </c>
      <c r="R7" s="153" t="s">
        <v>189</v>
      </c>
      <c r="S7" s="732"/>
    </row>
    <row r="8" spans="1:19">
      <c r="A8" s="59">
        <v>1</v>
      </c>
      <c r="B8" s="87" t="s">
        <v>123</v>
      </c>
      <c r="C8" s="604">
        <v>137860674.31999996</v>
      </c>
      <c r="D8" s="604"/>
      <c r="E8" s="604">
        <v>0</v>
      </c>
      <c r="F8" s="605"/>
      <c r="G8" s="604">
        <v>0</v>
      </c>
      <c r="H8" s="604"/>
      <c r="I8" s="604">
        <v>0</v>
      </c>
      <c r="J8" s="604"/>
      <c r="K8" s="604">
        <v>0</v>
      </c>
      <c r="L8" s="604"/>
      <c r="M8" s="604">
        <v>267088728.52139202</v>
      </c>
      <c r="N8" s="604"/>
      <c r="O8" s="604">
        <v>0</v>
      </c>
      <c r="P8" s="604"/>
      <c r="Q8" s="604">
        <v>0</v>
      </c>
      <c r="R8" s="605"/>
      <c r="S8" s="606">
        <v>267088728.52139202</v>
      </c>
    </row>
    <row r="9" spans="1:19">
      <c r="A9" s="59">
        <v>2</v>
      </c>
      <c r="B9" s="87" t="s">
        <v>124</v>
      </c>
      <c r="C9" s="604">
        <v>0</v>
      </c>
      <c r="D9" s="604"/>
      <c r="E9" s="604">
        <v>0</v>
      </c>
      <c r="F9" s="604"/>
      <c r="G9" s="604">
        <v>0</v>
      </c>
      <c r="H9" s="604"/>
      <c r="I9" s="604">
        <v>0</v>
      </c>
      <c r="J9" s="604"/>
      <c r="K9" s="604">
        <v>0</v>
      </c>
      <c r="L9" s="604"/>
      <c r="M9" s="604">
        <v>0</v>
      </c>
      <c r="N9" s="604"/>
      <c r="O9" s="604">
        <v>0</v>
      </c>
      <c r="P9" s="604"/>
      <c r="Q9" s="604">
        <v>0</v>
      </c>
      <c r="R9" s="605"/>
      <c r="S9" s="606">
        <v>0</v>
      </c>
    </row>
    <row r="10" spans="1:19">
      <c r="A10" s="59">
        <v>3</v>
      </c>
      <c r="B10" s="87" t="s">
        <v>125</v>
      </c>
      <c r="C10" s="604">
        <v>0</v>
      </c>
      <c r="D10" s="604"/>
      <c r="E10" s="604">
        <v>0</v>
      </c>
      <c r="F10" s="604"/>
      <c r="G10" s="604">
        <v>0</v>
      </c>
      <c r="H10" s="604"/>
      <c r="I10" s="604">
        <v>0</v>
      </c>
      <c r="J10" s="604"/>
      <c r="K10" s="604">
        <v>0</v>
      </c>
      <c r="L10" s="604"/>
      <c r="M10" s="604">
        <v>0</v>
      </c>
      <c r="N10" s="604"/>
      <c r="O10" s="604">
        <v>0</v>
      </c>
      <c r="P10" s="604"/>
      <c r="Q10" s="604">
        <v>0</v>
      </c>
      <c r="R10" s="605"/>
      <c r="S10" s="606">
        <v>0</v>
      </c>
    </row>
    <row r="11" spans="1:19">
      <c r="A11" s="59">
        <v>4</v>
      </c>
      <c r="B11" s="87" t="s">
        <v>126</v>
      </c>
      <c r="C11" s="604">
        <v>0</v>
      </c>
      <c r="D11" s="604"/>
      <c r="E11" s="604">
        <v>0</v>
      </c>
      <c r="F11" s="604"/>
      <c r="G11" s="604">
        <v>0</v>
      </c>
      <c r="H11" s="604"/>
      <c r="I11" s="604">
        <v>0</v>
      </c>
      <c r="J11" s="604"/>
      <c r="K11" s="604">
        <v>0</v>
      </c>
      <c r="L11" s="604"/>
      <c r="M11" s="604">
        <v>0</v>
      </c>
      <c r="N11" s="604"/>
      <c r="O11" s="604">
        <v>0</v>
      </c>
      <c r="P11" s="604"/>
      <c r="Q11" s="604">
        <v>0</v>
      </c>
      <c r="R11" s="605"/>
      <c r="S11" s="606">
        <v>0</v>
      </c>
    </row>
    <row r="12" spans="1:19">
      <c r="A12" s="59">
        <v>5</v>
      </c>
      <c r="B12" s="87" t="s">
        <v>667</v>
      </c>
      <c r="C12" s="604">
        <v>0</v>
      </c>
      <c r="D12" s="604"/>
      <c r="E12" s="604">
        <v>0</v>
      </c>
      <c r="F12" s="604"/>
      <c r="G12" s="604">
        <v>0</v>
      </c>
      <c r="H12" s="604"/>
      <c r="I12" s="604">
        <v>0</v>
      </c>
      <c r="J12" s="604"/>
      <c r="K12" s="604">
        <v>0</v>
      </c>
      <c r="L12" s="604"/>
      <c r="M12" s="604">
        <v>0</v>
      </c>
      <c r="N12" s="604"/>
      <c r="O12" s="604">
        <v>0</v>
      </c>
      <c r="P12" s="604"/>
      <c r="Q12" s="604">
        <v>0</v>
      </c>
      <c r="R12" s="605"/>
      <c r="S12" s="606">
        <v>0</v>
      </c>
    </row>
    <row r="13" spans="1:19">
      <c r="A13" s="59">
        <v>6</v>
      </c>
      <c r="B13" s="87" t="s">
        <v>127</v>
      </c>
      <c r="C13" s="604">
        <v>0</v>
      </c>
      <c r="D13" s="604"/>
      <c r="E13" s="604">
        <v>107068401.045939</v>
      </c>
      <c r="F13" s="604"/>
      <c r="G13" s="604">
        <v>0</v>
      </c>
      <c r="H13" s="604"/>
      <c r="I13" s="604">
        <v>11355733.585364001</v>
      </c>
      <c r="J13" s="604"/>
      <c r="K13" s="604">
        <v>0</v>
      </c>
      <c r="L13" s="604"/>
      <c r="M13" s="604">
        <v>0</v>
      </c>
      <c r="N13" s="604"/>
      <c r="O13" s="604">
        <v>670381.302501</v>
      </c>
      <c r="P13" s="604"/>
      <c r="Q13" s="604">
        <v>0</v>
      </c>
      <c r="R13" s="605"/>
      <c r="S13" s="606">
        <v>28097118.955621302</v>
      </c>
    </row>
    <row r="14" spans="1:19">
      <c r="A14" s="59">
        <v>7</v>
      </c>
      <c r="B14" s="87" t="s">
        <v>71</v>
      </c>
      <c r="C14" s="604">
        <v>0</v>
      </c>
      <c r="D14" s="604"/>
      <c r="E14" s="604">
        <v>0</v>
      </c>
      <c r="F14" s="604"/>
      <c r="G14" s="604">
        <v>0</v>
      </c>
      <c r="H14" s="604"/>
      <c r="I14" s="604">
        <v>0</v>
      </c>
      <c r="J14" s="604"/>
      <c r="K14" s="604">
        <v>0</v>
      </c>
      <c r="L14" s="604"/>
      <c r="M14" s="604">
        <v>896625346.14890003</v>
      </c>
      <c r="N14" s="604">
        <v>92231781.440830007</v>
      </c>
      <c r="O14" s="604">
        <v>0</v>
      </c>
      <c r="P14" s="604"/>
      <c r="Q14" s="604">
        <v>0</v>
      </c>
      <c r="R14" s="605"/>
      <c r="S14" s="606">
        <v>988857127.58973002</v>
      </c>
    </row>
    <row r="15" spans="1:19">
      <c r="A15" s="59">
        <v>8</v>
      </c>
      <c r="B15" s="87" t="s">
        <v>72</v>
      </c>
      <c r="C15" s="604">
        <v>0</v>
      </c>
      <c r="D15" s="604"/>
      <c r="E15" s="604">
        <v>0</v>
      </c>
      <c r="F15" s="604"/>
      <c r="G15" s="604">
        <v>0</v>
      </c>
      <c r="H15" s="604"/>
      <c r="I15" s="604">
        <v>0</v>
      </c>
      <c r="J15" s="604"/>
      <c r="K15" s="604">
        <v>383751007.65429997</v>
      </c>
      <c r="L15" s="604"/>
      <c r="M15" s="604">
        <v>0</v>
      </c>
      <c r="N15" s="604"/>
      <c r="O15" s="604">
        <v>0</v>
      </c>
      <c r="P15" s="604"/>
      <c r="Q15" s="604">
        <v>0</v>
      </c>
      <c r="R15" s="605"/>
      <c r="S15" s="606">
        <v>287813255.74072498</v>
      </c>
    </row>
    <row r="16" spans="1:19">
      <c r="A16" s="59">
        <v>9</v>
      </c>
      <c r="B16" s="87" t="s">
        <v>668</v>
      </c>
      <c r="C16" s="604">
        <v>0</v>
      </c>
      <c r="D16" s="604"/>
      <c r="E16" s="604">
        <v>0</v>
      </c>
      <c r="F16" s="604"/>
      <c r="G16" s="604">
        <v>85621908.465499997</v>
      </c>
      <c r="H16" s="604"/>
      <c r="I16" s="604">
        <v>0</v>
      </c>
      <c r="J16" s="604"/>
      <c r="K16" s="604">
        <v>0</v>
      </c>
      <c r="L16" s="604"/>
      <c r="M16" s="604">
        <v>0</v>
      </c>
      <c r="N16" s="604"/>
      <c r="O16" s="604">
        <v>0</v>
      </c>
      <c r="P16" s="604"/>
      <c r="Q16" s="604">
        <v>0</v>
      </c>
      <c r="R16" s="605"/>
      <c r="S16" s="606">
        <v>29967667.962924998</v>
      </c>
    </row>
    <row r="17" spans="1:19">
      <c r="A17" s="59">
        <v>10</v>
      </c>
      <c r="B17" s="87" t="s">
        <v>67</v>
      </c>
      <c r="C17" s="604">
        <v>0</v>
      </c>
      <c r="D17" s="604"/>
      <c r="E17" s="604">
        <v>0</v>
      </c>
      <c r="F17" s="604"/>
      <c r="G17" s="604">
        <v>0</v>
      </c>
      <c r="H17" s="604"/>
      <c r="I17" s="604">
        <v>736967.14450000005</v>
      </c>
      <c r="J17" s="604"/>
      <c r="K17" s="604">
        <v>0</v>
      </c>
      <c r="L17" s="604"/>
      <c r="M17" s="604">
        <v>7180440.1979999999</v>
      </c>
      <c r="N17" s="604"/>
      <c r="O17" s="604">
        <v>0</v>
      </c>
      <c r="P17" s="604"/>
      <c r="Q17" s="604">
        <v>0</v>
      </c>
      <c r="R17" s="605"/>
      <c r="S17" s="606">
        <v>7548923.7702500001</v>
      </c>
    </row>
    <row r="18" spans="1:19">
      <c r="A18" s="59">
        <v>11</v>
      </c>
      <c r="B18" s="87" t="s">
        <v>68</v>
      </c>
      <c r="C18" s="604">
        <v>0</v>
      </c>
      <c r="D18" s="604"/>
      <c r="E18" s="604">
        <v>0</v>
      </c>
      <c r="F18" s="604"/>
      <c r="G18" s="604">
        <v>0</v>
      </c>
      <c r="H18" s="604"/>
      <c r="I18" s="604">
        <v>0</v>
      </c>
      <c r="J18" s="604"/>
      <c r="K18" s="604">
        <v>0</v>
      </c>
      <c r="L18" s="604"/>
      <c r="M18" s="604">
        <v>0</v>
      </c>
      <c r="N18" s="604"/>
      <c r="O18" s="604">
        <v>0</v>
      </c>
      <c r="P18" s="604"/>
      <c r="Q18" s="604">
        <v>4060462.71</v>
      </c>
      <c r="R18" s="605"/>
      <c r="S18" s="606">
        <v>10151156.775</v>
      </c>
    </row>
    <row r="19" spans="1:19">
      <c r="A19" s="59">
        <v>12</v>
      </c>
      <c r="B19" s="87" t="s">
        <v>69</v>
      </c>
      <c r="C19" s="604">
        <v>0</v>
      </c>
      <c r="D19" s="604"/>
      <c r="E19" s="604">
        <v>0</v>
      </c>
      <c r="F19" s="604"/>
      <c r="G19" s="604">
        <v>0</v>
      </c>
      <c r="H19" s="604"/>
      <c r="I19" s="604">
        <v>0</v>
      </c>
      <c r="J19" s="604"/>
      <c r="K19" s="604">
        <v>0</v>
      </c>
      <c r="L19" s="604"/>
      <c r="M19" s="604">
        <v>0</v>
      </c>
      <c r="N19" s="604"/>
      <c r="O19" s="604">
        <v>0</v>
      </c>
      <c r="P19" s="604"/>
      <c r="Q19" s="604">
        <v>0</v>
      </c>
      <c r="R19" s="605"/>
      <c r="S19" s="606">
        <v>0</v>
      </c>
    </row>
    <row r="20" spans="1:19">
      <c r="A20" s="59">
        <v>13</v>
      </c>
      <c r="B20" s="87" t="s">
        <v>70</v>
      </c>
      <c r="C20" s="604">
        <v>0</v>
      </c>
      <c r="D20" s="604"/>
      <c r="E20" s="604">
        <v>0</v>
      </c>
      <c r="F20" s="604"/>
      <c r="G20" s="604">
        <v>0</v>
      </c>
      <c r="H20" s="604"/>
      <c r="I20" s="604">
        <v>0</v>
      </c>
      <c r="J20" s="604"/>
      <c r="K20" s="604">
        <v>0</v>
      </c>
      <c r="L20" s="604"/>
      <c r="M20" s="604">
        <v>0</v>
      </c>
      <c r="N20" s="604"/>
      <c r="O20" s="604">
        <v>0</v>
      </c>
      <c r="P20" s="604"/>
      <c r="Q20" s="604">
        <v>0</v>
      </c>
      <c r="R20" s="605"/>
      <c r="S20" s="606">
        <v>0</v>
      </c>
    </row>
    <row r="21" spans="1:19">
      <c r="A21" s="59">
        <v>14</v>
      </c>
      <c r="B21" s="87" t="s">
        <v>143</v>
      </c>
      <c r="C21" s="604">
        <v>48546460.670000002</v>
      </c>
      <c r="D21" s="604"/>
      <c r="E21" s="604">
        <v>0</v>
      </c>
      <c r="F21" s="604"/>
      <c r="G21" s="604">
        <v>0</v>
      </c>
      <c r="H21" s="604"/>
      <c r="I21" s="604">
        <v>0</v>
      </c>
      <c r="J21" s="604"/>
      <c r="K21" s="604">
        <v>0</v>
      </c>
      <c r="L21" s="604"/>
      <c r="M21" s="604">
        <v>58963871.525499001</v>
      </c>
      <c r="N21" s="604"/>
      <c r="O21" s="604">
        <v>0</v>
      </c>
      <c r="P21" s="604"/>
      <c r="Q21" s="604">
        <v>0</v>
      </c>
      <c r="R21" s="605"/>
      <c r="S21" s="606">
        <v>58963871.525499001</v>
      </c>
    </row>
    <row r="22" spans="1:19" ht="13.5" thickBot="1">
      <c r="A22" s="53"/>
      <c r="B22" s="83" t="s">
        <v>66</v>
      </c>
      <c r="C22" s="607">
        <v>186407134.98999995</v>
      </c>
      <c r="D22" s="607">
        <v>0</v>
      </c>
      <c r="E22" s="607">
        <v>107068401.045939</v>
      </c>
      <c r="F22" s="607">
        <v>0</v>
      </c>
      <c r="G22" s="607">
        <v>85621908.465499997</v>
      </c>
      <c r="H22" s="607">
        <v>0</v>
      </c>
      <c r="I22" s="607">
        <v>12092700.729864001</v>
      </c>
      <c r="J22" s="607">
        <v>0</v>
      </c>
      <c r="K22" s="607">
        <v>383751007.65429997</v>
      </c>
      <c r="L22" s="607">
        <v>0</v>
      </c>
      <c r="M22" s="607">
        <v>1229858386.3937912</v>
      </c>
      <c r="N22" s="607">
        <v>92231781.440830007</v>
      </c>
      <c r="O22" s="607">
        <v>670381.302501</v>
      </c>
      <c r="P22" s="607">
        <v>0</v>
      </c>
      <c r="Q22" s="607">
        <v>4060462.71</v>
      </c>
      <c r="R22" s="607">
        <v>0</v>
      </c>
      <c r="S22" s="608">
        <v>1678487850.8411427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B7" sqref="B7:B20"/>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პროკრედიტ ბანკი</v>
      </c>
    </row>
    <row r="2" spans="1:22">
      <c r="A2" s="1" t="s">
        <v>98</v>
      </c>
      <c r="B2" s="259">
        <f>'1. key ratios'!B2</f>
        <v>45838</v>
      </c>
    </row>
    <row r="4" spans="1:22" ht="27.75" thickBot="1">
      <c r="A4" s="1" t="s">
        <v>186</v>
      </c>
      <c r="B4" s="154" t="s">
        <v>204</v>
      </c>
      <c r="V4" s="113" t="s">
        <v>76</v>
      </c>
    </row>
    <row r="5" spans="1:22">
      <c r="A5" s="51"/>
      <c r="B5" s="52"/>
      <c r="C5" s="737" t="s">
        <v>105</v>
      </c>
      <c r="D5" s="738"/>
      <c r="E5" s="738"/>
      <c r="F5" s="738"/>
      <c r="G5" s="738"/>
      <c r="H5" s="738"/>
      <c r="I5" s="738"/>
      <c r="J5" s="738"/>
      <c r="K5" s="738"/>
      <c r="L5" s="739"/>
      <c r="M5" s="737" t="s">
        <v>106</v>
      </c>
      <c r="N5" s="738"/>
      <c r="O5" s="738"/>
      <c r="P5" s="738"/>
      <c r="Q5" s="738"/>
      <c r="R5" s="738"/>
      <c r="S5" s="739"/>
      <c r="T5" s="742" t="s">
        <v>202</v>
      </c>
      <c r="U5" s="742" t="s">
        <v>201</v>
      </c>
      <c r="V5" s="740" t="s">
        <v>107</v>
      </c>
    </row>
    <row r="6" spans="1:22" s="29" customFormat="1" ht="127.5">
      <c r="A6" s="57"/>
      <c r="B6" s="89"/>
      <c r="C6" s="49" t="s">
        <v>108</v>
      </c>
      <c r="D6" s="48" t="s">
        <v>109</v>
      </c>
      <c r="E6" s="46" t="s">
        <v>110</v>
      </c>
      <c r="F6" s="46" t="s">
        <v>196</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743"/>
      <c r="U6" s="743"/>
      <c r="V6" s="741"/>
    </row>
    <row r="7" spans="1:22">
      <c r="A7" s="82">
        <v>1</v>
      </c>
      <c r="B7" s="87" t="s">
        <v>123</v>
      </c>
      <c r="C7" s="141"/>
      <c r="D7" s="139"/>
      <c r="E7" s="139"/>
      <c r="F7" s="139"/>
      <c r="G7" s="139"/>
      <c r="H7" s="139"/>
      <c r="I7" s="139"/>
      <c r="J7" s="139"/>
      <c r="K7" s="139"/>
      <c r="L7" s="142"/>
      <c r="M7" s="141"/>
      <c r="N7" s="139"/>
      <c r="O7" s="139">
        <v>257568275.00000003</v>
      </c>
      <c r="P7" s="139"/>
      <c r="Q7" s="139"/>
      <c r="R7" s="139"/>
      <c r="S7" s="142"/>
      <c r="T7" s="151">
        <v>257568275.00000003</v>
      </c>
      <c r="U7" s="150"/>
      <c r="V7" s="143">
        <v>257568275.00000003</v>
      </c>
    </row>
    <row r="8" spans="1:22">
      <c r="A8" s="82">
        <v>2</v>
      </c>
      <c r="B8" s="87" t="s">
        <v>124</v>
      </c>
      <c r="C8" s="141"/>
      <c r="D8" s="139">
        <v>0</v>
      </c>
      <c r="E8" s="139"/>
      <c r="F8" s="139"/>
      <c r="G8" s="139"/>
      <c r="H8" s="139"/>
      <c r="I8" s="139"/>
      <c r="J8" s="139"/>
      <c r="K8" s="139"/>
      <c r="L8" s="142"/>
      <c r="M8" s="141"/>
      <c r="N8" s="139"/>
      <c r="O8" s="139">
        <v>0</v>
      </c>
      <c r="P8" s="139"/>
      <c r="Q8" s="139"/>
      <c r="R8" s="139"/>
      <c r="S8" s="142"/>
      <c r="T8" s="150">
        <v>0</v>
      </c>
      <c r="U8" s="150"/>
      <c r="V8" s="143">
        <v>0</v>
      </c>
    </row>
    <row r="9" spans="1:22">
      <c r="A9" s="82">
        <v>3</v>
      </c>
      <c r="B9" s="87" t="s">
        <v>125</v>
      </c>
      <c r="C9" s="141"/>
      <c r="D9" s="139">
        <v>0</v>
      </c>
      <c r="E9" s="139"/>
      <c r="F9" s="139"/>
      <c r="G9" s="139"/>
      <c r="H9" s="139"/>
      <c r="I9" s="139"/>
      <c r="J9" s="139"/>
      <c r="K9" s="139"/>
      <c r="L9" s="142"/>
      <c r="M9" s="141"/>
      <c r="N9" s="139"/>
      <c r="O9" s="139">
        <v>0</v>
      </c>
      <c r="P9" s="139"/>
      <c r="Q9" s="139"/>
      <c r="R9" s="139"/>
      <c r="S9" s="142"/>
      <c r="T9" s="150">
        <v>0</v>
      </c>
      <c r="U9" s="150"/>
      <c r="V9" s="143">
        <v>0</v>
      </c>
    </row>
    <row r="10" spans="1:22">
      <c r="A10" s="82">
        <v>4</v>
      </c>
      <c r="B10" s="87" t="s">
        <v>126</v>
      </c>
      <c r="C10" s="141"/>
      <c r="D10" s="139">
        <v>0</v>
      </c>
      <c r="E10" s="139"/>
      <c r="F10" s="139"/>
      <c r="G10" s="139"/>
      <c r="H10" s="139"/>
      <c r="I10" s="139"/>
      <c r="J10" s="139"/>
      <c r="K10" s="139"/>
      <c r="L10" s="142"/>
      <c r="M10" s="141"/>
      <c r="N10" s="139"/>
      <c r="O10" s="139">
        <v>0</v>
      </c>
      <c r="P10" s="139"/>
      <c r="Q10" s="139"/>
      <c r="R10" s="139"/>
      <c r="S10" s="142"/>
      <c r="T10" s="150">
        <v>0</v>
      </c>
      <c r="U10" s="150"/>
      <c r="V10" s="143">
        <v>0</v>
      </c>
    </row>
    <row r="11" spans="1:22">
      <c r="A11" s="82">
        <v>5</v>
      </c>
      <c r="B11" s="87" t="s">
        <v>667</v>
      </c>
      <c r="C11" s="141"/>
      <c r="D11" s="139">
        <v>0</v>
      </c>
      <c r="E11" s="139"/>
      <c r="F11" s="139"/>
      <c r="G11" s="139"/>
      <c r="H11" s="139"/>
      <c r="I11" s="139"/>
      <c r="J11" s="139"/>
      <c r="K11" s="139"/>
      <c r="L11" s="142"/>
      <c r="M11" s="141"/>
      <c r="N11" s="139"/>
      <c r="O11" s="139">
        <v>0</v>
      </c>
      <c r="P11" s="139"/>
      <c r="Q11" s="139"/>
      <c r="R11" s="139"/>
      <c r="S11" s="142"/>
      <c r="T11" s="150">
        <v>0</v>
      </c>
      <c r="U11" s="150"/>
      <c r="V11" s="143">
        <v>0</v>
      </c>
    </row>
    <row r="12" spans="1:22">
      <c r="A12" s="82">
        <v>6</v>
      </c>
      <c r="B12" s="87" t="s">
        <v>127</v>
      </c>
      <c r="C12" s="141"/>
      <c r="D12" s="139">
        <v>0</v>
      </c>
      <c r="E12" s="139"/>
      <c r="F12" s="139"/>
      <c r="G12" s="139"/>
      <c r="H12" s="139"/>
      <c r="I12" s="139"/>
      <c r="J12" s="139"/>
      <c r="K12" s="139"/>
      <c r="L12" s="142"/>
      <c r="M12" s="141"/>
      <c r="N12" s="139"/>
      <c r="O12" s="139">
        <v>0</v>
      </c>
      <c r="P12" s="139"/>
      <c r="Q12" s="139"/>
      <c r="R12" s="139"/>
      <c r="S12" s="142"/>
      <c r="T12" s="150">
        <v>0</v>
      </c>
      <c r="U12" s="150"/>
      <c r="V12" s="143">
        <v>0</v>
      </c>
    </row>
    <row r="13" spans="1:22">
      <c r="A13" s="82">
        <v>7</v>
      </c>
      <c r="B13" s="87" t="s">
        <v>71</v>
      </c>
      <c r="C13" s="141"/>
      <c r="D13" s="139">
        <v>3847994.8881999999</v>
      </c>
      <c r="E13" s="139"/>
      <c r="F13" s="139"/>
      <c r="G13" s="139"/>
      <c r="H13" s="139"/>
      <c r="I13" s="139"/>
      <c r="J13" s="139"/>
      <c r="K13" s="139"/>
      <c r="L13" s="142"/>
      <c r="M13" s="141"/>
      <c r="N13" s="139"/>
      <c r="O13" s="139">
        <v>30875502.5647</v>
      </c>
      <c r="P13" s="139"/>
      <c r="Q13" s="139"/>
      <c r="R13" s="139"/>
      <c r="S13" s="142"/>
      <c r="T13" s="150">
        <v>33546414.094700001</v>
      </c>
      <c r="U13" s="150">
        <v>1177083.3582000001</v>
      </c>
      <c r="V13" s="143">
        <v>34723497.4529</v>
      </c>
    </row>
    <row r="14" spans="1:22">
      <c r="A14" s="82">
        <v>8</v>
      </c>
      <c r="B14" s="87" t="s">
        <v>72</v>
      </c>
      <c r="C14" s="141"/>
      <c r="D14" s="139">
        <v>3994590.5142999999</v>
      </c>
      <c r="E14" s="139"/>
      <c r="F14" s="139"/>
      <c r="G14" s="139"/>
      <c r="H14" s="139"/>
      <c r="I14" s="139"/>
      <c r="J14" s="139"/>
      <c r="K14" s="139"/>
      <c r="L14" s="142"/>
      <c r="M14" s="141"/>
      <c r="N14" s="139"/>
      <c r="O14" s="139">
        <v>2317332.2777999998</v>
      </c>
      <c r="P14" s="139"/>
      <c r="Q14" s="139"/>
      <c r="R14" s="139"/>
      <c r="S14" s="142"/>
      <c r="T14" s="150">
        <v>6311922.7920999993</v>
      </c>
      <c r="U14" s="150"/>
      <c r="V14" s="143">
        <v>6311922.7920999993</v>
      </c>
    </row>
    <row r="15" spans="1:22">
      <c r="A15" s="82">
        <v>9</v>
      </c>
      <c r="B15" s="87" t="s">
        <v>668</v>
      </c>
      <c r="C15" s="141"/>
      <c r="D15" s="139">
        <v>0</v>
      </c>
      <c r="E15" s="139"/>
      <c r="F15" s="139"/>
      <c r="G15" s="139"/>
      <c r="H15" s="139"/>
      <c r="I15" s="139"/>
      <c r="J15" s="139"/>
      <c r="K15" s="139"/>
      <c r="L15" s="142"/>
      <c r="M15" s="141"/>
      <c r="N15" s="139"/>
      <c r="O15" s="139">
        <v>0</v>
      </c>
      <c r="P15" s="139"/>
      <c r="Q15" s="139"/>
      <c r="R15" s="139"/>
      <c r="S15" s="142"/>
      <c r="T15" s="150">
        <v>0</v>
      </c>
      <c r="U15" s="150"/>
      <c r="V15" s="143">
        <v>0</v>
      </c>
    </row>
    <row r="16" spans="1:22">
      <c r="A16" s="82">
        <v>10</v>
      </c>
      <c r="B16" s="87" t="s">
        <v>67</v>
      </c>
      <c r="C16" s="141"/>
      <c r="D16" s="139">
        <v>0</v>
      </c>
      <c r="E16" s="139"/>
      <c r="F16" s="139"/>
      <c r="G16" s="139"/>
      <c r="H16" s="139"/>
      <c r="I16" s="139"/>
      <c r="J16" s="139"/>
      <c r="K16" s="139"/>
      <c r="L16" s="142"/>
      <c r="M16" s="141"/>
      <c r="N16" s="139"/>
      <c r="O16" s="139">
        <v>0</v>
      </c>
      <c r="P16" s="139"/>
      <c r="Q16" s="139"/>
      <c r="R16" s="139"/>
      <c r="S16" s="142"/>
      <c r="T16" s="150">
        <v>0</v>
      </c>
      <c r="U16" s="150"/>
      <c r="V16" s="143">
        <v>0</v>
      </c>
    </row>
    <row r="17" spans="1:22">
      <c r="A17" s="82">
        <v>11</v>
      </c>
      <c r="B17" s="87" t="s">
        <v>68</v>
      </c>
      <c r="C17" s="141"/>
      <c r="D17" s="139">
        <v>0</v>
      </c>
      <c r="E17" s="139"/>
      <c r="F17" s="139"/>
      <c r="G17" s="139"/>
      <c r="H17" s="139"/>
      <c r="I17" s="139"/>
      <c r="J17" s="139"/>
      <c r="K17" s="139"/>
      <c r="L17" s="142"/>
      <c r="M17" s="141"/>
      <c r="N17" s="139"/>
      <c r="O17" s="139">
        <v>0</v>
      </c>
      <c r="P17" s="139"/>
      <c r="Q17" s="139"/>
      <c r="R17" s="139"/>
      <c r="S17" s="142"/>
      <c r="T17" s="150">
        <v>0</v>
      </c>
      <c r="U17" s="150"/>
      <c r="V17" s="143">
        <v>0</v>
      </c>
    </row>
    <row r="18" spans="1:22">
      <c r="A18" s="82">
        <v>12</v>
      </c>
      <c r="B18" s="87" t="s">
        <v>69</v>
      </c>
      <c r="C18" s="141"/>
      <c r="D18" s="139">
        <v>0</v>
      </c>
      <c r="E18" s="139"/>
      <c r="F18" s="139"/>
      <c r="G18" s="139"/>
      <c r="H18" s="139"/>
      <c r="I18" s="139"/>
      <c r="J18" s="139"/>
      <c r="K18" s="139"/>
      <c r="L18" s="142"/>
      <c r="M18" s="141"/>
      <c r="N18" s="139"/>
      <c r="O18" s="139">
        <v>0</v>
      </c>
      <c r="P18" s="139"/>
      <c r="Q18" s="139"/>
      <c r="R18" s="139"/>
      <c r="S18" s="142"/>
      <c r="T18" s="150">
        <v>0</v>
      </c>
      <c r="U18" s="150"/>
      <c r="V18" s="143">
        <v>0</v>
      </c>
    </row>
    <row r="19" spans="1:22">
      <c r="A19" s="82">
        <v>13</v>
      </c>
      <c r="B19" s="87" t="s">
        <v>70</v>
      </c>
      <c r="C19" s="141"/>
      <c r="D19" s="139">
        <v>0</v>
      </c>
      <c r="E19" s="139"/>
      <c r="F19" s="139"/>
      <c r="G19" s="139"/>
      <c r="H19" s="139"/>
      <c r="I19" s="139"/>
      <c r="J19" s="139"/>
      <c r="K19" s="139"/>
      <c r="L19" s="142"/>
      <c r="M19" s="141"/>
      <c r="N19" s="139"/>
      <c r="O19" s="139">
        <v>0</v>
      </c>
      <c r="P19" s="139"/>
      <c r="Q19" s="139"/>
      <c r="R19" s="139"/>
      <c r="S19" s="142"/>
      <c r="T19" s="150">
        <v>0</v>
      </c>
      <c r="U19" s="150"/>
      <c r="V19" s="143">
        <v>0</v>
      </c>
    </row>
    <row r="20" spans="1:22">
      <c r="A20" s="82">
        <v>14</v>
      </c>
      <c r="B20" s="87" t="s">
        <v>143</v>
      </c>
      <c r="C20" s="141"/>
      <c r="D20" s="139">
        <v>0</v>
      </c>
      <c r="E20" s="139"/>
      <c r="F20" s="139"/>
      <c r="G20" s="139"/>
      <c r="H20" s="139"/>
      <c r="I20" s="139"/>
      <c r="J20" s="139"/>
      <c r="K20" s="139"/>
      <c r="L20" s="142"/>
      <c r="M20" s="141"/>
      <c r="N20" s="139"/>
      <c r="O20" s="139">
        <v>0</v>
      </c>
      <c r="P20" s="139"/>
      <c r="Q20" s="139"/>
      <c r="R20" s="139"/>
      <c r="S20" s="142"/>
      <c r="T20" s="150">
        <v>0</v>
      </c>
      <c r="U20" s="150"/>
      <c r="V20" s="143">
        <v>0</v>
      </c>
    </row>
    <row r="21" spans="1:22" ht="13.5" thickBot="1">
      <c r="A21" s="53"/>
      <c r="B21" s="54" t="s">
        <v>66</v>
      </c>
      <c r="C21" s="144">
        <v>0</v>
      </c>
      <c r="D21" s="140">
        <v>7842585.4024999999</v>
      </c>
      <c r="E21" s="140">
        <v>0</v>
      </c>
      <c r="F21" s="140">
        <v>0</v>
      </c>
      <c r="G21" s="140">
        <v>0</v>
      </c>
      <c r="H21" s="140">
        <v>0</v>
      </c>
      <c r="I21" s="140">
        <v>0</v>
      </c>
      <c r="J21" s="140">
        <v>0</v>
      </c>
      <c r="K21" s="140">
        <v>0</v>
      </c>
      <c r="L21" s="145">
        <v>0</v>
      </c>
      <c r="M21" s="144">
        <v>0</v>
      </c>
      <c r="N21" s="140">
        <v>0</v>
      </c>
      <c r="O21" s="140">
        <v>290761109.84250003</v>
      </c>
      <c r="P21" s="140">
        <v>0</v>
      </c>
      <c r="Q21" s="140">
        <v>0</v>
      </c>
      <c r="R21" s="140">
        <v>0</v>
      </c>
      <c r="S21" s="145">
        <v>0</v>
      </c>
      <c r="T21" s="145">
        <v>297426611.88680005</v>
      </c>
      <c r="U21" s="145">
        <v>1177083.3582000001</v>
      </c>
      <c r="V21" s="146">
        <v>298603695.24500006</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H27" sqref="H27"/>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8"/>
  </cols>
  <sheetData>
    <row r="1" spans="1:9">
      <c r="A1" s="1" t="s">
        <v>97</v>
      </c>
      <c r="B1" s="1" t="str">
        <f>Info!C2</f>
        <v>სს პროკრედიტ ბანკი</v>
      </c>
    </row>
    <row r="2" spans="1:9">
      <c r="A2" s="1" t="s">
        <v>98</v>
      </c>
      <c r="B2" s="259">
        <f>'1. key ratios'!B2</f>
        <v>45838</v>
      </c>
    </row>
    <row r="4" spans="1:9" ht="13.5" thickBot="1">
      <c r="A4" s="1" t="s">
        <v>187</v>
      </c>
      <c r="B4" s="21" t="s">
        <v>205</v>
      </c>
    </row>
    <row r="5" spans="1:9">
      <c r="A5" s="51"/>
      <c r="B5" s="80"/>
      <c r="C5" s="84" t="s">
        <v>0</v>
      </c>
      <c r="D5" s="84" t="s">
        <v>1</v>
      </c>
      <c r="E5" s="84" t="s">
        <v>2</v>
      </c>
      <c r="F5" s="84" t="s">
        <v>3</v>
      </c>
      <c r="G5" s="149" t="s">
        <v>4</v>
      </c>
      <c r="H5" s="85" t="s">
        <v>5</v>
      </c>
      <c r="I5" s="17"/>
    </row>
    <row r="6" spans="1:9" ht="15" customHeight="1">
      <c r="A6" s="79"/>
      <c r="B6" s="15"/>
      <c r="C6" s="735" t="s">
        <v>197</v>
      </c>
      <c r="D6" s="746" t="s">
        <v>207</v>
      </c>
      <c r="E6" s="747"/>
      <c r="F6" s="735" t="s">
        <v>208</v>
      </c>
      <c r="G6" s="735" t="s">
        <v>209</v>
      </c>
      <c r="H6" s="744" t="s">
        <v>199</v>
      </c>
      <c r="I6" s="17"/>
    </row>
    <row r="7" spans="1:9" ht="63.75">
      <c r="A7" s="79"/>
      <c r="B7" s="15"/>
      <c r="C7" s="736"/>
      <c r="D7" s="152" t="s">
        <v>200</v>
      </c>
      <c r="E7" s="152" t="s">
        <v>198</v>
      </c>
      <c r="F7" s="736"/>
      <c r="G7" s="736"/>
      <c r="H7" s="745"/>
      <c r="I7" s="17"/>
    </row>
    <row r="8" spans="1:9">
      <c r="A8" s="44">
        <v>1</v>
      </c>
      <c r="B8" s="87" t="s">
        <v>123</v>
      </c>
      <c r="C8" s="139">
        <v>404949402.84139198</v>
      </c>
      <c r="D8" s="139"/>
      <c r="E8" s="139"/>
      <c r="F8" s="139">
        <v>267088728.52139202</v>
      </c>
      <c r="G8" s="148">
        <v>9520453.5213919878</v>
      </c>
      <c r="H8" s="155">
        <v>2.3510229807946894E-2</v>
      </c>
    </row>
    <row r="9" spans="1:9" ht="15" customHeight="1">
      <c r="A9" s="44">
        <v>2</v>
      </c>
      <c r="B9" s="87" t="s">
        <v>124</v>
      </c>
      <c r="C9" s="139">
        <v>0</v>
      </c>
      <c r="D9" s="139"/>
      <c r="E9" s="139"/>
      <c r="F9" s="139">
        <v>0</v>
      </c>
      <c r="G9" s="148">
        <v>0</v>
      </c>
      <c r="H9" s="155"/>
    </row>
    <row r="10" spans="1:9">
      <c r="A10" s="44">
        <v>3</v>
      </c>
      <c r="B10" s="87" t="s">
        <v>125</v>
      </c>
      <c r="C10" s="139">
        <v>0</v>
      </c>
      <c r="D10" s="139"/>
      <c r="E10" s="139"/>
      <c r="F10" s="139">
        <v>0</v>
      </c>
      <c r="G10" s="148">
        <v>0</v>
      </c>
      <c r="H10" s="155"/>
    </row>
    <row r="11" spans="1:9">
      <c r="A11" s="44">
        <v>4</v>
      </c>
      <c r="B11" s="87" t="s">
        <v>126</v>
      </c>
      <c r="C11" s="139">
        <v>0</v>
      </c>
      <c r="D11" s="139"/>
      <c r="E11" s="139"/>
      <c r="F11" s="139">
        <v>0</v>
      </c>
      <c r="G11" s="148">
        <v>0</v>
      </c>
      <c r="H11" s="155"/>
    </row>
    <row r="12" spans="1:9">
      <c r="A12" s="44">
        <v>5</v>
      </c>
      <c r="B12" s="87" t="s">
        <v>667</v>
      </c>
      <c r="C12" s="139">
        <v>0</v>
      </c>
      <c r="D12" s="139"/>
      <c r="E12" s="139"/>
      <c r="F12" s="139">
        <v>0</v>
      </c>
      <c r="G12" s="148">
        <v>0</v>
      </c>
      <c r="H12" s="155"/>
    </row>
    <row r="13" spans="1:9">
      <c r="A13" s="44">
        <v>6</v>
      </c>
      <c r="B13" s="87" t="s">
        <v>127</v>
      </c>
      <c r="C13" s="139">
        <v>119094515.93380399</v>
      </c>
      <c r="D13" s="139"/>
      <c r="E13" s="139"/>
      <c r="F13" s="139">
        <v>28097118.955621302</v>
      </c>
      <c r="G13" s="148">
        <v>28097118.955621302</v>
      </c>
      <c r="H13" s="155">
        <v>0.23592286122761902</v>
      </c>
    </row>
    <row r="14" spans="1:9">
      <c r="A14" s="44">
        <v>7</v>
      </c>
      <c r="B14" s="87" t="s">
        <v>71</v>
      </c>
      <c r="C14" s="139">
        <v>896625346.14890003</v>
      </c>
      <c r="D14" s="139">
        <v>165850450.84920001</v>
      </c>
      <c r="E14" s="139">
        <v>92231781.440830007</v>
      </c>
      <c r="F14" s="139">
        <v>988857127.58973002</v>
      </c>
      <c r="G14" s="148">
        <v>954133630.13682997</v>
      </c>
      <c r="H14" s="155">
        <v>0.96488522306803193</v>
      </c>
    </row>
    <row r="15" spans="1:9">
      <c r="A15" s="44">
        <v>8</v>
      </c>
      <c r="B15" s="87" t="s">
        <v>72</v>
      </c>
      <c r="C15" s="139">
        <v>383751007.65429997</v>
      </c>
      <c r="D15" s="139"/>
      <c r="E15" s="139"/>
      <c r="F15" s="139">
        <v>287813255.74072498</v>
      </c>
      <c r="G15" s="148">
        <v>281501332.94862497</v>
      </c>
      <c r="H15" s="155">
        <v>0.73355203591338558</v>
      </c>
    </row>
    <row r="16" spans="1:9">
      <c r="A16" s="44">
        <v>9</v>
      </c>
      <c r="B16" s="87" t="s">
        <v>668</v>
      </c>
      <c r="C16" s="139">
        <v>85621908.465499997</v>
      </c>
      <c r="D16" s="139"/>
      <c r="E16" s="139"/>
      <c r="F16" s="139">
        <v>29967667.962924998</v>
      </c>
      <c r="G16" s="148">
        <v>29967667.962924998</v>
      </c>
      <c r="H16" s="155">
        <v>0.35</v>
      </c>
    </row>
    <row r="17" spans="1:8">
      <c r="A17" s="44">
        <v>10</v>
      </c>
      <c r="B17" s="87" t="s">
        <v>67</v>
      </c>
      <c r="C17" s="139">
        <v>7917407.3425000003</v>
      </c>
      <c r="D17" s="139"/>
      <c r="E17" s="139"/>
      <c r="F17" s="139">
        <v>7548923.7702500001</v>
      </c>
      <c r="G17" s="148">
        <v>7548923.7702500001</v>
      </c>
      <c r="H17" s="155">
        <v>0.95345906098932032</v>
      </c>
    </row>
    <row r="18" spans="1:8">
      <c r="A18" s="44">
        <v>11</v>
      </c>
      <c r="B18" s="87" t="s">
        <v>68</v>
      </c>
      <c r="C18" s="139">
        <v>4060462.71</v>
      </c>
      <c r="D18" s="139"/>
      <c r="E18" s="139"/>
      <c r="F18" s="139">
        <v>10151156.775</v>
      </c>
      <c r="G18" s="148">
        <v>10151156.775</v>
      </c>
      <c r="H18" s="155">
        <v>2.5</v>
      </c>
    </row>
    <row r="19" spans="1:8">
      <c r="A19" s="44">
        <v>12</v>
      </c>
      <c r="B19" s="87" t="s">
        <v>69</v>
      </c>
      <c r="C19" s="139">
        <v>0</v>
      </c>
      <c r="D19" s="139"/>
      <c r="E19" s="139"/>
      <c r="F19" s="139">
        <v>0</v>
      </c>
      <c r="G19" s="148">
        <v>0</v>
      </c>
      <c r="H19" s="155"/>
    </row>
    <row r="20" spans="1:8">
      <c r="A20" s="44">
        <v>13</v>
      </c>
      <c r="B20" s="87" t="s">
        <v>70</v>
      </c>
      <c r="C20" s="139">
        <v>0</v>
      </c>
      <c r="D20" s="139"/>
      <c r="E20" s="139"/>
      <c r="F20" s="139">
        <v>0</v>
      </c>
      <c r="G20" s="148">
        <v>0</v>
      </c>
      <c r="H20" s="155"/>
    </row>
    <row r="21" spans="1:8">
      <c r="A21" s="44">
        <v>14</v>
      </c>
      <c r="B21" s="87" t="s">
        <v>143</v>
      </c>
      <c r="C21" s="139">
        <v>107510332.195499</v>
      </c>
      <c r="D21" s="139"/>
      <c r="E21" s="139"/>
      <c r="F21" s="139">
        <v>58963871.525499001</v>
      </c>
      <c r="G21" s="148">
        <v>58963871.525499001</v>
      </c>
      <c r="H21" s="155">
        <v>0.54844841720215209</v>
      </c>
    </row>
    <row r="22" spans="1:8" ht="13.5" thickBot="1">
      <c r="A22" s="81"/>
      <c r="B22" s="86" t="s">
        <v>66</v>
      </c>
      <c r="C22" s="140">
        <v>2009530383.2918952</v>
      </c>
      <c r="D22" s="140">
        <v>165850450.84920001</v>
      </c>
      <c r="E22" s="140">
        <v>92231781.440830007</v>
      </c>
      <c r="F22" s="140">
        <v>1678487850.8411427</v>
      </c>
      <c r="G22" s="140">
        <v>1379884155.5961423</v>
      </c>
      <c r="H22" s="156">
        <v>0.65653677602081018</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1" bestFit="1" customWidth="1"/>
    <col min="2" max="2" width="104.140625" style="1" customWidth="1"/>
    <col min="3" max="3" width="13" style="1" bestFit="1" customWidth="1"/>
    <col min="4" max="5" width="14.85546875" style="1" bestFit="1" customWidth="1"/>
    <col min="6" max="11" width="13" style="1" bestFit="1" customWidth="1"/>
    <col min="12" max="16384" width="9.140625" style="1"/>
  </cols>
  <sheetData>
    <row r="1" spans="1:11">
      <c r="A1" s="1" t="s">
        <v>97</v>
      </c>
      <c r="B1" s="1" t="str">
        <f>Info!C2</f>
        <v>სს პროკრედიტ ბანკი</v>
      </c>
    </row>
    <row r="2" spans="1:11">
      <c r="A2" s="1" t="s">
        <v>98</v>
      </c>
      <c r="B2" s="259">
        <f>'1. key ratios'!B2</f>
        <v>45838</v>
      </c>
    </row>
    <row r="4" spans="1:11" ht="13.5" thickBot="1">
      <c r="A4" s="1" t="s">
        <v>233</v>
      </c>
      <c r="B4" s="21" t="s">
        <v>232</v>
      </c>
    </row>
    <row r="5" spans="1:11" ht="30" customHeight="1">
      <c r="A5" s="751"/>
      <c r="B5" s="752"/>
      <c r="C5" s="749" t="s">
        <v>264</v>
      </c>
      <c r="D5" s="749"/>
      <c r="E5" s="749"/>
      <c r="F5" s="749" t="s">
        <v>265</v>
      </c>
      <c r="G5" s="749"/>
      <c r="H5" s="749"/>
      <c r="I5" s="749" t="s">
        <v>266</v>
      </c>
      <c r="J5" s="749"/>
      <c r="K5" s="750"/>
    </row>
    <row r="6" spans="1:11">
      <c r="A6" s="178"/>
      <c r="B6" s="179"/>
      <c r="C6" s="180" t="s">
        <v>26</v>
      </c>
      <c r="D6" s="180" t="s">
        <v>79</v>
      </c>
      <c r="E6" s="180" t="s">
        <v>66</v>
      </c>
      <c r="F6" s="180" t="s">
        <v>26</v>
      </c>
      <c r="G6" s="180" t="s">
        <v>79</v>
      </c>
      <c r="H6" s="180" t="s">
        <v>66</v>
      </c>
      <c r="I6" s="180" t="s">
        <v>26</v>
      </c>
      <c r="J6" s="180" t="s">
        <v>79</v>
      </c>
      <c r="K6" s="181" t="s">
        <v>66</v>
      </c>
    </row>
    <row r="7" spans="1:11">
      <c r="A7" s="182" t="s">
        <v>212</v>
      </c>
      <c r="B7" s="177"/>
      <c r="C7" s="177"/>
      <c r="D7" s="177"/>
      <c r="E7" s="177"/>
      <c r="F7" s="177"/>
      <c r="G7" s="177"/>
      <c r="H7" s="177"/>
      <c r="I7" s="177"/>
      <c r="J7" s="177"/>
      <c r="K7" s="183"/>
    </row>
    <row r="8" spans="1:11">
      <c r="A8" s="176">
        <v>1</v>
      </c>
      <c r="B8" s="161" t="s">
        <v>212</v>
      </c>
      <c r="C8" s="609"/>
      <c r="D8" s="609"/>
      <c r="E8" s="609"/>
      <c r="F8" s="610">
        <v>180556056.24514833</v>
      </c>
      <c r="G8" s="610">
        <v>372014596.25493878</v>
      </c>
      <c r="H8" s="610">
        <v>552570652.50008714</v>
      </c>
      <c r="I8" s="610">
        <v>160127467.81659338</v>
      </c>
      <c r="J8" s="610">
        <v>289012296.71117061</v>
      </c>
      <c r="K8" s="611">
        <v>449139764.52776396</v>
      </c>
    </row>
    <row r="9" spans="1:11">
      <c r="A9" s="182" t="s">
        <v>213</v>
      </c>
      <c r="B9" s="177"/>
      <c r="C9" s="612"/>
      <c r="D9" s="612"/>
      <c r="E9" s="612"/>
      <c r="F9" s="612"/>
      <c r="G9" s="612"/>
      <c r="H9" s="612"/>
      <c r="I9" s="612"/>
      <c r="J9" s="612"/>
      <c r="K9" s="613"/>
    </row>
    <row r="10" spans="1:11">
      <c r="A10" s="184">
        <v>2</v>
      </c>
      <c r="B10" s="162" t="s">
        <v>214</v>
      </c>
      <c r="C10" s="278">
        <v>66697300.272285707</v>
      </c>
      <c r="D10" s="614">
        <v>475005911.61077487</v>
      </c>
      <c r="E10" s="614">
        <v>541703211.88306057</v>
      </c>
      <c r="F10" s="614">
        <v>13669488.092347872</v>
      </c>
      <c r="G10" s="614">
        <v>76798995.157921672</v>
      </c>
      <c r="H10" s="614">
        <v>90468483.250269547</v>
      </c>
      <c r="I10" s="614">
        <v>3101214.1956489566</v>
      </c>
      <c r="J10" s="614">
        <v>17284609.28112445</v>
      </c>
      <c r="K10" s="615">
        <v>20385823.476773407</v>
      </c>
    </row>
    <row r="11" spans="1:11">
      <c r="A11" s="184">
        <v>3</v>
      </c>
      <c r="B11" s="162" t="s">
        <v>215</v>
      </c>
      <c r="C11" s="278">
        <v>317948416.11005944</v>
      </c>
      <c r="D11" s="614">
        <v>747385381.90802491</v>
      </c>
      <c r="E11" s="614">
        <v>1065333798.0180843</v>
      </c>
      <c r="F11" s="614">
        <v>75340536.515207484</v>
      </c>
      <c r="G11" s="614">
        <v>112023942.11494014</v>
      </c>
      <c r="H11" s="614">
        <v>187364478.63014764</v>
      </c>
      <c r="I11" s="614">
        <v>70204429.036041975</v>
      </c>
      <c r="J11" s="614">
        <v>101700742.4057166</v>
      </c>
      <c r="K11" s="615">
        <v>171905171.44175857</v>
      </c>
    </row>
    <row r="12" spans="1:11">
      <c r="A12" s="184">
        <v>4</v>
      </c>
      <c r="B12" s="162" t="s">
        <v>216</v>
      </c>
      <c r="C12" s="278">
        <v>0</v>
      </c>
      <c r="D12" s="614">
        <v>0</v>
      </c>
      <c r="E12" s="614">
        <v>0</v>
      </c>
      <c r="F12" s="614">
        <v>0</v>
      </c>
      <c r="G12" s="614">
        <v>0</v>
      </c>
      <c r="H12" s="614">
        <v>0</v>
      </c>
      <c r="I12" s="614">
        <v>0</v>
      </c>
      <c r="J12" s="614">
        <v>0</v>
      </c>
      <c r="K12" s="615">
        <v>0</v>
      </c>
    </row>
    <row r="13" spans="1:11">
      <c r="A13" s="184">
        <v>5</v>
      </c>
      <c r="B13" s="162" t="s">
        <v>217</v>
      </c>
      <c r="C13" s="278">
        <v>94250279.483256057</v>
      </c>
      <c r="D13" s="614">
        <v>72194975.010461554</v>
      </c>
      <c r="E13" s="614">
        <v>166445254.49371761</v>
      </c>
      <c r="F13" s="614">
        <v>16003557.948496154</v>
      </c>
      <c r="G13" s="614">
        <v>17811930.094384618</v>
      </c>
      <c r="H13" s="614">
        <v>33815488.042880774</v>
      </c>
      <c r="I13" s="614">
        <v>6185959.5107142851</v>
      </c>
      <c r="J13" s="614">
        <v>6072592.0239780219</v>
      </c>
      <c r="K13" s="615">
        <v>12258551.534692306</v>
      </c>
    </row>
    <row r="14" spans="1:11">
      <c r="A14" s="184">
        <v>6</v>
      </c>
      <c r="B14" s="162" t="s">
        <v>231</v>
      </c>
      <c r="C14" s="278">
        <v>0</v>
      </c>
      <c r="D14" s="614">
        <v>0</v>
      </c>
      <c r="E14" s="614">
        <v>0</v>
      </c>
      <c r="F14" s="614">
        <v>0</v>
      </c>
      <c r="G14" s="614">
        <v>0</v>
      </c>
      <c r="H14" s="614">
        <v>0</v>
      </c>
      <c r="I14" s="614">
        <v>0</v>
      </c>
      <c r="J14" s="614">
        <v>0</v>
      </c>
      <c r="K14" s="615">
        <v>0</v>
      </c>
    </row>
    <row r="15" spans="1:11">
      <c r="A15" s="184">
        <v>7</v>
      </c>
      <c r="B15" s="162" t="s">
        <v>218</v>
      </c>
      <c r="C15" s="278">
        <v>15206908.490989015</v>
      </c>
      <c r="D15" s="614">
        <v>24313495.066851385</v>
      </c>
      <c r="E15" s="614">
        <v>39520403.557840399</v>
      </c>
      <c r="F15" s="614">
        <v>3630988.4156043953</v>
      </c>
      <c r="G15" s="614">
        <v>12702568.062087914</v>
      </c>
      <c r="H15" s="614">
        <v>16333556.47769231</v>
      </c>
      <c r="I15" s="614">
        <v>3630988.4156043953</v>
      </c>
      <c r="J15" s="614">
        <v>12702568.062087914</v>
      </c>
      <c r="K15" s="615">
        <v>16333556.47769231</v>
      </c>
    </row>
    <row r="16" spans="1:11">
      <c r="A16" s="184">
        <v>8</v>
      </c>
      <c r="B16" s="163" t="s">
        <v>219</v>
      </c>
      <c r="C16" s="278">
        <v>494102904.35659021</v>
      </c>
      <c r="D16" s="614">
        <v>1318899763.5961127</v>
      </c>
      <c r="E16" s="614">
        <v>1813002667.952703</v>
      </c>
      <c r="F16" s="614">
        <v>108644570.97165591</v>
      </c>
      <c r="G16" s="614">
        <v>219337435.42933434</v>
      </c>
      <c r="H16" s="614">
        <v>327982006.40099025</v>
      </c>
      <c r="I16" s="614">
        <v>83122591.158009604</v>
      </c>
      <c r="J16" s="614">
        <v>137760511.77290699</v>
      </c>
      <c r="K16" s="615">
        <v>220883102.93091661</v>
      </c>
    </row>
    <row r="17" spans="1:11">
      <c r="A17" s="182" t="s">
        <v>220</v>
      </c>
      <c r="B17" s="177"/>
      <c r="C17" s="612"/>
      <c r="D17" s="612"/>
      <c r="E17" s="612"/>
      <c r="F17" s="612"/>
      <c r="G17" s="612"/>
      <c r="H17" s="612"/>
      <c r="I17" s="612"/>
      <c r="J17" s="612"/>
      <c r="K17" s="613"/>
    </row>
    <row r="18" spans="1:11">
      <c r="A18" s="184">
        <v>9</v>
      </c>
      <c r="B18" s="162" t="s">
        <v>221</v>
      </c>
      <c r="C18" s="278">
        <v>0</v>
      </c>
      <c r="D18" s="614">
        <v>0</v>
      </c>
      <c r="E18" s="614">
        <v>0</v>
      </c>
      <c r="F18" s="614">
        <v>0</v>
      </c>
      <c r="G18" s="614">
        <v>0</v>
      </c>
      <c r="H18" s="614">
        <v>0</v>
      </c>
      <c r="I18" s="614">
        <v>0</v>
      </c>
      <c r="J18" s="614">
        <v>0</v>
      </c>
      <c r="K18" s="615">
        <v>0</v>
      </c>
    </row>
    <row r="19" spans="1:11">
      <c r="A19" s="184">
        <v>10</v>
      </c>
      <c r="B19" s="162" t="s">
        <v>222</v>
      </c>
      <c r="C19" s="278">
        <v>462313934.60708797</v>
      </c>
      <c r="D19" s="614">
        <v>945518682.54840243</v>
      </c>
      <c r="E19" s="614">
        <v>1407832617.1554904</v>
      </c>
      <c r="F19" s="614">
        <v>9643230.3493846133</v>
      </c>
      <c r="G19" s="614">
        <v>13457146.202693958</v>
      </c>
      <c r="H19" s="614">
        <v>23100376.552078571</v>
      </c>
      <c r="I19" s="614">
        <v>30163895.700923067</v>
      </c>
      <c r="J19" s="614">
        <v>96459445.746462122</v>
      </c>
      <c r="K19" s="615">
        <v>126623341.44738519</v>
      </c>
    </row>
    <row r="20" spans="1:11">
      <c r="A20" s="184">
        <v>11</v>
      </c>
      <c r="B20" s="162" t="s">
        <v>223</v>
      </c>
      <c r="C20" s="278">
        <v>6976403.0632967046</v>
      </c>
      <c r="D20" s="614">
        <v>31095417.582417581</v>
      </c>
      <c r="E20" s="614">
        <v>38071820.645714283</v>
      </c>
      <c r="F20" s="614">
        <v>1785158.69</v>
      </c>
      <c r="G20" s="614">
        <v>0</v>
      </c>
      <c r="H20" s="614">
        <v>1785158.69</v>
      </c>
      <c r="I20" s="614">
        <v>1785158.69</v>
      </c>
      <c r="J20" s="614">
        <v>0</v>
      </c>
      <c r="K20" s="615">
        <v>1785158.69</v>
      </c>
    </row>
    <row r="21" spans="1:11" ht="13.5" thickBot="1">
      <c r="A21" s="121">
        <v>12</v>
      </c>
      <c r="B21" s="185" t="s">
        <v>224</v>
      </c>
      <c r="C21" s="617">
        <v>469290337.67038465</v>
      </c>
      <c r="D21" s="616">
        <v>976614100.13082004</v>
      </c>
      <c r="E21" s="617">
        <v>1445904437.8012047</v>
      </c>
      <c r="F21" s="616">
        <v>11428389.039384613</v>
      </c>
      <c r="G21" s="616">
        <v>13457146.202693958</v>
      </c>
      <c r="H21" s="616">
        <v>24885535.242078573</v>
      </c>
      <c r="I21" s="616">
        <v>31949054.390923068</v>
      </c>
      <c r="J21" s="616">
        <v>96459445.746462122</v>
      </c>
      <c r="K21" s="618">
        <v>128408500.13738519</v>
      </c>
    </row>
    <row r="22" spans="1:11" ht="38.25" customHeight="1" thickBot="1">
      <c r="A22" s="174"/>
      <c r="B22" s="175"/>
      <c r="C22" s="175"/>
      <c r="D22" s="175"/>
      <c r="E22" s="175"/>
      <c r="F22" s="748" t="s">
        <v>225</v>
      </c>
      <c r="G22" s="749"/>
      <c r="H22" s="749"/>
      <c r="I22" s="748" t="s">
        <v>226</v>
      </c>
      <c r="J22" s="749"/>
      <c r="K22" s="750"/>
    </row>
    <row r="23" spans="1:11">
      <c r="A23" s="167">
        <v>13</v>
      </c>
      <c r="B23" s="164" t="s">
        <v>212</v>
      </c>
      <c r="C23" s="173"/>
      <c r="D23" s="173"/>
      <c r="E23" s="173"/>
      <c r="F23" s="619">
        <v>180556056.24514833</v>
      </c>
      <c r="G23" s="619">
        <v>372014596.25493878</v>
      </c>
      <c r="H23" s="619">
        <v>552570652.50008714</v>
      </c>
      <c r="I23" s="619">
        <v>160127467.81659338</v>
      </c>
      <c r="J23" s="619">
        <v>289012296.71117061</v>
      </c>
      <c r="K23" s="620">
        <v>449139764.52776396</v>
      </c>
    </row>
    <row r="24" spans="1:11" ht="13.5" thickBot="1">
      <c r="A24" s="168">
        <v>14</v>
      </c>
      <c r="B24" s="165" t="s">
        <v>227</v>
      </c>
      <c r="C24" s="186"/>
      <c r="D24" s="171"/>
      <c r="E24" s="172"/>
      <c r="F24" s="621">
        <v>97216181.932271287</v>
      </c>
      <c r="G24" s="621">
        <v>205880289.22664037</v>
      </c>
      <c r="H24" s="621">
        <v>303096471.15891171</v>
      </c>
      <c r="I24" s="621">
        <v>51173536.767086521</v>
      </c>
      <c r="J24" s="621">
        <v>41301066.026444837</v>
      </c>
      <c r="K24" s="622">
        <v>92474602.793531358</v>
      </c>
    </row>
    <row r="25" spans="1:11" ht="13.5" thickBot="1">
      <c r="A25" s="169">
        <v>15</v>
      </c>
      <c r="B25" s="166" t="s">
        <v>228</v>
      </c>
      <c r="C25" s="170"/>
      <c r="D25" s="170"/>
      <c r="E25" s="170"/>
      <c r="F25" s="623">
        <v>1.8572633964470893</v>
      </c>
      <c r="G25" s="623">
        <v>1.806946151340461</v>
      </c>
      <c r="H25" s="623">
        <v>1.8230850738291096</v>
      </c>
      <c r="I25" s="623">
        <v>3.1291069160492961</v>
      </c>
      <c r="J25" s="623">
        <v>6.9976958107114644</v>
      </c>
      <c r="K25" s="624">
        <v>4.8568985533310292</v>
      </c>
    </row>
    <row r="28" spans="1:11" ht="38.25">
      <c r="B28" s="16" t="s">
        <v>263</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1" t="s">
        <v>97</v>
      </c>
      <c r="B1" s="30" t="s">
        <v>741</v>
      </c>
    </row>
    <row r="2" spans="1:17">
      <c r="A2" s="30" t="s">
        <v>98</v>
      </c>
      <c r="B2" s="259">
        <v>45838</v>
      </c>
    </row>
    <row r="3" spans="1:17">
      <c r="B3" s="8"/>
      <c r="C3" s="8"/>
      <c r="D3" s="8"/>
      <c r="E3" s="8"/>
      <c r="F3" s="8"/>
      <c r="G3" s="8"/>
      <c r="H3" s="8"/>
      <c r="I3" s="8"/>
      <c r="J3" s="8"/>
      <c r="K3" s="8"/>
      <c r="L3" s="8"/>
      <c r="M3" s="8"/>
      <c r="N3" s="8"/>
    </row>
    <row r="4" spans="1:17">
      <c r="B4" s="528" t="s">
        <v>723</v>
      </c>
      <c r="C4" s="8"/>
      <c r="D4" s="8"/>
      <c r="E4" s="8"/>
      <c r="F4" s="8"/>
      <c r="G4" s="8"/>
      <c r="H4" s="8"/>
      <c r="I4" s="8"/>
      <c r="J4" s="8"/>
      <c r="K4" s="8"/>
      <c r="L4" s="8"/>
      <c r="M4" s="8"/>
      <c r="N4" s="8"/>
    </row>
    <row r="5" spans="1:17" ht="105">
      <c r="B5" s="529" t="s">
        <v>724</v>
      </c>
      <c r="C5" s="530" t="s">
        <v>725</v>
      </c>
      <c r="D5" s="530" t="s">
        <v>726</v>
      </c>
      <c r="E5" s="530" t="s">
        <v>727</v>
      </c>
      <c r="F5" s="530" t="s">
        <v>728</v>
      </c>
      <c r="G5" s="530" t="s">
        <v>729</v>
      </c>
      <c r="H5" s="530" t="s">
        <v>730</v>
      </c>
      <c r="I5" s="531" t="s">
        <v>731</v>
      </c>
      <c r="J5" s="532">
        <v>0.02</v>
      </c>
      <c r="K5" s="532">
        <v>0.2</v>
      </c>
      <c r="L5" s="532">
        <v>0.35</v>
      </c>
      <c r="M5" s="532">
        <v>0.5</v>
      </c>
      <c r="N5" s="532">
        <v>0.75</v>
      </c>
      <c r="O5" s="532">
        <v>1</v>
      </c>
      <c r="P5" s="532">
        <v>1.5</v>
      </c>
      <c r="Q5" s="533" t="s">
        <v>73</v>
      </c>
    </row>
    <row r="6" spans="1:17" ht="15.75">
      <c r="B6" s="534"/>
      <c r="C6" s="500">
        <f>C9</f>
        <v>14902749.231617002</v>
      </c>
      <c r="D6" s="500">
        <f t="shared" ref="D6:G6" si="0">D9</f>
        <v>97250.768382998183</v>
      </c>
      <c r="E6" s="500">
        <f t="shared" si="0"/>
        <v>0</v>
      </c>
      <c r="F6" s="500">
        <f t="shared" si="0"/>
        <v>97250.768382998183</v>
      </c>
      <c r="G6" s="500">
        <f t="shared" si="0"/>
        <v>596109.96926468005</v>
      </c>
      <c r="H6" s="500"/>
      <c r="I6" s="500">
        <f t="shared" ref="I6:Q6" si="1">IF(I7&gt;0,I7,IF(I8&gt;0,I8,IF(I9&gt;0,I9)))</f>
        <v>970705.03270674951</v>
      </c>
      <c r="J6" s="500">
        <f t="shared" ref="J6:P6" si="2">J9</f>
        <v>0</v>
      </c>
      <c r="K6" s="500">
        <f t="shared" si="2"/>
        <v>0</v>
      </c>
      <c r="L6" s="500">
        <f t="shared" si="2"/>
        <v>0</v>
      </c>
      <c r="M6" s="500">
        <f t="shared" si="2"/>
        <v>970705.03270674951</v>
      </c>
      <c r="N6" s="500">
        <f t="shared" si="2"/>
        <v>0</v>
      </c>
      <c r="O6" s="500">
        <f t="shared" si="2"/>
        <v>970705.03270674951</v>
      </c>
      <c r="P6" s="500">
        <f t="shared" si="2"/>
        <v>0</v>
      </c>
      <c r="Q6" s="500">
        <f t="shared" si="1"/>
        <v>970705.03270674951</v>
      </c>
    </row>
    <row r="7" spans="1:17" ht="15.75">
      <c r="B7" s="535" t="s">
        <v>719</v>
      </c>
      <c r="C7" s="500">
        <v>0</v>
      </c>
      <c r="D7" s="500">
        <v>0</v>
      </c>
      <c r="E7" s="500">
        <v>0</v>
      </c>
      <c r="F7" s="500">
        <v>0</v>
      </c>
      <c r="G7" s="500">
        <v>0</v>
      </c>
      <c r="H7" s="536">
        <v>1.4</v>
      </c>
      <c r="I7" s="537">
        <v>0</v>
      </c>
      <c r="J7" s="500">
        <v>0</v>
      </c>
      <c r="K7" s="500">
        <v>0</v>
      </c>
      <c r="L7" s="500">
        <v>0</v>
      </c>
      <c r="M7" s="500">
        <v>0</v>
      </c>
      <c r="N7" s="500">
        <v>0</v>
      </c>
      <c r="O7" s="500">
        <f t="shared" ref="O7:Q9" si="3">O11+O15+O19+O23+O27+O31</f>
        <v>0</v>
      </c>
      <c r="P7" s="500">
        <f t="shared" si="3"/>
        <v>0</v>
      </c>
      <c r="Q7" s="500">
        <f>Q11+Q15+Q19+Q23+Q27+Q31</f>
        <v>0</v>
      </c>
    </row>
    <row r="8" spans="1:17" ht="15.75">
      <c r="B8" s="535" t="s">
        <v>720</v>
      </c>
      <c r="C8" s="500">
        <v>0</v>
      </c>
      <c r="D8" s="500">
        <v>0</v>
      </c>
      <c r="E8" s="500">
        <v>0</v>
      </c>
      <c r="F8" s="500">
        <v>0</v>
      </c>
      <c r="G8" s="500">
        <v>0</v>
      </c>
      <c r="H8" s="536">
        <v>1.4</v>
      </c>
      <c r="I8" s="537">
        <v>0</v>
      </c>
      <c r="J8" s="500">
        <v>0</v>
      </c>
      <c r="K8" s="500">
        <v>0</v>
      </c>
      <c r="L8" s="500">
        <v>0</v>
      </c>
      <c r="M8" s="500">
        <v>0</v>
      </c>
      <c r="N8" s="500">
        <v>0</v>
      </c>
      <c r="O8" s="500">
        <f t="shared" si="3"/>
        <v>0</v>
      </c>
      <c r="P8" s="500">
        <f t="shared" si="3"/>
        <v>0</v>
      </c>
      <c r="Q8" s="500">
        <f>Q12+Q16+Q20+Q24+Q28+Q32</f>
        <v>0</v>
      </c>
    </row>
    <row r="9" spans="1:17" ht="15.75">
      <c r="B9" s="535" t="s">
        <v>721</v>
      </c>
      <c r="C9" s="500">
        <v>14902749.231617002</v>
      </c>
      <c r="D9" s="500">
        <v>97250.768382998183</v>
      </c>
      <c r="E9" s="500">
        <v>0</v>
      </c>
      <c r="F9" s="500">
        <v>97250.768382998183</v>
      </c>
      <c r="G9" s="500">
        <v>596109.96926468005</v>
      </c>
      <c r="H9" s="536">
        <v>1.4</v>
      </c>
      <c r="I9" s="537">
        <v>970705.03270674951</v>
      </c>
      <c r="J9" s="500">
        <v>0</v>
      </c>
      <c r="K9" s="500">
        <v>0</v>
      </c>
      <c r="L9" s="500">
        <v>0</v>
      </c>
      <c r="M9" s="500">
        <v>970705.03270674951</v>
      </c>
      <c r="N9" s="500">
        <v>0</v>
      </c>
      <c r="O9" s="500">
        <f t="shared" si="3"/>
        <v>970705.03270674951</v>
      </c>
      <c r="P9" s="500">
        <f t="shared" si="3"/>
        <v>0</v>
      </c>
      <c r="Q9" s="500">
        <f t="shared" si="3"/>
        <v>970705.03270674951</v>
      </c>
    </row>
    <row r="10" spans="1:17" ht="15.75">
      <c r="B10" s="538" t="s">
        <v>732</v>
      </c>
      <c r="C10" s="539"/>
      <c r="D10" s="539"/>
      <c r="E10" s="539"/>
      <c r="F10" s="539"/>
      <c r="G10" s="539"/>
      <c r="H10" s="536">
        <v>1.4</v>
      </c>
      <c r="I10" s="537">
        <v>0</v>
      </c>
      <c r="J10" s="497"/>
      <c r="K10" s="497"/>
      <c r="L10" s="497"/>
      <c r="M10" s="497"/>
      <c r="N10" s="497"/>
      <c r="O10" s="497"/>
      <c r="P10" s="497"/>
      <c r="Q10" s="500">
        <f>SUM(Q11:Q13)</f>
        <v>0</v>
      </c>
    </row>
    <row r="11" spans="1:17" ht="15.75">
      <c r="B11" s="540" t="s">
        <v>719</v>
      </c>
      <c r="C11" s="539"/>
      <c r="D11" s="539"/>
      <c r="E11" s="539"/>
      <c r="F11" s="539"/>
      <c r="G11" s="539"/>
      <c r="H11" s="536">
        <v>1.4</v>
      </c>
      <c r="I11" s="537">
        <v>0</v>
      </c>
      <c r="J11" s="497"/>
      <c r="K11" s="497"/>
      <c r="L11" s="497"/>
      <c r="M11" s="497"/>
      <c r="N11" s="497"/>
      <c r="O11" s="497"/>
      <c r="P11" s="497"/>
      <c r="Q11" s="500">
        <f>SUMPRODUCT($J$5:$P$5,J11:P11)</f>
        <v>0</v>
      </c>
    </row>
    <row r="12" spans="1:17" ht="15.75">
      <c r="B12" s="540" t="s">
        <v>720</v>
      </c>
      <c r="C12" s="539"/>
      <c r="D12" s="539"/>
      <c r="E12" s="539"/>
      <c r="F12" s="539"/>
      <c r="G12" s="539"/>
      <c r="H12" s="536">
        <v>1.4</v>
      </c>
      <c r="I12" s="537">
        <v>0</v>
      </c>
      <c r="J12" s="497"/>
      <c r="K12" s="497"/>
      <c r="L12" s="497"/>
      <c r="M12" s="497"/>
      <c r="N12" s="497"/>
      <c r="O12" s="497"/>
      <c r="P12" s="497"/>
      <c r="Q12" s="500">
        <f t="shared" ref="Q12:Q13" si="4">SUMPRODUCT($J$5:$P$5,J12:P12)</f>
        <v>0</v>
      </c>
    </row>
    <row r="13" spans="1:17" ht="15.75">
      <c r="B13" s="540" t="s">
        <v>721</v>
      </c>
      <c r="C13" s="539"/>
      <c r="D13" s="539"/>
      <c r="E13" s="539"/>
      <c r="F13" s="539"/>
      <c r="G13" s="539"/>
      <c r="H13" s="536">
        <v>1.4</v>
      </c>
      <c r="I13" s="537">
        <v>0</v>
      </c>
      <c r="J13" s="497"/>
      <c r="K13" s="497"/>
      <c r="L13" s="497"/>
      <c r="M13" s="497"/>
      <c r="N13" s="497"/>
      <c r="O13" s="497"/>
      <c r="P13" s="497"/>
      <c r="Q13" s="500">
        <f t="shared" si="4"/>
        <v>0</v>
      </c>
    </row>
    <row r="14" spans="1:17" ht="15.75">
      <c r="B14" s="538" t="s">
        <v>733</v>
      </c>
      <c r="C14" s="539"/>
      <c r="D14" s="539"/>
      <c r="E14" s="539"/>
      <c r="F14" s="539"/>
      <c r="G14" s="539"/>
      <c r="H14" s="536">
        <v>1.4</v>
      </c>
      <c r="I14" s="537">
        <v>0</v>
      </c>
      <c r="J14" s="497"/>
      <c r="K14" s="497"/>
      <c r="L14" s="497"/>
      <c r="M14" s="497"/>
      <c r="N14" s="497"/>
      <c r="O14" s="497"/>
      <c r="P14" s="497"/>
      <c r="Q14" s="500">
        <f>SUM(Q15:Q17)</f>
        <v>0</v>
      </c>
    </row>
    <row r="15" spans="1:17" ht="15.75">
      <c r="B15" s="540" t="s">
        <v>719</v>
      </c>
      <c r="C15" s="539"/>
      <c r="D15" s="539"/>
      <c r="E15" s="539"/>
      <c r="F15" s="539"/>
      <c r="G15" s="539"/>
      <c r="H15" s="536">
        <v>1.4</v>
      </c>
      <c r="I15" s="537">
        <v>0</v>
      </c>
      <c r="J15" s="497"/>
      <c r="K15" s="497"/>
      <c r="L15" s="497"/>
      <c r="M15" s="497"/>
      <c r="N15" s="497"/>
      <c r="O15" s="497"/>
      <c r="P15" s="497"/>
      <c r="Q15" s="500">
        <f>SUMPRODUCT($J$5:$P$5,J15:P15)</f>
        <v>0</v>
      </c>
    </row>
    <row r="16" spans="1:17" ht="15.75">
      <c r="B16" s="540" t="s">
        <v>720</v>
      </c>
      <c r="C16" s="539"/>
      <c r="D16" s="539"/>
      <c r="E16" s="539"/>
      <c r="F16" s="539"/>
      <c r="G16" s="539"/>
      <c r="H16" s="536">
        <v>1.4</v>
      </c>
      <c r="I16" s="537">
        <v>0</v>
      </c>
      <c r="J16" s="497"/>
      <c r="K16" s="497"/>
      <c r="L16" s="497"/>
      <c r="M16" s="497"/>
      <c r="N16" s="497"/>
      <c r="O16" s="497"/>
      <c r="P16" s="497"/>
      <c r="Q16" s="500">
        <f t="shared" ref="Q16:Q17" si="5">SUMPRODUCT($J$5:$P$5,J16:P16)</f>
        <v>0</v>
      </c>
    </row>
    <row r="17" spans="2:17" ht="15.75">
      <c r="B17" s="540" t="s">
        <v>721</v>
      </c>
      <c r="C17" s="539"/>
      <c r="D17" s="539"/>
      <c r="E17" s="539"/>
      <c r="F17" s="539"/>
      <c r="G17" s="539"/>
      <c r="H17" s="536">
        <v>1.4</v>
      </c>
      <c r="I17" s="537">
        <v>0</v>
      </c>
      <c r="J17" s="497"/>
      <c r="K17" s="497"/>
      <c r="L17" s="497"/>
      <c r="M17" s="497"/>
      <c r="N17" s="497"/>
      <c r="O17" s="497"/>
      <c r="P17" s="497"/>
      <c r="Q17" s="500">
        <f t="shared" si="5"/>
        <v>0</v>
      </c>
    </row>
    <row r="18" spans="2:17" ht="15.75">
      <c r="B18" s="538" t="s">
        <v>734</v>
      </c>
      <c r="C18" s="539">
        <v>14902749.231617002</v>
      </c>
      <c r="D18" s="539">
        <v>97250.768382998183</v>
      </c>
      <c r="E18" s="539">
        <v>0</v>
      </c>
      <c r="F18" s="539">
        <v>97250.768382998183</v>
      </c>
      <c r="G18" s="539">
        <v>596109.96926468005</v>
      </c>
      <c r="H18" s="536">
        <v>1.4</v>
      </c>
      <c r="I18" s="537">
        <v>0</v>
      </c>
      <c r="J18" s="497">
        <v>0</v>
      </c>
      <c r="K18" s="497">
        <v>0</v>
      </c>
      <c r="L18" s="497">
        <v>0</v>
      </c>
      <c r="M18" s="497">
        <v>0</v>
      </c>
      <c r="N18" s="497">
        <v>0</v>
      </c>
      <c r="O18" s="688">
        <v>970705.03270674951</v>
      </c>
      <c r="P18" s="497">
        <v>0</v>
      </c>
      <c r="Q18" s="500">
        <f>SUM(Q19:Q21)</f>
        <v>970705.03270674951</v>
      </c>
    </row>
    <row r="19" spans="2:17" ht="15.75">
      <c r="B19" s="540" t="s">
        <v>719</v>
      </c>
      <c r="C19" s="539"/>
      <c r="D19" s="539"/>
      <c r="E19" s="539"/>
      <c r="F19" s="539"/>
      <c r="G19" s="539"/>
      <c r="H19" s="536">
        <v>1.4</v>
      </c>
      <c r="I19" s="537">
        <v>0</v>
      </c>
      <c r="J19" s="497"/>
      <c r="K19" s="497"/>
      <c r="L19" s="497"/>
      <c r="M19" s="497"/>
      <c r="N19" s="497"/>
      <c r="O19" s="688"/>
      <c r="P19" s="497"/>
      <c r="Q19" s="500">
        <f>SUMPRODUCT($J$5:$P$5,J19:P19)</f>
        <v>0</v>
      </c>
    </row>
    <row r="20" spans="2:17" ht="15.75">
      <c r="B20" s="540" t="s">
        <v>720</v>
      </c>
      <c r="C20" s="539"/>
      <c r="D20" s="539"/>
      <c r="E20" s="539"/>
      <c r="F20" s="539"/>
      <c r="G20" s="539"/>
      <c r="H20" s="536">
        <v>1.4</v>
      </c>
      <c r="I20" s="537">
        <v>0</v>
      </c>
      <c r="J20" s="497"/>
      <c r="K20" s="497"/>
      <c r="L20" s="497"/>
      <c r="M20" s="497"/>
      <c r="N20" s="497"/>
      <c r="O20" s="688"/>
      <c r="P20" s="497"/>
      <c r="Q20" s="500">
        <f t="shared" ref="Q20:Q21" si="6">SUMPRODUCT($J$5:$P$5,J20:P20)</f>
        <v>0</v>
      </c>
    </row>
    <row r="21" spans="2:17" ht="15.75">
      <c r="B21" s="540" t="s">
        <v>721</v>
      </c>
      <c r="C21" s="539">
        <v>14902749.231617002</v>
      </c>
      <c r="D21" s="539">
        <v>97250.768382998183</v>
      </c>
      <c r="E21" s="539">
        <v>0</v>
      </c>
      <c r="F21" s="539">
        <v>97250.768382998183</v>
      </c>
      <c r="G21" s="539">
        <v>596109.96926468005</v>
      </c>
      <c r="H21" s="536">
        <v>1.4</v>
      </c>
      <c r="I21" s="537">
        <v>970705.03270674951</v>
      </c>
      <c r="J21" s="497">
        <v>0</v>
      </c>
      <c r="K21" s="497">
        <v>0</v>
      </c>
      <c r="L21" s="497">
        <v>0</v>
      </c>
      <c r="M21" s="497">
        <v>0</v>
      </c>
      <c r="N21" s="497">
        <v>0</v>
      </c>
      <c r="O21" s="688">
        <v>970705.03270674951</v>
      </c>
      <c r="P21" s="497">
        <v>0</v>
      </c>
      <c r="Q21" s="500">
        <f t="shared" si="6"/>
        <v>970705.03270674951</v>
      </c>
    </row>
    <row r="22" spans="2:17" ht="15.75">
      <c r="B22" s="538" t="s">
        <v>735</v>
      </c>
      <c r="C22" s="539"/>
      <c r="D22" s="539"/>
      <c r="E22" s="539"/>
      <c r="F22" s="539"/>
      <c r="G22" s="539"/>
      <c r="H22" s="536">
        <v>1.4</v>
      </c>
      <c r="I22" s="537">
        <f t="shared" ref="I22:I33" si="7">(F22+G22)*H22</f>
        <v>0</v>
      </c>
      <c r="J22" s="497"/>
      <c r="K22" s="497"/>
      <c r="L22" s="497"/>
      <c r="M22" s="497"/>
      <c r="N22" s="497"/>
      <c r="O22" s="497"/>
      <c r="P22" s="497"/>
      <c r="Q22" s="500">
        <f>SUM(Q23:Q25)</f>
        <v>0</v>
      </c>
    </row>
    <row r="23" spans="2:17" ht="15.75">
      <c r="B23" s="540" t="s">
        <v>719</v>
      </c>
      <c r="C23" s="539"/>
      <c r="D23" s="539"/>
      <c r="E23" s="539"/>
      <c r="F23" s="539"/>
      <c r="G23" s="539"/>
      <c r="H23" s="536">
        <v>1.4</v>
      </c>
      <c r="I23" s="537">
        <f t="shared" si="7"/>
        <v>0</v>
      </c>
      <c r="J23" s="497"/>
      <c r="K23" s="497"/>
      <c r="L23" s="497"/>
      <c r="M23" s="497"/>
      <c r="N23" s="497"/>
      <c r="O23" s="497"/>
      <c r="P23" s="497"/>
      <c r="Q23" s="500">
        <f>SUMPRODUCT($J$5:$P$5,J23:P23)</f>
        <v>0</v>
      </c>
    </row>
    <row r="24" spans="2:17" ht="15.75">
      <c r="B24" s="540" t="s">
        <v>720</v>
      </c>
      <c r="C24" s="539"/>
      <c r="D24" s="539"/>
      <c r="E24" s="539"/>
      <c r="F24" s="539"/>
      <c r="G24" s="539"/>
      <c r="H24" s="536">
        <v>1.4</v>
      </c>
      <c r="I24" s="537">
        <f t="shared" si="7"/>
        <v>0</v>
      </c>
      <c r="J24" s="497"/>
      <c r="K24" s="497"/>
      <c r="L24" s="497"/>
      <c r="M24" s="497"/>
      <c r="N24" s="497"/>
      <c r="O24" s="497"/>
      <c r="P24" s="497"/>
      <c r="Q24" s="500">
        <f t="shared" ref="Q24:Q25" si="8">SUMPRODUCT($J$5:$P$5,J24:P24)</f>
        <v>0</v>
      </c>
    </row>
    <row r="25" spans="2:17" ht="15.75">
      <c r="B25" s="540" t="s">
        <v>721</v>
      </c>
      <c r="C25" s="539"/>
      <c r="D25" s="539"/>
      <c r="E25" s="539"/>
      <c r="F25" s="539"/>
      <c r="G25" s="539"/>
      <c r="H25" s="536">
        <v>1.4</v>
      </c>
      <c r="I25" s="537">
        <f t="shared" si="7"/>
        <v>0</v>
      </c>
      <c r="J25" s="497"/>
      <c r="K25" s="497"/>
      <c r="L25" s="497"/>
      <c r="M25" s="497"/>
      <c r="N25" s="497"/>
      <c r="O25" s="497"/>
      <c r="P25" s="497"/>
      <c r="Q25" s="500">
        <f t="shared" si="8"/>
        <v>0</v>
      </c>
    </row>
    <row r="26" spans="2:17" ht="15.75">
      <c r="B26" s="538" t="s">
        <v>736</v>
      </c>
      <c r="C26" s="539"/>
      <c r="D26" s="539"/>
      <c r="E26" s="539"/>
      <c r="F26" s="539"/>
      <c r="G26" s="539"/>
      <c r="H26" s="536">
        <v>1.4</v>
      </c>
      <c r="I26" s="537">
        <f t="shared" si="7"/>
        <v>0</v>
      </c>
      <c r="J26" s="497"/>
      <c r="K26" s="497"/>
      <c r="L26" s="497"/>
      <c r="M26" s="497"/>
      <c r="N26" s="497"/>
      <c r="O26" s="497"/>
      <c r="P26" s="497"/>
      <c r="Q26" s="500">
        <f>SUM(Q27:Q29)</f>
        <v>0</v>
      </c>
    </row>
    <row r="27" spans="2:17" ht="15.75">
      <c r="B27" s="540" t="s">
        <v>719</v>
      </c>
      <c r="C27" s="539"/>
      <c r="D27" s="539"/>
      <c r="E27" s="539"/>
      <c r="F27" s="539"/>
      <c r="G27" s="539"/>
      <c r="H27" s="536">
        <v>1.4</v>
      </c>
      <c r="I27" s="537">
        <f t="shared" si="7"/>
        <v>0</v>
      </c>
      <c r="J27" s="497"/>
      <c r="K27" s="497"/>
      <c r="L27" s="497"/>
      <c r="M27" s="497"/>
      <c r="N27" s="497"/>
      <c r="O27" s="497"/>
      <c r="P27" s="497"/>
      <c r="Q27" s="500">
        <f>SUMPRODUCT($J$5:$P$5,J27:P27)</f>
        <v>0</v>
      </c>
    </row>
    <row r="28" spans="2:17" ht="15.75">
      <c r="B28" s="540" t="s">
        <v>720</v>
      </c>
      <c r="C28" s="539"/>
      <c r="D28" s="539"/>
      <c r="E28" s="539"/>
      <c r="F28" s="539"/>
      <c r="G28" s="539"/>
      <c r="H28" s="536">
        <v>1.4</v>
      </c>
      <c r="I28" s="537">
        <f t="shared" si="7"/>
        <v>0</v>
      </c>
      <c r="J28" s="497"/>
      <c r="K28" s="497"/>
      <c r="L28" s="497"/>
      <c r="M28" s="497"/>
      <c r="N28" s="497"/>
      <c r="O28" s="497"/>
      <c r="P28" s="497"/>
      <c r="Q28" s="500">
        <f t="shared" ref="Q28:Q29" si="9">SUMPRODUCT($J$5:$P$5,J28:P28)</f>
        <v>0</v>
      </c>
    </row>
    <row r="29" spans="2:17" ht="15.75">
      <c r="B29" s="540" t="s">
        <v>721</v>
      </c>
      <c r="C29" s="539"/>
      <c r="D29" s="539"/>
      <c r="E29" s="539"/>
      <c r="F29" s="539"/>
      <c r="G29" s="539"/>
      <c r="H29" s="536">
        <v>1.4</v>
      </c>
      <c r="I29" s="537">
        <f t="shared" si="7"/>
        <v>0</v>
      </c>
      <c r="J29" s="497"/>
      <c r="K29" s="497"/>
      <c r="L29" s="497"/>
      <c r="M29" s="497"/>
      <c r="N29" s="497"/>
      <c r="O29" s="497"/>
      <c r="P29" s="497"/>
      <c r="Q29" s="500">
        <f t="shared" si="9"/>
        <v>0</v>
      </c>
    </row>
    <row r="30" spans="2:17" ht="15.75">
      <c r="B30" s="541" t="s">
        <v>737</v>
      </c>
      <c r="C30" s="539"/>
      <c r="D30" s="539"/>
      <c r="E30" s="539"/>
      <c r="F30" s="539"/>
      <c r="G30" s="539"/>
      <c r="H30" s="536">
        <v>1.4</v>
      </c>
      <c r="I30" s="537">
        <f t="shared" si="7"/>
        <v>0</v>
      </c>
      <c r="J30" s="497"/>
      <c r="K30" s="497"/>
      <c r="L30" s="497"/>
      <c r="M30" s="497"/>
      <c r="N30" s="497"/>
      <c r="O30" s="497"/>
      <c r="P30" s="497"/>
      <c r="Q30" s="500">
        <f>SUM(Q31:Q33)</f>
        <v>0</v>
      </c>
    </row>
    <row r="31" spans="2:17" ht="15.75">
      <c r="B31" s="540" t="s">
        <v>719</v>
      </c>
      <c r="C31" s="539"/>
      <c r="D31" s="539"/>
      <c r="E31" s="539"/>
      <c r="F31" s="539"/>
      <c r="G31" s="539"/>
      <c r="H31" s="536">
        <v>1.4</v>
      </c>
      <c r="I31" s="537">
        <f t="shared" si="7"/>
        <v>0</v>
      </c>
      <c r="J31" s="497"/>
      <c r="K31" s="497"/>
      <c r="L31" s="497"/>
      <c r="M31" s="497"/>
      <c r="N31" s="497"/>
      <c r="O31" s="497"/>
      <c r="P31" s="497"/>
      <c r="Q31" s="500">
        <f>SUMPRODUCT($J$5:$P$5,J31:P31)</f>
        <v>0</v>
      </c>
    </row>
    <row r="32" spans="2:17" ht="15.75">
      <c r="B32" s="540" t="s">
        <v>720</v>
      </c>
      <c r="C32" s="539"/>
      <c r="D32" s="539"/>
      <c r="E32" s="539"/>
      <c r="F32" s="539"/>
      <c r="G32" s="539"/>
      <c r="H32" s="536">
        <v>1.4</v>
      </c>
      <c r="I32" s="537">
        <f t="shared" si="7"/>
        <v>0</v>
      </c>
      <c r="J32" s="497"/>
      <c r="K32" s="497"/>
      <c r="L32" s="497"/>
      <c r="M32" s="497"/>
      <c r="N32" s="497"/>
      <c r="O32" s="497"/>
      <c r="P32" s="497"/>
      <c r="Q32" s="500">
        <f t="shared" ref="Q32:Q33" si="10">SUMPRODUCT($J$5:$P$5,J32:P32)</f>
        <v>0</v>
      </c>
    </row>
    <row r="33" spans="2:17" ht="15.75">
      <c r="B33" s="540" t="s">
        <v>721</v>
      </c>
      <c r="C33" s="539"/>
      <c r="D33" s="539"/>
      <c r="E33" s="539"/>
      <c r="F33" s="539"/>
      <c r="G33" s="539"/>
      <c r="H33" s="536">
        <v>1.4</v>
      </c>
      <c r="I33" s="537">
        <f t="shared" si="7"/>
        <v>0</v>
      </c>
      <c r="J33" s="497"/>
      <c r="K33" s="497"/>
      <c r="L33" s="497"/>
      <c r="M33" s="497"/>
      <c r="N33" s="497"/>
      <c r="O33" s="497"/>
      <c r="P33" s="497"/>
      <c r="Q33" s="500">
        <f t="shared" si="10"/>
        <v>0</v>
      </c>
    </row>
    <row r="34" spans="2:17" ht="15.75">
      <c r="B34" s="542" t="s">
        <v>66</v>
      </c>
      <c r="C34" s="543">
        <f>C6</f>
        <v>14902749.231617002</v>
      </c>
      <c r="D34" s="543">
        <f t="shared" ref="D34:G34" si="11">D6</f>
        <v>97250.768382998183</v>
      </c>
      <c r="E34" s="543">
        <f t="shared" si="11"/>
        <v>0</v>
      </c>
      <c r="F34" s="543">
        <f t="shared" si="11"/>
        <v>97250.768382998183</v>
      </c>
      <c r="G34" s="543">
        <f t="shared" si="11"/>
        <v>596109.96926468005</v>
      </c>
      <c r="H34" s="536">
        <v>1.4</v>
      </c>
      <c r="I34" s="537">
        <f>(F34+G34)*H34</f>
        <v>970705.03270674951</v>
      </c>
      <c r="J34" s="543">
        <f t="shared" ref="J34:Q34" si="12">J6</f>
        <v>0</v>
      </c>
      <c r="K34" s="543">
        <f t="shared" si="12"/>
        <v>0</v>
      </c>
      <c r="L34" s="543">
        <f t="shared" si="12"/>
        <v>0</v>
      </c>
      <c r="M34" s="543">
        <f t="shared" si="12"/>
        <v>970705.03270674951</v>
      </c>
      <c r="N34" s="543">
        <f t="shared" si="12"/>
        <v>0</v>
      </c>
      <c r="O34" s="543">
        <f t="shared" si="12"/>
        <v>970705.03270674951</v>
      </c>
      <c r="P34" s="543">
        <f t="shared" si="12"/>
        <v>0</v>
      </c>
      <c r="Q34" s="543">
        <f t="shared" si="12"/>
        <v>970705.03270674951</v>
      </c>
    </row>
  </sheetData>
  <conditionalFormatting sqref="I7:I34">
    <cfRule type="expression" dxfId="18"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80" zoomScaleNormal="80" workbookViewId="0">
      <pane xSplit="1" ySplit="5" topLeftCell="B18" activePane="bottomRight" state="frozen"/>
      <selection pane="topRight" activeCell="B1" sqref="B1"/>
      <selection pane="bottomLeft" activeCell="A6" sqref="A6"/>
      <selection pane="bottomRight" activeCell="C34" sqref="C34"/>
    </sheetView>
  </sheetViews>
  <sheetFormatPr defaultRowHeight="15.75"/>
  <cols>
    <col min="1" max="1" width="9.5703125" style="13" bestFit="1" customWidth="1"/>
    <col min="2" max="2" width="88.42578125" style="11" customWidth="1"/>
    <col min="3" max="3" width="14.28515625" style="11" bestFit="1" customWidth="1"/>
    <col min="4" max="7" width="14.28515625" style="1" bestFit="1" customWidth="1"/>
    <col min="8" max="9" width="6.85546875" customWidth="1"/>
  </cols>
  <sheetData>
    <row r="1" spans="1:12">
      <c r="A1" s="12" t="s">
        <v>97</v>
      </c>
      <c r="B1" s="229" t="str">
        <f>Info!C2</f>
        <v>სს პროკრედიტ ბანკი</v>
      </c>
    </row>
    <row r="2" spans="1:12">
      <c r="A2" s="12" t="s">
        <v>98</v>
      </c>
      <c r="B2" s="259">
        <v>45838</v>
      </c>
    </row>
    <row r="3" spans="1:12" ht="16.5" thickBot="1">
      <c r="A3" s="12"/>
    </row>
    <row r="4" spans="1:12" ht="15" customHeight="1" thickBot="1">
      <c r="A4" s="31" t="s">
        <v>178</v>
      </c>
      <c r="B4" s="114" t="s">
        <v>128</v>
      </c>
      <c r="C4" s="115"/>
      <c r="D4" s="691" t="s">
        <v>659</v>
      </c>
      <c r="E4" s="692"/>
      <c r="F4" s="692"/>
      <c r="G4" s="693"/>
    </row>
    <row r="5" spans="1:12" ht="15">
      <c r="A5" s="157" t="s">
        <v>25</v>
      </c>
      <c r="B5" s="158"/>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12" ht="15">
      <c r="A6" s="245"/>
      <c r="B6" s="246" t="s">
        <v>95</v>
      </c>
      <c r="C6" s="159"/>
      <c r="D6" s="159"/>
      <c r="E6" s="159"/>
      <c r="F6" s="159"/>
      <c r="G6" s="160"/>
    </row>
    <row r="7" spans="1:12" ht="15">
      <c r="A7" s="245"/>
      <c r="B7" s="247" t="s">
        <v>99</v>
      </c>
      <c r="C7" s="159"/>
      <c r="D7" s="159"/>
      <c r="E7" s="159"/>
      <c r="F7" s="159"/>
      <c r="G7" s="160"/>
    </row>
    <row r="8" spans="1:12" ht="15">
      <c r="A8" s="233">
        <v>1</v>
      </c>
      <c r="B8" s="234" t="s">
        <v>22</v>
      </c>
      <c r="C8" s="248">
        <v>318755802.75034606</v>
      </c>
      <c r="D8" s="249">
        <v>309359973.20309991</v>
      </c>
      <c r="E8" s="249">
        <v>303620566.62309992</v>
      </c>
      <c r="F8" s="249">
        <v>312254914.73380589</v>
      </c>
      <c r="G8" s="250">
        <v>305025411.4799999</v>
      </c>
      <c r="H8" s="665"/>
      <c r="I8" s="665"/>
      <c r="J8" s="665"/>
      <c r="K8" s="665"/>
      <c r="L8" s="665"/>
    </row>
    <row r="9" spans="1:12" ht="15">
      <c r="A9" s="233">
        <v>2</v>
      </c>
      <c r="B9" s="234" t="s">
        <v>75</v>
      </c>
      <c r="C9" s="248">
        <v>318755802.75034606</v>
      </c>
      <c r="D9" s="249">
        <v>309359973.20309991</v>
      </c>
      <c r="E9" s="249">
        <v>303620566.62309992</v>
      </c>
      <c r="F9" s="249">
        <v>312254914.73380589</v>
      </c>
      <c r="G9" s="250">
        <v>305025411.4799999</v>
      </c>
      <c r="H9" s="665"/>
      <c r="I9" s="665"/>
      <c r="J9" s="665"/>
      <c r="K9" s="665"/>
      <c r="L9" s="665"/>
    </row>
    <row r="10" spans="1:12" ht="15">
      <c r="A10" s="233">
        <v>3</v>
      </c>
      <c r="B10" s="234" t="s">
        <v>74</v>
      </c>
      <c r="C10" s="248">
        <v>341083702.75034606</v>
      </c>
      <c r="D10" s="249">
        <v>330278073.20309991</v>
      </c>
      <c r="E10" s="249">
        <v>324082966.62309992</v>
      </c>
      <c r="F10" s="249">
        <v>321392314.73380589</v>
      </c>
      <c r="G10" s="250">
        <v>317030211.4799999</v>
      </c>
      <c r="H10" s="665"/>
      <c r="I10" s="665"/>
      <c r="J10" s="665"/>
      <c r="K10" s="665"/>
      <c r="L10" s="665"/>
    </row>
    <row r="11" spans="1:12" ht="15">
      <c r="A11" s="233">
        <v>4</v>
      </c>
      <c r="B11" s="234" t="s">
        <v>306</v>
      </c>
      <c r="C11" s="248">
        <v>194874709.91571534</v>
      </c>
      <c r="D11" s="249">
        <v>191493889.65699655</v>
      </c>
      <c r="E11" s="249">
        <v>182979646.26926133</v>
      </c>
      <c r="F11" s="249">
        <v>183072041.78531423</v>
      </c>
      <c r="G11" s="250">
        <v>178449360.97991788</v>
      </c>
      <c r="H11" s="665"/>
      <c r="I11" s="665"/>
      <c r="J11" s="665"/>
      <c r="K11" s="665"/>
      <c r="L11" s="665"/>
    </row>
    <row r="12" spans="1:12" ht="15">
      <c r="A12" s="233">
        <v>5</v>
      </c>
      <c r="B12" s="234" t="s">
        <v>307</v>
      </c>
      <c r="C12" s="248">
        <v>236551555.59378558</v>
      </c>
      <c r="D12" s="249">
        <v>232283133.11608824</v>
      </c>
      <c r="E12" s="249">
        <v>222841598.17145082</v>
      </c>
      <c r="F12" s="249">
        <v>223224858.65533155</v>
      </c>
      <c r="G12" s="250">
        <v>218122818.61518836</v>
      </c>
      <c r="H12" s="665"/>
      <c r="I12" s="665"/>
      <c r="J12" s="665"/>
      <c r="K12" s="665"/>
      <c r="L12" s="665"/>
    </row>
    <row r="13" spans="1:12" ht="15">
      <c r="A13" s="233">
        <v>6</v>
      </c>
      <c r="B13" s="234" t="s">
        <v>308</v>
      </c>
      <c r="C13" s="248">
        <v>291802459.33266073</v>
      </c>
      <c r="D13" s="249">
        <v>286357009.81128186</v>
      </c>
      <c r="E13" s="249">
        <v>275689653.71680266</v>
      </c>
      <c r="F13" s="249">
        <v>276459123.30456859</v>
      </c>
      <c r="G13" s="250">
        <v>270713470.78553778</v>
      </c>
      <c r="H13" s="665"/>
      <c r="I13" s="665"/>
      <c r="J13" s="665"/>
      <c r="K13" s="665"/>
      <c r="L13" s="665"/>
    </row>
    <row r="14" spans="1:12" ht="15">
      <c r="A14" s="245"/>
      <c r="B14" s="246" t="s">
        <v>310</v>
      </c>
      <c r="C14" s="159"/>
      <c r="D14" s="159"/>
      <c r="E14" s="159"/>
      <c r="F14" s="159"/>
      <c r="G14" s="160"/>
      <c r="H14" s="665"/>
      <c r="I14" s="665"/>
      <c r="J14" s="665"/>
      <c r="K14" s="665"/>
      <c r="L14" s="665"/>
    </row>
    <row r="15" spans="1:12" ht="21.95" customHeight="1">
      <c r="A15" s="233">
        <v>7</v>
      </c>
      <c r="B15" s="234" t="s">
        <v>309</v>
      </c>
      <c r="C15" s="251">
        <v>1569205817.3745394</v>
      </c>
      <c r="D15" s="249">
        <v>1534514146.277276</v>
      </c>
      <c r="E15" s="249">
        <v>1512851561.3898034</v>
      </c>
      <c r="F15" s="249">
        <v>1526121317.0139229</v>
      </c>
      <c r="G15" s="250">
        <v>1477190070.9753292</v>
      </c>
      <c r="H15" s="665"/>
      <c r="I15" s="665"/>
      <c r="J15" s="665"/>
      <c r="K15" s="665"/>
      <c r="L15" s="665"/>
    </row>
    <row r="16" spans="1:12" ht="15">
      <c r="A16" s="245"/>
      <c r="B16" s="246" t="s">
        <v>313</v>
      </c>
      <c r="C16" s="159"/>
      <c r="D16" s="159"/>
      <c r="E16" s="159"/>
      <c r="F16" s="159"/>
      <c r="G16" s="160"/>
      <c r="H16" s="665"/>
      <c r="I16" s="665"/>
      <c r="J16" s="665"/>
      <c r="K16" s="665"/>
      <c r="L16" s="665"/>
    </row>
    <row r="17" spans="1:12" ht="15">
      <c r="A17" s="233"/>
      <c r="B17" s="247" t="s">
        <v>712</v>
      </c>
      <c r="C17" s="159"/>
      <c r="D17" s="159"/>
      <c r="E17" s="159"/>
      <c r="F17" s="159"/>
      <c r="G17" s="160"/>
      <c r="H17" s="665"/>
      <c r="I17" s="665"/>
      <c r="J17" s="665"/>
      <c r="K17" s="665"/>
      <c r="L17" s="665"/>
    </row>
    <row r="18" spans="1:12" ht="15">
      <c r="A18" s="233">
        <v>8</v>
      </c>
      <c r="B18" s="234" t="s">
        <v>304</v>
      </c>
      <c r="C18" s="685">
        <v>0.20313192776946298</v>
      </c>
      <c r="D18" s="686">
        <v>0.20160125206639881</v>
      </c>
      <c r="E18" s="686">
        <v>0.20069422167510897</v>
      </c>
      <c r="F18" s="686">
        <v>0.20460687577890452</v>
      </c>
      <c r="G18" s="687">
        <v>0.20649029361441881</v>
      </c>
      <c r="H18" s="665"/>
      <c r="I18" s="665"/>
      <c r="J18" s="665"/>
      <c r="K18" s="665"/>
      <c r="L18" s="665"/>
    </row>
    <row r="19" spans="1:12" ht="15" customHeight="1">
      <c r="A19" s="233">
        <v>9</v>
      </c>
      <c r="B19" s="234" t="s">
        <v>303</v>
      </c>
      <c r="C19" s="685">
        <v>0.20313192776946298</v>
      </c>
      <c r="D19" s="686">
        <v>0.20160125206639881</v>
      </c>
      <c r="E19" s="686">
        <v>0.20069422167510897</v>
      </c>
      <c r="F19" s="686">
        <v>0.20460687577890452</v>
      </c>
      <c r="G19" s="687">
        <v>0.20649029361441881</v>
      </c>
      <c r="H19" s="665"/>
      <c r="I19" s="665"/>
      <c r="J19" s="665"/>
      <c r="K19" s="665"/>
      <c r="L19" s="665"/>
    </row>
    <row r="20" spans="1:12" ht="15">
      <c r="A20" s="233">
        <v>10</v>
      </c>
      <c r="B20" s="234" t="s">
        <v>305</v>
      </c>
      <c r="C20" s="685">
        <v>0.21736071774256999</v>
      </c>
      <c r="D20" s="686">
        <v>0.21523299345552005</v>
      </c>
      <c r="E20" s="686">
        <v>0.2142199372986576</v>
      </c>
      <c r="F20" s="686">
        <v>0.2105942110569928</v>
      </c>
      <c r="G20" s="687">
        <v>0.21461707447754344</v>
      </c>
      <c r="H20" s="665"/>
      <c r="I20" s="665"/>
      <c r="J20" s="665"/>
      <c r="K20" s="665"/>
      <c r="L20" s="665"/>
    </row>
    <row r="21" spans="1:12" ht="15">
      <c r="A21" s="233">
        <v>11</v>
      </c>
      <c r="B21" s="234" t="s">
        <v>306</v>
      </c>
      <c r="C21" s="685">
        <v>0.12418683881873635</v>
      </c>
      <c r="D21" s="686">
        <v>0.12479121819864601</v>
      </c>
      <c r="E21" s="686">
        <v>0.12095016519741328</v>
      </c>
      <c r="F21" s="686">
        <v>0.11995903585405723</v>
      </c>
      <c r="G21" s="687">
        <v>0.12080324968749279</v>
      </c>
      <c r="H21" s="665"/>
      <c r="I21" s="665"/>
      <c r="J21" s="665"/>
      <c r="K21" s="665"/>
      <c r="L21" s="665"/>
    </row>
    <row r="22" spans="1:12" ht="15">
      <c r="A22" s="233">
        <v>12</v>
      </c>
      <c r="B22" s="234" t="s">
        <v>307</v>
      </c>
      <c r="C22" s="685">
        <v>0.15074603533497177</v>
      </c>
      <c r="D22" s="686">
        <v>0.15137242864759898</v>
      </c>
      <c r="E22" s="686">
        <v>0.14729905025628165</v>
      </c>
      <c r="F22" s="686">
        <v>0.14626940608634134</v>
      </c>
      <c r="G22" s="687">
        <v>0.14766063142515617</v>
      </c>
      <c r="H22" s="665"/>
      <c r="I22" s="665"/>
      <c r="J22" s="665"/>
      <c r="K22" s="665"/>
      <c r="L22" s="665"/>
    </row>
    <row r="23" spans="1:12" ht="15">
      <c r="A23" s="233">
        <v>13</v>
      </c>
      <c r="B23" s="234" t="s">
        <v>308</v>
      </c>
      <c r="C23" s="685">
        <v>0.18595550443528153</v>
      </c>
      <c r="D23" s="686">
        <v>0.18661086344885291</v>
      </c>
      <c r="E23" s="686">
        <v>0.18223179375479265</v>
      </c>
      <c r="F23" s="686">
        <v>0.18115147218145203</v>
      </c>
      <c r="G23" s="687">
        <v>0.18326244950102905</v>
      </c>
      <c r="H23" s="665"/>
      <c r="I23" s="665"/>
      <c r="J23" s="665"/>
      <c r="K23" s="665"/>
      <c r="L23" s="665"/>
    </row>
    <row r="24" spans="1:12" ht="15">
      <c r="A24" s="245"/>
      <c r="B24" s="246" t="s">
        <v>703</v>
      </c>
      <c r="C24" s="159"/>
      <c r="D24" s="159"/>
      <c r="E24" s="159"/>
      <c r="F24" s="159"/>
      <c r="G24" s="160"/>
      <c r="H24" s="665"/>
      <c r="I24" s="665"/>
      <c r="J24" s="665"/>
      <c r="K24" s="665"/>
      <c r="L24" s="665"/>
    </row>
    <row r="25" spans="1:12" ht="25.5">
      <c r="A25" s="233">
        <v>14</v>
      </c>
      <c r="B25" s="234" t="s">
        <v>704</v>
      </c>
      <c r="C25" s="260"/>
      <c r="D25" s="261"/>
      <c r="E25" s="261"/>
      <c r="F25" s="261"/>
      <c r="G25" s="262"/>
      <c r="H25" s="665"/>
      <c r="I25" s="665"/>
      <c r="J25" s="665"/>
      <c r="K25" s="665"/>
      <c r="L25" s="665"/>
    </row>
    <row r="26" spans="1:12" ht="15">
      <c r="A26" s="245"/>
      <c r="B26" s="246" t="s">
        <v>6</v>
      </c>
      <c r="C26" s="159"/>
      <c r="D26" s="159"/>
      <c r="E26" s="159"/>
      <c r="F26" s="159"/>
      <c r="G26" s="160"/>
      <c r="H26" s="665"/>
      <c r="I26" s="665"/>
      <c r="J26" s="665"/>
      <c r="K26" s="665"/>
      <c r="L26" s="665"/>
    </row>
    <row r="27" spans="1:12" ht="15" customHeight="1">
      <c r="A27" s="252">
        <v>15</v>
      </c>
      <c r="B27" s="253" t="s">
        <v>7</v>
      </c>
      <c r="C27" s="554">
        <v>6.9621950121203063E-2</v>
      </c>
      <c r="D27" s="555">
        <v>6.8758395262418004E-2</v>
      </c>
      <c r="E27" s="555">
        <v>6.9780707621358601E-2</v>
      </c>
      <c r="F27" s="555">
        <v>6.9725121183078942E-2</v>
      </c>
      <c r="G27" s="556">
        <v>6.9725225821018658E-2</v>
      </c>
      <c r="H27" s="665"/>
      <c r="I27" s="665"/>
      <c r="J27" s="665"/>
      <c r="K27" s="665"/>
      <c r="L27" s="665"/>
    </row>
    <row r="28" spans="1:12" ht="15">
      <c r="A28" s="252">
        <v>16</v>
      </c>
      <c r="B28" s="253" t="s">
        <v>8</v>
      </c>
      <c r="C28" s="554">
        <v>3.2972608026123208E-2</v>
      </c>
      <c r="D28" s="555">
        <v>3.1859874011236043E-2</v>
      </c>
      <c r="E28" s="555">
        <v>3.0293640374728949E-2</v>
      </c>
      <c r="F28" s="555">
        <v>2.9686282899198696E-2</v>
      </c>
      <c r="G28" s="556">
        <v>2.9058506002081149E-2</v>
      </c>
      <c r="H28" s="665"/>
      <c r="I28" s="665"/>
      <c r="J28" s="665"/>
      <c r="K28" s="665"/>
      <c r="L28" s="665"/>
    </row>
    <row r="29" spans="1:12" ht="15">
      <c r="A29" s="252">
        <v>17</v>
      </c>
      <c r="B29" s="253" t="s">
        <v>9</v>
      </c>
      <c r="C29" s="554">
        <v>2.2402725494895984E-2</v>
      </c>
      <c r="D29" s="555">
        <v>2.0653388814547789E-2</v>
      </c>
      <c r="E29" s="555">
        <v>2.4549219474855343E-2</v>
      </c>
      <c r="F29" s="555">
        <v>3.1149142155938277E-2</v>
      </c>
      <c r="G29" s="556">
        <v>3.1859152249020806E-2</v>
      </c>
      <c r="H29" s="665"/>
      <c r="I29" s="665"/>
      <c r="J29" s="665"/>
      <c r="K29" s="665"/>
      <c r="L29" s="665"/>
    </row>
    <row r="30" spans="1:12" ht="15">
      <c r="A30" s="252">
        <v>18</v>
      </c>
      <c r="B30" s="253" t="s">
        <v>129</v>
      </c>
      <c r="C30" s="554">
        <v>3.6649342095079855E-2</v>
      </c>
      <c r="D30" s="555">
        <v>3.6898521251181961E-2</v>
      </c>
      <c r="E30" s="555">
        <v>3.9487067246629648E-2</v>
      </c>
      <c r="F30" s="555">
        <v>4.0038838283880239E-2</v>
      </c>
      <c r="G30" s="556">
        <v>4.0666719818937505E-2</v>
      </c>
      <c r="H30" s="665"/>
      <c r="I30" s="665"/>
      <c r="J30" s="665"/>
      <c r="K30" s="665"/>
      <c r="L30" s="665"/>
    </row>
    <row r="31" spans="1:12" ht="15">
      <c r="A31" s="252">
        <v>19</v>
      </c>
      <c r="B31" s="253" t="s">
        <v>10</v>
      </c>
      <c r="C31" s="554">
        <v>1.5460470219658734E-2</v>
      </c>
      <c r="D31" s="555">
        <v>1.1380657980418922E-2</v>
      </c>
      <c r="E31" s="555">
        <v>1.7131879753833436E-2</v>
      </c>
      <c r="F31" s="555">
        <v>1.8098172669896315E-2</v>
      </c>
      <c r="G31" s="556">
        <v>1.9684728763202222E-2</v>
      </c>
      <c r="H31" s="665"/>
      <c r="I31" s="665"/>
      <c r="J31" s="665"/>
      <c r="K31" s="665"/>
      <c r="L31" s="665"/>
    </row>
    <row r="32" spans="1:12" ht="15">
      <c r="A32" s="252">
        <v>20</v>
      </c>
      <c r="B32" s="253" t="s">
        <v>11</v>
      </c>
      <c r="C32" s="554">
        <v>9.4690398685658789E-2</v>
      </c>
      <c r="D32" s="555">
        <v>6.9610190115209802E-2</v>
      </c>
      <c r="E32" s="555">
        <v>0.10285042621838736</v>
      </c>
      <c r="F32" s="555">
        <v>0.10810063707896787</v>
      </c>
      <c r="G32" s="556">
        <v>0.11730783511639671</v>
      </c>
      <c r="H32" s="665"/>
      <c r="I32" s="665"/>
      <c r="J32" s="665"/>
      <c r="K32" s="665"/>
      <c r="L32" s="665"/>
    </row>
    <row r="33" spans="1:12" ht="15">
      <c r="A33" s="245"/>
      <c r="B33" s="246" t="s">
        <v>12</v>
      </c>
      <c r="C33" s="557"/>
      <c r="D33" s="557"/>
      <c r="E33" s="557"/>
      <c r="F33" s="557"/>
      <c r="G33" s="558"/>
      <c r="H33" s="665"/>
      <c r="I33" s="665"/>
      <c r="J33" s="665"/>
      <c r="K33" s="665"/>
      <c r="L33" s="665"/>
    </row>
    <row r="34" spans="1:12" ht="15">
      <c r="A34" s="252">
        <v>21</v>
      </c>
      <c r="B34" s="253" t="s">
        <v>13</v>
      </c>
      <c r="C34" s="554">
        <v>2.5280807833232308E-2</v>
      </c>
      <c r="D34" s="555">
        <v>2.3614136519359522E-2</v>
      </c>
      <c r="E34" s="555">
        <v>2.3599030941356926E-2</v>
      </c>
      <c r="F34" s="555">
        <v>2.6299671022980652E-2</v>
      </c>
      <c r="G34" s="556">
        <v>2.9819012778367675E-2</v>
      </c>
      <c r="H34" s="665"/>
      <c r="I34" s="665"/>
      <c r="J34" s="665"/>
      <c r="K34" s="665"/>
      <c r="L34" s="665"/>
    </row>
    <row r="35" spans="1:12" ht="15" customHeight="1">
      <c r="A35" s="252">
        <v>22</v>
      </c>
      <c r="B35" s="253" t="s">
        <v>671</v>
      </c>
      <c r="C35" s="554">
        <v>2.0534034583830664E-2</v>
      </c>
      <c r="D35" s="555">
        <v>2.0426039991474649E-2</v>
      </c>
      <c r="E35" s="555">
        <v>2.1431608154555849E-2</v>
      </c>
      <c r="F35" s="555">
        <v>2.2106242135847356E-2</v>
      </c>
      <c r="G35" s="556">
        <v>2.2362859637434139E-2</v>
      </c>
      <c r="H35" s="665"/>
      <c r="I35" s="665"/>
      <c r="J35" s="665"/>
      <c r="K35" s="665"/>
      <c r="L35" s="665"/>
    </row>
    <row r="36" spans="1:12" ht="15">
      <c r="A36" s="252">
        <v>23</v>
      </c>
      <c r="B36" s="253" t="s">
        <v>14</v>
      </c>
      <c r="C36" s="554">
        <v>0.65031741100192997</v>
      </c>
      <c r="D36" s="555">
        <v>0.65271714898810484</v>
      </c>
      <c r="E36" s="555">
        <v>0.64093807435278005</v>
      </c>
      <c r="F36" s="555">
        <v>0.63247792114287249</v>
      </c>
      <c r="G36" s="556">
        <v>0.67440968935586365</v>
      </c>
      <c r="H36" s="665"/>
      <c r="I36" s="665"/>
      <c r="J36" s="665"/>
      <c r="K36" s="665"/>
      <c r="L36" s="665"/>
    </row>
    <row r="37" spans="1:12" ht="15" customHeight="1">
      <c r="A37" s="252">
        <v>24</v>
      </c>
      <c r="B37" s="253" t="s">
        <v>15</v>
      </c>
      <c r="C37" s="554">
        <v>0.6389921245045681</v>
      </c>
      <c r="D37" s="555">
        <v>0.64161980828613918</v>
      </c>
      <c r="E37" s="555">
        <v>0.63643392720506897</v>
      </c>
      <c r="F37" s="555">
        <v>0.63597513083044444</v>
      </c>
      <c r="G37" s="556">
        <v>0.62735970875986913</v>
      </c>
      <c r="H37" s="665"/>
      <c r="I37" s="665"/>
      <c r="J37" s="665"/>
      <c r="K37" s="665"/>
      <c r="L37" s="665"/>
    </row>
    <row r="38" spans="1:12" ht="15">
      <c r="A38" s="252">
        <v>25</v>
      </c>
      <c r="B38" s="253" t="s">
        <v>16</v>
      </c>
      <c r="C38" s="554">
        <v>4.5285497523498669E-2</v>
      </c>
      <c r="D38" s="555">
        <v>2.0701892365536882E-2</v>
      </c>
      <c r="E38" s="555">
        <v>0.1205244993768104</v>
      </c>
      <c r="F38" s="555">
        <v>0.14784152780292389</v>
      </c>
      <c r="G38" s="556">
        <v>0.10703605021892224</v>
      </c>
      <c r="H38" s="665"/>
      <c r="I38" s="665"/>
      <c r="J38" s="665"/>
      <c r="K38" s="665"/>
      <c r="L38" s="665"/>
    </row>
    <row r="39" spans="1:12" ht="15" customHeight="1">
      <c r="A39" s="245"/>
      <c r="B39" s="246" t="s">
        <v>17</v>
      </c>
      <c r="C39" s="557"/>
      <c r="D39" s="557"/>
      <c r="E39" s="557"/>
      <c r="F39" s="557"/>
      <c r="G39" s="558"/>
      <c r="H39" s="665"/>
      <c r="I39" s="665"/>
      <c r="J39" s="665"/>
      <c r="K39" s="665"/>
      <c r="L39" s="665"/>
    </row>
    <row r="40" spans="1:12" ht="15" customHeight="1">
      <c r="A40" s="252">
        <v>26</v>
      </c>
      <c r="B40" s="253" t="s">
        <v>18</v>
      </c>
      <c r="C40" s="554">
        <v>0.28218290648486394</v>
      </c>
      <c r="D40" s="554">
        <v>0.27876906904448046</v>
      </c>
      <c r="E40" s="554">
        <v>0.29477849216568713</v>
      </c>
      <c r="F40" s="554">
        <v>0.27316737593502588</v>
      </c>
      <c r="G40" s="559">
        <v>0.27662304685690892</v>
      </c>
      <c r="H40" s="665"/>
      <c r="I40" s="665"/>
      <c r="J40" s="665"/>
      <c r="K40" s="665"/>
      <c r="L40" s="665"/>
    </row>
    <row r="41" spans="1:12" ht="15" customHeight="1">
      <c r="A41" s="252">
        <v>27</v>
      </c>
      <c r="B41" s="253" t="s">
        <v>19</v>
      </c>
      <c r="C41" s="554">
        <v>0.75134389474157226</v>
      </c>
      <c r="D41" s="554">
        <v>0.76384780056893731</v>
      </c>
      <c r="E41" s="554">
        <v>0.75733802761853342</v>
      </c>
      <c r="F41" s="554">
        <v>0.7602654179884909</v>
      </c>
      <c r="G41" s="559">
        <v>0.74945128187848487</v>
      </c>
      <c r="H41" s="665"/>
      <c r="I41" s="665"/>
      <c r="J41" s="665"/>
      <c r="K41" s="665"/>
      <c r="L41" s="665"/>
    </row>
    <row r="42" spans="1:12" ht="15" customHeight="1">
      <c r="A42" s="252">
        <v>28</v>
      </c>
      <c r="B42" s="254" t="s">
        <v>20</v>
      </c>
      <c r="C42" s="554">
        <v>0.35243459259915222</v>
      </c>
      <c r="D42" s="554">
        <v>0.37068677532262612</v>
      </c>
      <c r="E42" s="554">
        <v>0.3934839504494082</v>
      </c>
      <c r="F42" s="554">
        <v>0.38042874524725528</v>
      </c>
      <c r="G42" s="559">
        <v>0.38943108419361061</v>
      </c>
      <c r="H42" s="665"/>
      <c r="I42" s="665"/>
      <c r="J42" s="665"/>
      <c r="K42" s="665"/>
      <c r="L42" s="665"/>
    </row>
    <row r="43" spans="1:12" ht="15" customHeight="1">
      <c r="A43" s="258"/>
      <c r="B43" s="246" t="s">
        <v>236</v>
      </c>
      <c r="C43" s="159"/>
      <c r="D43" s="159"/>
      <c r="E43" s="159"/>
      <c r="F43" s="159"/>
      <c r="G43" s="160"/>
      <c r="H43" s="665"/>
      <c r="I43" s="665"/>
      <c r="J43" s="665"/>
      <c r="K43" s="665"/>
      <c r="L43" s="665"/>
    </row>
    <row r="44" spans="1:12" ht="15" customHeight="1">
      <c r="A44" s="252">
        <v>29</v>
      </c>
      <c r="B44" s="301" t="s">
        <v>229</v>
      </c>
      <c r="C44" s="254">
        <v>559272608.18237603</v>
      </c>
      <c r="D44" s="254">
        <v>530886326.76532501</v>
      </c>
      <c r="E44" s="254">
        <v>553177760.01993299</v>
      </c>
      <c r="F44" s="254">
        <v>525943171.01744008</v>
      </c>
      <c r="G44" s="257">
        <v>463139759.03000003</v>
      </c>
      <c r="H44" s="665"/>
      <c r="I44" s="665"/>
      <c r="J44" s="665"/>
      <c r="K44" s="665"/>
      <c r="L44" s="665"/>
    </row>
    <row r="45" spans="1:12" ht="15">
      <c r="A45" s="252">
        <v>30</v>
      </c>
      <c r="B45" s="253" t="s">
        <v>230</v>
      </c>
      <c r="C45" s="254">
        <v>300738249.94808704</v>
      </c>
      <c r="D45" s="255">
        <v>308797795.43948656</v>
      </c>
      <c r="E45" s="255">
        <v>373720040.40682596</v>
      </c>
      <c r="F45" s="255">
        <v>320834935.14575297</v>
      </c>
      <c r="G45" s="256">
        <v>322246428.53574556</v>
      </c>
      <c r="H45" s="665"/>
      <c r="I45" s="665"/>
      <c r="J45" s="665"/>
      <c r="K45" s="665"/>
      <c r="L45" s="665"/>
    </row>
    <row r="46" spans="1:12" ht="15">
      <c r="A46" s="296">
        <v>31</v>
      </c>
      <c r="B46" s="297" t="s">
        <v>228</v>
      </c>
      <c r="C46" s="554">
        <v>1.8596657002523516</v>
      </c>
      <c r="D46" s="554">
        <v>1.7192037462889205</v>
      </c>
      <c r="E46" s="554">
        <v>1.480192925746642</v>
      </c>
      <c r="F46" s="554">
        <v>1.6392952057372054</v>
      </c>
      <c r="G46" s="559">
        <v>1.4372223181323038</v>
      </c>
      <c r="H46" s="665"/>
      <c r="I46" s="665"/>
      <c r="J46" s="665"/>
      <c r="K46" s="665"/>
      <c r="L46" s="665"/>
    </row>
    <row r="47" spans="1:12" ht="15">
      <c r="A47" s="296"/>
      <c r="B47" s="246" t="s">
        <v>314</v>
      </c>
      <c r="C47" s="159"/>
      <c r="D47" s="159"/>
      <c r="E47" s="159"/>
      <c r="F47" s="159"/>
      <c r="G47" s="160"/>
      <c r="H47" s="665"/>
      <c r="I47" s="665"/>
      <c r="J47" s="665"/>
      <c r="K47" s="665"/>
      <c r="L47" s="665"/>
    </row>
    <row r="48" spans="1:12" ht="15">
      <c r="A48" s="296">
        <v>32</v>
      </c>
      <c r="B48" s="297" t="s">
        <v>321</v>
      </c>
      <c r="C48" s="298">
        <v>1510029376.9355621</v>
      </c>
      <c r="D48" s="299">
        <v>1510327447.0496347</v>
      </c>
      <c r="E48" s="299">
        <v>1509951808.3220439</v>
      </c>
      <c r="F48" s="299">
        <v>1461775494.8668325</v>
      </c>
      <c r="G48" s="300">
        <v>1469269530.3723035</v>
      </c>
      <c r="H48" s="665"/>
      <c r="I48" s="665"/>
      <c r="J48" s="665"/>
      <c r="K48" s="665"/>
      <c r="L48" s="665"/>
    </row>
    <row r="49" spans="1:12" ht="15">
      <c r="A49" s="296">
        <v>33</v>
      </c>
      <c r="B49" s="297" t="s">
        <v>334</v>
      </c>
      <c r="C49" s="298">
        <v>1078292221.5848043</v>
      </c>
      <c r="D49" s="299">
        <v>1029224084.6639426</v>
      </c>
      <c r="E49" s="299">
        <v>1013595147.6797916</v>
      </c>
      <c r="F49" s="299">
        <v>1034456951.1395755</v>
      </c>
      <c r="G49" s="300">
        <v>1006596768.5895195</v>
      </c>
      <c r="H49" s="665"/>
      <c r="I49" s="665"/>
      <c r="J49" s="665"/>
      <c r="K49" s="665"/>
      <c r="L49" s="665"/>
    </row>
    <row r="50" spans="1:12" thickBot="1">
      <c r="A50" s="60">
        <v>34</v>
      </c>
      <c r="B50" s="127" t="s">
        <v>348</v>
      </c>
      <c r="C50" s="560">
        <v>1.4003897521547717</v>
      </c>
      <c r="D50" s="561">
        <v>1.4674427751491841</v>
      </c>
      <c r="E50" s="561">
        <v>1.4896991286693275</v>
      </c>
      <c r="F50" s="561">
        <v>1.413084897594352</v>
      </c>
      <c r="G50" s="562">
        <v>1.4596406189849964</v>
      </c>
      <c r="H50" s="665"/>
      <c r="I50" s="665"/>
      <c r="J50" s="665"/>
      <c r="K50" s="665"/>
      <c r="L50" s="665"/>
    </row>
    <row r="51" spans="1:12">
      <c r="A51" s="14"/>
    </row>
    <row r="52" spans="1:12">
      <c r="B52" s="16"/>
    </row>
    <row r="53" spans="1:12" ht="65.25">
      <c r="B53" s="193" t="s">
        <v>235</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C34" sqref="C34"/>
    </sheetView>
  </sheetViews>
  <sheetFormatPr defaultRowHeight="15"/>
  <cols>
    <col min="1" max="1" width="11.42578125" customWidth="1"/>
    <col min="2" max="2" width="76.85546875" style="2" customWidth="1"/>
    <col min="3" max="3" width="22.85546875" customWidth="1"/>
  </cols>
  <sheetData>
    <row r="1" spans="1:3">
      <c r="A1" s="1" t="s">
        <v>97</v>
      </c>
      <c r="B1" t="str">
        <f>Info!C2</f>
        <v>სს პროკრედიტ ბანკი</v>
      </c>
    </row>
    <row r="2" spans="1:3">
      <c r="A2" s="1" t="s">
        <v>98</v>
      </c>
      <c r="B2" s="259">
        <f>'1. key ratios'!B2</f>
        <v>45838</v>
      </c>
    </row>
    <row r="3" spans="1:3">
      <c r="A3" s="1"/>
      <c r="B3"/>
    </row>
    <row r="4" spans="1:3">
      <c r="A4" s="1" t="s">
        <v>298</v>
      </c>
      <c r="B4" t="s">
        <v>267</v>
      </c>
    </row>
    <row r="5" spans="1:3">
      <c r="A5" s="504"/>
      <c r="B5" s="504" t="s">
        <v>268</v>
      </c>
      <c r="C5" s="505"/>
    </row>
    <row r="6" spans="1:3">
      <c r="A6" s="506">
        <v>1</v>
      </c>
      <c r="B6" s="507" t="s">
        <v>268</v>
      </c>
      <c r="C6" s="508">
        <v>2021309257.5118952</v>
      </c>
    </row>
    <row r="7" spans="1:3">
      <c r="A7" s="506">
        <v>2</v>
      </c>
      <c r="B7" s="507" t="s">
        <v>269</v>
      </c>
      <c r="C7" s="508">
        <v>-11778874.220000001</v>
      </c>
    </row>
    <row r="8" spans="1:3">
      <c r="A8" s="509">
        <v>3</v>
      </c>
      <c r="B8" s="510" t="s">
        <v>270</v>
      </c>
      <c r="C8" s="511">
        <v>2009530383.2918952</v>
      </c>
    </row>
    <row r="9" spans="1:3">
      <c r="A9" s="512"/>
      <c r="B9" s="512" t="s">
        <v>271</v>
      </c>
      <c r="C9" s="513"/>
    </row>
    <row r="10" spans="1:3">
      <c r="A10" s="514">
        <v>4</v>
      </c>
      <c r="B10" s="515" t="s">
        <v>272</v>
      </c>
      <c r="C10" s="508">
        <v>97250.768382998183</v>
      </c>
    </row>
    <row r="11" spans="1:3">
      <c r="A11" s="514">
        <v>5</v>
      </c>
      <c r="B11" s="516" t="s">
        <v>273</v>
      </c>
      <c r="C11" s="508">
        <v>596109.96926468005</v>
      </c>
    </row>
    <row r="12" spans="1:3">
      <c r="A12" s="514">
        <v>6</v>
      </c>
      <c r="B12" s="517" t="s">
        <v>722</v>
      </c>
      <c r="C12" s="511">
        <v>970705.03270674951</v>
      </c>
    </row>
    <row r="13" spans="1:3">
      <c r="A13" s="518">
        <v>7</v>
      </c>
      <c r="B13" s="519" t="s">
        <v>274</v>
      </c>
      <c r="C13" s="508">
        <v>0</v>
      </c>
    </row>
    <row r="14" spans="1:3">
      <c r="A14" s="520">
        <v>8</v>
      </c>
      <c r="B14" s="521" t="s">
        <v>275</v>
      </c>
      <c r="C14" s="511">
        <v>970705.03270674951</v>
      </c>
    </row>
    <row r="15" spans="1:3">
      <c r="A15" s="512"/>
      <c r="B15" s="512" t="s">
        <v>276</v>
      </c>
      <c r="C15" s="522"/>
    </row>
    <row r="16" spans="1:3">
      <c r="A16" s="518">
        <v>9</v>
      </c>
      <c r="B16" s="523" t="s">
        <v>277</v>
      </c>
      <c r="C16" s="508">
        <v>0</v>
      </c>
    </row>
    <row r="17" spans="1:3">
      <c r="A17" s="514">
        <v>10</v>
      </c>
      <c r="B17" s="507" t="s">
        <v>278</v>
      </c>
      <c r="C17" s="508">
        <v>0</v>
      </c>
    </row>
    <row r="18" spans="1:3">
      <c r="A18" s="514">
        <v>11</v>
      </c>
      <c r="B18" s="507" t="s">
        <v>279</v>
      </c>
      <c r="C18" s="508">
        <v>0</v>
      </c>
    </row>
    <row r="19" spans="1:3" ht="24">
      <c r="A19" s="518">
        <v>12</v>
      </c>
      <c r="B19" s="523" t="s">
        <v>280</v>
      </c>
      <c r="C19" s="508">
        <v>0</v>
      </c>
    </row>
    <row r="20" spans="1:3">
      <c r="A20" s="518">
        <v>13</v>
      </c>
      <c r="B20" s="523" t="s">
        <v>281</v>
      </c>
      <c r="C20" s="508">
        <v>0</v>
      </c>
    </row>
    <row r="21" spans="1:3">
      <c r="A21" s="518">
        <v>14</v>
      </c>
      <c r="B21" s="507" t="s">
        <v>282</v>
      </c>
      <c r="C21" s="508">
        <v>0</v>
      </c>
    </row>
    <row r="22" spans="1:3">
      <c r="A22" s="520">
        <v>15</v>
      </c>
      <c r="B22" s="521" t="s">
        <v>283</v>
      </c>
      <c r="C22" s="511">
        <v>0</v>
      </c>
    </row>
    <row r="23" spans="1:3">
      <c r="A23" s="512"/>
      <c r="B23" s="512" t="s">
        <v>284</v>
      </c>
      <c r="C23" s="513"/>
    </row>
    <row r="24" spans="1:3">
      <c r="A24" s="514">
        <v>16</v>
      </c>
      <c r="B24" s="507" t="s">
        <v>285</v>
      </c>
      <c r="C24" s="508">
        <v>165850450.84920001</v>
      </c>
    </row>
    <row r="25" spans="1:3">
      <c r="A25" s="514">
        <v>17</v>
      </c>
      <c r="B25" s="507" t="s">
        <v>286</v>
      </c>
      <c r="C25" s="508">
        <v>-73618669.408370003</v>
      </c>
    </row>
    <row r="26" spans="1:3">
      <c r="A26" s="520">
        <v>18</v>
      </c>
      <c r="B26" s="521" t="s">
        <v>287</v>
      </c>
      <c r="C26" s="511">
        <v>92231781.440830007</v>
      </c>
    </row>
    <row r="27" spans="1:3">
      <c r="A27" s="512"/>
      <c r="B27" s="512" t="s">
        <v>288</v>
      </c>
      <c r="C27" s="522"/>
    </row>
    <row r="28" spans="1:3">
      <c r="A28" s="514">
        <v>19</v>
      </c>
      <c r="B28" s="507" t="s">
        <v>289</v>
      </c>
      <c r="C28" s="508">
        <v>0</v>
      </c>
    </row>
    <row r="29" spans="1:3">
      <c r="A29" s="514">
        <v>20</v>
      </c>
      <c r="B29" s="507" t="s">
        <v>290</v>
      </c>
      <c r="C29" s="508">
        <v>318755802.75034606</v>
      </c>
    </row>
    <row r="30" spans="1:3">
      <c r="A30" s="512"/>
      <c r="B30" s="512" t="s">
        <v>291</v>
      </c>
      <c r="C30" s="513"/>
    </row>
    <row r="31" spans="1:3">
      <c r="A31" s="520">
        <v>21</v>
      </c>
      <c r="B31" s="521" t="s">
        <v>75</v>
      </c>
      <c r="C31" s="511">
        <v>318755802.75034606</v>
      </c>
    </row>
    <row r="32" spans="1:3">
      <c r="A32" s="520">
        <v>22</v>
      </c>
      <c r="B32" s="521" t="s">
        <v>292</v>
      </c>
      <c r="C32" s="511">
        <v>2102732869.7654319</v>
      </c>
    </row>
    <row r="33" spans="1:3">
      <c r="A33" s="524"/>
      <c r="B33" s="524" t="s">
        <v>267</v>
      </c>
      <c r="C33" s="513"/>
    </row>
    <row r="34" spans="1:3">
      <c r="A34" s="520">
        <v>23</v>
      </c>
      <c r="B34" s="521" t="s">
        <v>267</v>
      </c>
      <c r="C34" s="625">
        <v>0.15159120178014077</v>
      </c>
    </row>
    <row r="35" spans="1:3">
      <c r="A35" s="524"/>
      <c r="B35" s="524" t="s">
        <v>293</v>
      </c>
      <c r="C35" s="513"/>
    </row>
    <row r="36" spans="1:3">
      <c r="A36" s="518" t="s">
        <v>294</v>
      </c>
      <c r="B36" s="523" t="s">
        <v>295</v>
      </c>
      <c r="C36" s="525">
        <v>0</v>
      </c>
    </row>
    <row r="37" spans="1:3">
      <c r="A37" s="526" t="s">
        <v>296</v>
      </c>
      <c r="B37" s="527" t="s">
        <v>297</v>
      </c>
      <c r="C37" s="525">
        <v>0</v>
      </c>
    </row>
    <row r="39" spans="1:3">
      <c r="B39" s="230"/>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C15" sqref="C15"/>
    </sheetView>
  </sheetViews>
  <sheetFormatPr defaultRowHeight="15"/>
  <cols>
    <col min="1" max="1" width="11.42578125" customWidth="1"/>
    <col min="2" max="2" width="76.85546875" style="2" customWidth="1"/>
    <col min="3" max="6" width="24.42578125" customWidth="1"/>
  </cols>
  <sheetData>
    <row r="1" spans="1:6">
      <c r="A1" s="11" t="s">
        <v>97</v>
      </c>
      <c r="B1" t="s">
        <v>741</v>
      </c>
    </row>
    <row r="2" spans="1:6">
      <c r="A2" s="1" t="s">
        <v>98</v>
      </c>
      <c r="B2" s="259">
        <v>45838</v>
      </c>
    </row>
    <row r="3" spans="1:6">
      <c r="A3" s="1"/>
      <c r="B3"/>
    </row>
    <row r="4" spans="1:6">
      <c r="A4" s="503" t="s">
        <v>714</v>
      </c>
    </row>
    <row r="5" spans="1:6" ht="105">
      <c r="B5" s="497"/>
      <c r="C5" s="498" t="s">
        <v>715</v>
      </c>
      <c r="D5" s="498" t="s">
        <v>716</v>
      </c>
      <c r="E5" s="498" t="s">
        <v>717</v>
      </c>
      <c r="F5" s="498" t="s">
        <v>718</v>
      </c>
    </row>
    <row r="6" spans="1:6">
      <c r="B6" s="499" t="s">
        <v>713</v>
      </c>
      <c r="C6" s="500">
        <f>IF(C7&gt;0,C7,IF(C8&gt;0,C8,IF(C9&gt;0,C9)))</f>
        <v>146061.81835266377</v>
      </c>
      <c r="D6" s="500" t="b">
        <f>IF(D7&gt;0,D7,IF(D8&gt;0,D8,IF(D9&gt;0,D9)))</f>
        <v>0</v>
      </c>
      <c r="E6" s="500" t="b">
        <f>IF(E7&gt;0,E7,IF(E8&gt;0,E8,IF(E9&gt;0,E9)))</f>
        <v>0</v>
      </c>
      <c r="F6" s="500">
        <f>IF(F7&gt;0,F7,IF(F8&gt;0,F8,IF(F9&gt;0,F9)))</f>
        <v>146061.81835266377</v>
      </c>
    </row>
    <row r="7" spans="1:6">
      <c r="B7" s="501" t="s">
        <v>719</v>
      </c>
      <c r="C7" s="502"/>
      <c r="D7" s="502"/>
      <c r="E7" s="502"/>
      <c r="F7" s="502"/>
    </row>
    <row r="8" spans="1:6">
      <c r="B8" s="501" t="s">
        <v>720</v>
      </c>
      <c r="C8" s="502"/>
      <c r="D8" s="502"/>
      <c r="E8" s="502"/>
      <c r="F8" s="502"/>
    </row>
    <row r="9" spans="1:6">
      <c r="B9" s="501" t="s">
        <v>721</v>
      </c>
      <c r="C9" s="502">
        <v>146061.81835266377</v>
      </c>
      <c r="D9" s="502">
        <v>0</v>
      </c>
      <c r="E9" s="502">
        <v>0</v>
      </c>
      <c r="F9" s="502">
        <v>146061.81835266377</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2" activePane="bottomRight" state="frozen"/>
      <selection pane="topRight" activeCell="C1" sqref="C1"/>
      <selection pane="bottomLeft" activeCell="A7" sqref="A7"/>
      <selection pane="bottomRight" activeCell="A2" sqref="A2"/>
    </sheetView>
  </sheetViews>
  <sheetFormatPr defaultRowHeight="15"/>
  <cols>
    <col min="1" max="1" width="9.85546875" style="1" bestFit="1" customWidth="1"/>
    <col min="2" max="2" width="82.5703125" style="16" customWidth="1"/>
    <col min="3" max="7" width="17.5703125" style="1" customWidth="1"/>
  </cols>
  <sheetData>
    <row r="1" spans="1:7">
      <c r="A1" s="1" t="s">
        <v>97</v>
      </c>
      <c r="B1" s="1" t="str">
        <f>Info!C2</f>
        <v>სს პროკრედიტ ბანკი</v>
      </c>
    </row>
    <row r="2" spans="1:7">
      <c r="A2" s="1" t="s">
        <v>98</v>
      </c>
      <c r="B2" s="259">
        <f>'1. key ratios'!B2</f>
        <v>45838</v>
      </c>
    </row>
    <row r="3" spans="1:7">
      <c r="B3" s="259"/>
    </row>
    <row r="4" spans="1:7" ht="15.75" thickBot="1">
      <c r="A4" s="1" t="s">
        <v>349</v>
      </c>
      <c r="B4" s="154" t="s">
        <v>314</v>
      </c>
    </row>
    <row r="5" spans="1:7">
      <c r="A5" s="263"/>
      <c r="B5" s="264"/>
      <c r="C5" s="753" t="s">
        <v>315</v>
      </c>
      <c r="D5" s="753"/>
      <c r="E5" s="753"/>
      <c r="F5" s="753"/>
      <c r="G5" s="754" t="s">
        <v>316</v>
      </c>
    </row>
    <row r="6" spans="1:7">
      <c r="A6" s="265"/>
      <c r="B6" s="266"/>
      <c r="C6" s="267" t="s">
        <v>317</v>
      </c>
      <c r="D6" s="267" t="s">
        <v>318</v>
      </c>
      <c r="E6" s="267" t="s">
        <v>319</v>
      </c>
      <c r="F6" s="267" t="s">
        <v>320</v>
      </c>
      <c r="G6" s="755"/>
    </row>
    <row r="7" spans="1:7">
      <c r="A7" s="268"/>
      <c r="B7" s="269" t="s">
        <v>321</v>
      </c>
      <c r="C7" s="270"/>
      <c r="D7" s="270"/>
      <c r="E7" s="270"/>
      <c r="F7" s="270"/>
      <c r="G7" s="271"/>
    </row>
    <row r="8" spans="1:7">
      <c r="A8" s="272">
        <v>1</v>
      </c>
      <c r="B8" s="273" t="s">
        <v>322</v>
      </c>
      <c r="C8" s="274">
        <v>318755802.75034606</v>
      </c>
      <c r="D8" s="274">
        <v>0</v>
      </c>
      <c r="E8" s="274">
        <v>0</v>
      </c>
      <c r="F8" s="274">
        <v>360279202.9145</v>
      </c>
      <c r="G8" s="275">
        <v>679035005.66484606</v>
      </c>
    </row>
    <row r="9" spans="1:7">
      <c r="A9" s="272">
        <v>2</v>
      </c>
      <c r="B9" s="276" t="s">
        <v>74</v>
      </c>
      <c r="C9" s="274">
        <v>318755802.75034606</v>
      </c>
      <c r="D9" s="274">
        <v>0</v>
      </c>
      <c r="E9" s="274">
        <v>0</v>
      </c>
      <c r="F9" s="274">
        <v>22327900</v>
      </c>
      <c r="G9" s="275">
        <v>341083702.75034606</v>
      </c>
    </row>
    <row r="10" spans="1:7">
      <c r="A10" s="272">
        <v>3</v>
      </c>
      <c r="B10" s="276" t="s">
        <v>323</v>
      </c>
      <c r="C10" s="277"/>
      <c r="D10" s="277"/>
      <c r="E10" s="277"/>
      <c r="F10" s="274">
        <v>337951302.9145</v>
      </c>
      <c r="G10" s="275">
        <v>337951302.9145</v>
      </c>
    </row>
    <row r="11" spans="1:7" ht="26.25">
      <c r="A11" s="272">
        <v>4</v>
      </c>
      <c r="B11" s="273" t="s">
        <v>324</v>
      </c>
      <c r="C11" s="274">
        <v>264344679.82570001</v>
      </c>
      <c r="D11" s="274">
        <v>140629491.746925</v>
      </c>
      <c r="E11" s="274">
        <v>105672967.38734999</v>
      </c>
      <c r="F11" s="274">
        <v>21558680.593900003</v>
      </c>
      <c r="G11" s="275">
        <v>489997447.58271623</v>
      </c>
    </row>
    <row r="12" spans="1:7">
      <c r="A12" s="272">
        <v>5</v>
      </c>
      <c r="B12" s="276" t="s">
        <v>325</v>
      </c>
      <c r="C12" s="274">
        <v>242764885.61250001</v>
      </c>
      <c r="D12" s="278">
        <v>134924105.90522501</v>
      </c>
      <c r="E12" s="274">
        <v>101936052.57174999</v>
      </c>
      <c r="F12" s="274">
        <v>17918373.256700002</v>
      </c>
      <c r="G12" s="275">
        <v>472666246.47886622</v>
      </c>
    </row>
    <row r="13" spans="1:7">
      <c r="A13" s="272">
        <v>6</v>
      </c>
      <c r="B13" s="276" t="s">
        <v>326</v>
      </c>
      <c r="C13" s="274">
        <v>21579794.213199999</v>
      </c>
      <c r="D13" s="278">
        <v>5705385.8416999998</v>
      </c>
      <c r="E13" s="274">
        <v>3736914.8156000003</v>
      </c>
      <c r="F13" s="274">
        <v>3640307.3372</v>
      </c>
      <c r="G13" s="275">
        <v>17331201.10385</v>
      </c>
    </row>
    <row r="14" spans="1:7">
      <c r="A14" s="272">
        <v>7</v>
      </c>
      <c r="B14" s="273" t="s">
        <v>327</v>
      </c>
      <c r="C14" s="274">
        <v>438680555.83950001</v>
      </c>
      <c r="D14" s="274">
        <v>158405688.75929996</v>
      </c>
      <c r="E14" s="274">
        <v>148723903.50229996</v>
      </c>
      <c r="F14" s="274">
        <v>875658.17509999999</v>
      </c>
      <c r="G14" s="275">
        <v>340996923.6879999</v>
      </c>
    </row>
    <row r="15" spans="1:7" ht="51.75">
      <c r="A15" s="272">
        <v>8</v>
      </c>
      <c r="B15" s="276" t="s">
        <v>328</v>
      </c>
      <c r="C15" s="274">
        <v>426373373.70929998</v>
      </c>
      <c r="D15" s="278">
        <v>106020911.98929997</v>
      </c>
      <c r="E15" s="274">
        <v>100754008.87949997</v>
      </c>
      <c r="F15" s="274">
        <v>875658.17509999999</v>
      </c>
      <c r="G15" s="275">
        <v>317011976.37659991</v>
      </c>
    </row>
    <row r="16" spans="1:7" ht="26.25">
      <c r="A16" s="272">
        <v>9</v>
      </c>
      <c r="B16" s="276" t="s">
        <v>329</v>
      </c>
      <c r="C16" s="274">
        <v>12307182.1302</v>
      </c>
      <c r="D16" s="278">
        <v>52384776.770000003</v>
      </c>
      <c r="E16" s="274">
        <v>47969894.6228</v>
      </c>
      <c r="F16" s="274">
        <v>0</v>
      </c>
      <c r="G16" s="275">
        <v>23984947.3114</v>
      </c>
    </row>
    <row r="17" spans="1:7">
      <c r="A17" s="272">
        <v>10</v>
      </c>
      <c r="B17" s="273" t="s">
        <v>330</v>
      </c>
      <c r="C17" s="274">
        <v>0</v>
      </c>
      <c r="D17" s="278">
        <v>0</v>
      </c>
      <c r="E17" s="274">
        <v>0</v>
      </c>
      <c r="F17" s="274">
        <v>0</v>
      </c>
      <c r="G17" s="275">
        <v>0</v>
      </c>
    </row>
    <row r="18" spans="1:7">
      <c r="A18" s="272">
        <v>11</v>
      </c>
      <c r="B18" s="273" t="s">
        <v>78</v>
      </c>
      <c r="C18" s="274">
        <v>282516.12349999999</v>
      </c>
      <c r="D18" s="278">
        <v>65783749.067799993</v>
      </c>
      <c r="E18" s="274">
        <v>3742034.1883</v>
      </c>
      <c r="F18" s="274">
        <v>2191782.8413</v>
      </c>
      <c r="G18" s="275">
        <v>0</v>
      </c>
    </row>
    <row r="19" spans="1:7">
      <c r="A19" s="272">
        <v>12</v>
      </c>
      <c r="B19" s="276" t="s">
        <v>331</v>
      </c>
      <c r="C19" s="277">
        <v>0</v>
      </c>
      <c r="D19" s="278">
        <v>20396329.221000001</v>
      </c>
      <c r="E19" s="274">
        <v>0</v>
      </c>
      <c r="F19" s="274">
        <v>0</v>
      </c>
      <c r="G19" s="275">
        <v>0</v>
      </c>
    </row>
    <row r="20" spans="1:7" ht="26.25">
      <c r="A20" s="272">
        <v>13</v>
      </c>
      <c r="B20" s="276" t="s">
        <v>332</v>
      </c>
      <c r="C20" s="274">
        <v>282516.12349999999</v>
      </c>
      <c r="D20" s="274">
        <v>45387419.846799992</v>
      </c>
      <c r="E20" s="274">
        <v>3742034.1883</v>
      </c>
      <c r="F20" s="274">
        <v>2191782.8413</v>
      </c>
      <c r="G20" s="275">
        <v>0</v>
      </c>
    </row>
    <row r="21" spans="1:7">
      <c r="A21" s="279">
        <v>14</v>
      </c>
      <c r="B21" s="280" t="s">
        <v>333</v>
      </c>
      <c r="C21" s="277"/>
      <c r="D21" s="277"/>
      <c r="E21" s="277"/>
      <c r="F21" s="277"/>
      <c r="G21" s="281">
        <v>1510029376.9355624</v>
      </c>
    </row>
    <row r="22" spans="1:7">
      <c r="A22" s="282"/>
      <c r="B22" s="302" t="s">
        <v>334</v>
      </c>
      <c r="C22" s="283"/>
      <c r="D22" s="284"/>
      <c r="E22" s="283"/>
      <c r="F22" s="283"/>
      <c r="G22" s="285"/>
    </row>
    <row r="23" spans="1:7">
      <c r="A23" s="272">
        <v>15</v>
      </c>
      <c r="B23" s="273" t="s">
        <v>212</v>
      </c>
      <c r="C23" s="286">
        <v>358765972.55070007</v>
      </c>
      <c r="D23" s="287">
        <v>212657632.8141</v>
      </c>
      <c r="E23" s="286">
        <v>0</v>
      </c>
      <c r="F23" s="286">
        <v>0</v>
      </c>
      <c r="G23" s="275">
        <v>11254273.640705001</v>
      </c>
    </row>
    <row r="24" spans="1:7">
      <c r="A24" s="272">
        <v>16</v>
      </c>
      <c r="B24" s="273" t="s">
        <v>335</v>
      </c>
      <c r="C24" s="274">
        <v>46608.71</v>
      </c>
      <c r="D24" s="278">
        <v>127073066.57529999</v>
      </c>
      <c r="E24" s="274">
        <v>259919396.86809996</v>
      </c>
      <c r="F24" s="274">
        <v>923110099.55669999</v>
      </c>
      <c r="G24" s="275">
        <v>927371845.92539012</v>
      </c>
    </row>
    <row r="25" spans="1:7" ht="26.25">
      <c r="A25" s="272">
        <v>17</v>
      </c>
      <c r="B25" s="276" t="s">
        <v>336</v>
      </c>
      <c r="C25" s="274">
        <v>0</v>
      </c>
      <c r="D25" s="278">
        <v>0</v>
      </c>
      <c r="E25" s="274">
        <v>0</v>
      </c>
      <c r="F25" s="274">
        <v>0</v>
      </c>
      <c r="G25" s="275">
        <v>0</v>
      </c>
    </row>
    <row r="26" spans="1:7" ht="26.25">
      <c r="A26" s="272">
        <v>18</v>
      </c>
      <c r="B26" s="276" t="s">
        <v>337</v>
      </c>
      <c r="C26" s="274">
        <v>0</v>
      </c>
      <c r="D26" s="278">
        <v>2342399.63</v>
      </c>
      <c r="E26" s="274">
        <v>0</v>
      </c>
      <c r="F26" s="274">
        <v>0</v>
      </c>
      <c r="G26" s="275">
        <v>351359.94449999998</v>
      </c>
    </row>
    <row r="27" spans="1:7">
      <c r="A27" s="272">
        <v>19</v>
      </c>
      <c r="B27" s="276" t="s">
        <v>338</v>
      </c>
      <c r="C27" s="274">
        <v>0</v>
      </c>
      <c r="D27" s="278">
        <v>100111572.89659999</v>
      </c>
      <c r="E27" s="274">
        <v>212069455.81219998</v>
      </c>
      <c r="F27" s="274">
        <v>776441929.43519998</v>
      </c>
      <c r="G27" s="275">
        <v>784617716.51837516</v>
      </c>
    </row>
    <row r="28" spans="1:7">
      <c r="A28" s="272">
        <v>20</v>
      </c>
      <c r="B28" s="288" t="s">
        <v>339</v>
      </c>
      <c r="C28" s="274">
        <v>0</v>
      </c>
      <c r="D28" s="278">
        <v>0</v>
      </c>
      <c r="E28" s="274">
        <v>0</v>
      </c>
      <c r="F28" s="274">
        <v>0</v>
      </c>
      <c r="G28" s="275">
        <v>0</v>
      </c>
    </row>
    <row r="29" spans="1:7">
      <c r="A29" s="272">
        <v>21</v>
      </c>
      <c r="B29" s="276" t="s">
        <v>340</v>
      </c>
      <c r="C29" s="274">
        <v>0</v>
      </c>
      <c r="D29" s="278">
        <v>22681260.406200003</v>
      </c>
      <c r="E29" s="274">
        <v>46782061.427900001</v>
      </c>
      <c r="F29" s="274">
        <v>144356408.26449999</v>
      </c>
      <c r="G29" s="275">
        <v>139329524.09476501</v>
      </c>
    </row>
    <row r="30" spans="1:7">
      <c r="A30" s="272">
        <v>22</v>
      </c>
      <c r="B30" s="288" t="s">
        <v>339</v>
      </c>
      <c r="C30" s="274">
        <v>0</v>
      </c>
      <c r="D30" s="278">
        <v>6836741.8894999996</v>
      </c>
      <c r="E30" s="274">
        <v>15289910.947899999</v>
      </c>
      <c r="F30" s="274">
        <v>56145630.239399999</v>
      </c>
      <c r="G30" s="275">
        <v>49569424.744580001</v>
      </c>
    </row>
    <row r="31" spans="1:7" ht="26.25">
      <c r="A31" s="272">
        <v>23</v>
      </c>
      <c r="B31" s="276" t="s">
        <v>341</v>
      </c>
      <c r="C31" s="274">
        <v>46608.71</v>
      </c>
      <c r="D31" s="278">
        <v>1937833.6425000001</v>
      </c>
      <c r="E31" s="274">
        <v>1067879.628</v>
      </c>
      <c r="F31" s="274">
        <v>2311761.8569999998</v>
      </c>
      <c r="G31" s="275">
        <v>3073245.3677499997</v>
      </c>
    </row>
    <row r="32" spans="1:7">
      <c r="A32" s="272">
        <v>24</v>
      </c>
      <c r="B32" s="273" t="s">
        <v>342</v>
      </c>
      <c r="C32" s="274">
        <v>0</v>
      </c>
      <c r="D32" s="278">
        <v>0</v>
      </c>
      <c r="E32" s="274">
        <v>0</v>
      </c>
      <c r="F32" s="274">
        <v>0</v>
      </c>
      <c r="G32" s="275">
        <v>0</v>
      </c>
    </row>
    <row r="33" spans="1:7">
      <c r="A33" s="272">
        <v>25</v>
      </c>
      <c r="B33" s="273" t="s">
        <v>88</v>
      </c>
      <c r="C33" s="274">
        <v>4818666.1404372659</v>
      </c>
      <c r="D33" s="274">
        <v>47456507.674573347</v>
      </c>
      <c r="E33" s="274">
        <v>8811427.0953293703</v>
      </c>
      <c r="F33" s="274">
        <v>87551955.651303276</v>
      </c>
      <c r="G33" s="275">
        <v>125610733.0492719</v>
      </c>
    </row>
    <row r="34" spans="1:7">
      <c r="A34" s="272">
        <v>26</v>
      </c>
      <c r="B34" s="276" t="s">
        <v>343</v>
      </c>
      <c r="C34" s="277"/>
      <c r="D34" s="278">
        <v>20493963.1514</v>
      </c>
      <c r="E34" s="274">
        <v>0</v>
      </c>
      <c r="F34" s="274">
        <v>0</v>
      </c>
      <c r="G34" s="275">
        <v>20493963.1514</v>
      </c>
    </row>
    <row r="35" spans="1:7">
      <c r="A35" s="272">
        <v>27</v>
      </c>
      <c r="B35" s="276" t="s">
        <v>344</v>
      </c>
      <c r="C35" s="274">
        <v>4818666.1404372659</v>
      </c>
      <c r="D35" s="278">
        <v>26962544.523173347</v>
      </c>
      <c r="E35" s="274">
        <v>8811427.0953293703</v>
      </c>
      <c r="F35" s="274">
        <v>87551955.651303276</v>
      </c>
      <c r="G35" s="275">
        <v>105116769.8978719</v>
      </c>
    </row>
    <row r="36" spans="1:7">
      <c r="A36" s="272">
        <v>28</v>
      </c>
      <c r="B36" s="273" t="s">
        <v>345</v>
      </c>
      <c r="C36" s="274">
        <v>0</v>
      </c>
      <c r="D36" s="278">
        <v>93827118.59649992</v>
      </c>
      <c r="E36" s="274">
        <v>26009210.348599996</v>
      </c>
      <c r="F36" s="274">
        <v>46014121.904100001</v>
      </c>
      <c r="G36" s="275">
        <v>14055368.969359996</v>
      </c>
    </row>
    <row r="37" spans="1:7">
      <c r="A37" s="279">
        <v>29</v>
      </c>
      <c r="B37" s="280" t="s">
        <v>346</v>
      </c>
      <c r="C37" s="277"/>
      <c r="D37" s="277"/>
      <c r="E37" s="277"/>
      <c r="F37" s="277"/>
      <c r="G37" s="281">
        <v>1078292221.584727</v>
      </c>
    </row>
    <row r="38" spans="1:7">
      <c r="A38" s="268"/>
      <c r="B38" s="289"/>
      <c r="C38" s="290"/>
      <c r="D38" s="290"/>
      <c r="E38" s="290"/>
      <c r="F38" s="290"/>
      <c r="G38" s="291"/>
    </row>
    <row r="39" spans="1:7" ht="15.75" thickBot="1">
      <c r="A39" s="292">
        <v>30</v>
      </c>
      <c r="B39" s="293" t="s">
        <v>314</v>
      </c>
      <c r="C39" s="186"/>
      <c r="D39" s="171"/>
      <c r="E39" s="171"/>
      <c r="F39" s="294"/>
      <c r="G39" s="295">
        <v>1.400389752154872</v>
      </c>
    </row>
    <row r="42" spans="1:7" ht="39">
      <c r="B42" s="16" t="s">
        <v>347</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C8" sqref="C8:H22"/>
    </sheetView>
  </sheetViews>
  <sheetFormatPr defaultColWidth="9.140625" defaultRowHeight="12.75"/>
  <cols>
    <col min="1" max="1" width="11.85546875" style="304" bestFit="1" customWidth="1"/>
    <col min="2" max="2" width="105.140625" style="304" bestFit="1" customWidth="1"/>
    <col min="3" max="4" width="19.28515625" style="304" bestFit="1" customWidth="1"/>
    <col min="5" max="5" width="18.85546875" style="304" bestFit="1" customWidth="1"/>
    <col min="6" max="6" width="19.28515625" style="304" bestFit="1" customWidth="1"/>
    <col min="7" max="7" width="30.42578125" style="304" customWidth="1"/>
    <col min="8" max="8" width="20.140625" style="304" bestFit="1" customWidth="1"/>
    <col min="9" max="16384" width="9.140625" style="304"/>
  </cols>
  <sheetData>
    <row r="1" spans="1:8" ht="13.5">
      <c r="A1" s="303" t="s">
        <v>97</v>
      </c>
      <c r="B1" s="229" t="str">
        <f>Info!C2</f>
        <v>სს პროკრედიტ ბანკი</v>
      </c>
    </row>
    <row r="2" spans="1:8">
      <c r="A2" s="303" t="s">
        <v>98</v>
      </c>
      <c r="B2" s="306">
        <f>'1. key ratios'!B2</f>
        <v>45838</v>
      </c>
    </row>
    <row r="3" spans="1:8">
      <c r="A3" s="305" t="s">
        <v>350</v>
      </c>
    </row>
    <row r="5" spans="1:8">
      <c r="A5" s="756" t="s">
        <v>351</v>
      </c>
      <c r="B5" s="757"/>
      <c r="C5" s="762" t="s">
        <v>352</v>
      </c>
      <c r="D5" s="763"/>
      <c r="E5" s="763"/>
      <c r="F5" s="763"/>
      <c r="G5" s="763"/>
      <c r="H5" s="764"/>
    </row>
    <row r="6" spans="1:8">
      <c r="A6" s="758"/>
      <c r="B6" s="759"/>
      <c r="C6" s="765"/>
      <c r="D6" s="766"/>
      <c r="E6" s="766"/>
      <c r="F6" s="766"/>
      <c r="G6" s="766"/>
      <c r="H6" s="767"/>
    </row>
    <row r="7" spans="1:8" ht="25.5">
      <c r="A7" s="760"/>
      <c r="B7" s="761"/>
      <c r="C7" s="383" t="s">
        <v>353</v>
      </c>
      <c r="D7" s="383" t="s">
        <v>354</v>
      </c>
      <c r="E7" s="383" t="s">
        <v>355</v>
      </c>
      <c r="F7" s="383" t="s">
        <v>356</v>
      </c>
      <c r="G7" s="383" t="s">
        <v>466</v>
      </c>
      <c r="H7" s="383" t="s">
        <v>66</v>
      </c>
    </row>
    <row r="8" spans="1:8">
      <c r="A8" s="379">
        <v>1</v>
      </c>
      <c r="B8" s="378" t="s">
        <v>123</v>
      </c>
      <c r="C8" s="626">
        <v>280403248.28240001</v>
      </c>
      <c r="D8" s="626">
        <v>102191671.76010001</v>
      </c>
      <c r="E8" s="626">
        <v>22354482.800000001</v>
      </c>
      <c r="F8" s="626">
        <v>0</v>
      </c>
      <c r="G8" s="626">
        <v>0</v>
      </c>
      <c r="H8" s="626">
        <v>404949402.84250003</v>
      </c>
    </row>
    <row r="9" spans="1:8">
      <c r="A9" s="379">
        <v>2</v>
      </c>
      <c r="B9" s="378" t="s">
        <v>124</v>
      </c>
      <c r="C9" s="626"/>
      <c r="D9" s="626">
        <v>0</v>
      </c>
      <c r="E9" s="626">
        <v>0</v>
      </c>
      <c r="F9" s="626">
        <v>0</v>
      </c>
      <c r="G9" s="626">
        <v>0</v>
      </c>
      <c r="H9" s="626">
        <v>0</v>
      </c>
    </row>
    <row r="10" spans="1:8">
      <c r="A10" s="379">
        <v>3</v>
      </c>
      <c r="B10" s="378" t="s">
        <v>125</v>
      </c>
      <c r="C10" s="626"/>
      <c r="D10" s="626">
        <v>0</v>
      </c>
      <c r="E10" s="626">
        <v>0</v>
      </c>
      <c r="F10" s="626">
        <v>0</v>
      </c>
      <c r="G10" s="626">
        <v>0</v>
      </c>
      <c r="H10" s="626">
        <v>0</v>
      </c>
    </row>
    <row r="11" spans="1:8">
      <c r="A11" s="379">
        <v>4</v>
      </c>
      <c r="B11" s="378" t="s">
        <v>126</v>
      </c>
      <c r="C11" s="626"/>
      <c r="D11" s="626">
        <v>0</v>
      </c>
      <c r="E11" s="626">
        <v>0</v>
      </c>
      <c r="F11" s="626">
        <v>0</v>
      </c>
      <c r="G11" s="626">
        <v>0</v>
      </c>
      <c r="H11" s="626">
        <v>0</v>
      </c>
    </row>
    <row r="12" spans="1:8">
      <c r="A12" s="379">
        <v>5</v>
      </c>
      <c r="B12" s="378" t="s">
        <v>667</v>
      </c>
      <c r="C12" s="626"/>
      <c r="D12" s="626">
        <v>0</v>
      </c>
      <c r="E12" s="626">
        <v>0</v>
      </c>
      <c r="F12" s="626">
        <v>0</v>
      </c>
      <c r="G12" s="626">
        <v>0</v>
      </c>
      <c r="H12" s="626">
        <v>0</v>
      </c>
    </row>
    <row r="13" spans="1:8">
      <c r="A13" s="379">
        <v>6</v>
      </c>
      <c r="B13" s="378" t="s">
        <v>127</v>
      </c>
      <c r="C13" s="626">
        <v>26660421.387403995</v>
      </c>
      <c r="D13" s="626">
        <v>92434094.546399996</v>
      </c>
      <c r="E13" s="626">
        <v>0</v>
      </c>
      <c r="F13" s="626">
        <v>0</v>
      </c>
      <c r="G13" s="626">
        <v>0</v>
      </c>
      <c r="H13" s="626">
        <v>119094515.93380399</v>
      </c>
    </row>
    <row r="14" spans="1:8">
      <c r="A14" s="379">
        <v>7</v>
      </c>
      <c r="B14" s="378" t="s">
        <v>71</v>
      </c>
      <c r="C14" s="626"/>
      <c r="D14" s="626">
        <v>244956737.79685366</v>
      </c>
      <c r="E14" s="626">
        <v>256160389.99135908</v>
      </c>
      <c r="F14" s="626">
        <v>394434226.08751082</v>
      </c>
      <c r="G14" s="626">
        <v>3280790.5493763597</v>
      </c>
      <c r="H14" s="626">
        <v>898832144.42509997</v>
      </c>
    </row>
    <row r="15" spans="1:8">
      <c r="A15" s="379">
        <v>8</v>
      </c>
      <c r="B15" s="380" t="s">
        <v>72</v>
      </c>
      <c r="C15" s="626"/>
      <c r="D15" s="626">
        <v>69651272.537032112</v>
      </c>
      <c r="E15" s="626">
        <v>143846347.1226992</v>
      </c>
      <c r="F15" s="626">
        <v>175270299.11168411</v>
      </c>
      <c r="G15" s="626">
        <v>693697.94929999998</v>
      </c>
      <c r="H15" s="626">
        <v>389461616.72071546</v>
      </c>
    </row>
    <row r="16" spans="1:8">
      <c r="A16" s="379">
        <v>9</v>
      </c>
      <c r="B16" s="378" t="s">
        <v>668</v>
      </c>
      <c r="C16" s="626"/>
      <c r="D16" s="626">
        <v>18019897.420814246</v>
      </c>
      <c r="E16" s="626">
        <v>27826292.119941913</v>
      </c>
      <c r="F16" s="626">
        <v>39626239.284404665</v>
      </c>
      <c r="G16" s="626">
        <v>149479.63959999999</v>
      </c>
      <c r="H16" s="626">
        <v>85621908.464760825</v>
      </c>
    </row>
    <row r="17" spans="1:8">
      <c r="A17" s="379">
        <v>10</v>
      </c>
      <c r="B17" s="382" t="s">
        <v>371</v>
      </c>
      <c r="C17" s="626"/>
      <c r="D17" s="626">
        <v>357641.79239999998</v>
      </c>
      <c r="E17" s="626">
        <v>3795779.5026000002</v>
      </c>
      <c r="F17" s="626">
        <v>443735.73100000003</v>
      </c>
      <c r="G17" s="626">
        <v>3320250.3165000007</v>
      </c>
      <c r="H17" s="626">
        <v>7917407.3425000012</v>
      </c>
    </row>
    <row r="18" spans="1:8">
      <c r="A18" s="379">
        <v>11</v>
      </c>
      <c r="B18" s="378" t="s">
        <v>68</v>
      </c>
      <c r="C18" s="626"/>
      <c r="D18" s="626">
        <v>0</v>
      </c>
      <c r="E18" s="626">
        <v>0</v>
      </c>
      <c r="F18" s="626">
        <v>0</v>
      </c>
      <c r="G18" s="626">
        <v>4060462.71</v>
      </c>
      <c r="H18" s="626">
        <v>4060462.71</v>
      </c>
    </row>
    <row r="19" spans="1:8">
      <c r="A19" s="379">
        <v>12</v>
      </c>
      <c r="B19" s="378" t="s">
        <v>69</v>
      </c>
      <c r="C19" s="626"/>
      <c r="D19" s="626">
        <v>0</v>
      </c>
      <c r="E19" s="626">
        <v>0</v>
      </c>
      <c r="F19" s="626">
        <v>0</v>
      </c>
      <c r="G19" s="626">
        <v>0</v>
      </c>
      <c r="H19" s="626">
        <v>0</v>
      </c>
    </row>
    <row r="20" spans="1:8">
      <c r="A20" s="381">
        <v>13</v>
      </c>
      <c r="B20" s="380" t="s">
        <v>70</v>
      </c>
      <c r="C20" s="626"/>
      <c r="D20" s="626">
        <v>0</v>
      </c>
      <c r="E20" s="626">
        <v>0</v>
      </c>
      <c r="F20" s="626">
        <v>0</v>
      </c>
      <c r="G20" s="626">
        <v>0</v>
      </c>
      <c r="H20" s="626">
        <v>0</v>
      </c>
    </row>
    <row r="21" spans="1:8">
      <c r="A21" s="379">
        <v>14</v>
      </c>
      <c r="B21" s="378" t="s">
        <v>357</v>
      </c>
      <c r="C21" s="626">
        <v>48546460.670000002</v>
      </c>
      <c r="D21" s="626">
        <v>2260865.2610740438</v>
      </c>
      <c r="E21" s="626">
        <v>8227.3596032643345</v>
      </c>
      <c r="F21" s="626">
        <v>0</v>
      </c>
      <c r="G21" s="626">
        <v>56694778.904821679</v>
      </c>
      <c r="H21" s="626">
        <v>107510332.19549899</v>
      </c>
    </row>
    <row r="22" spans="1:8">
      <c r="A22" s="377">
        <v>15</v>
      </c>
      <c r="B22" s="376" t="s">
        <v>66</v>
      </c>
      <c r="C22" s="626">
        <v>355610130.33980399</v>
      </c>
      <c r="D22" s="626">
        <v>529514539.32227409</v>
      </c>
      <c r="E22" s="626">
        <v>450195739.39360344</v>
      </c>
      <c r="F22" s="626">
        <v>609330764.48359954</v>
      </c>
      <c r="G22" s="626">
        <v>64879209.753098041</v>
      </c>
      <c r="H22" s="626">
        <v>2009530383.2923794</v>
      </c>
    </row>
    <row r="26" spans="1:8" ht="38.25">
      <c r="B26" s="312"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P26"/>
  <sheetViews>
    <sheetView showGridLines="0" zoomScale="80" zoomScaleNormal="80" workbookViewId="0">
      <selection activeCell="L33" sqref="L33"/>
    </sheetView>
  </sheetViews>
  <sheetFormatPr defaultColWidth="9.140625" defaultRowHeight="12.75"/>
  <cols>
    <col min="1" max="1" width="11.85546875" style="307" bestFit="1" customWidth="1"/>
    <col min="2" max="2" width="86.85546875" style="304" customWidth="1"/>
    <col min="3" max="4" width="31.5703125" style="304" customWidth="1"/>
    <col min="5" max="5" width="16.42578125" style="304" bestFit="1" customWidth="1"/>
    <col min="6" max="6" width="14.140625" style="304" bestFit="1" customWidth="1"/>
    <col min="7" max="7" width="20" style="304" bestFit="1" customWidth="1"/>
    <col min="8" max="8" width="25.140625" style="304" bestFit="1" customWidth="1"/>
    <col min="9" max="16384" width="9.140625" style="304"/>
  </cols>
  <sheetData>
    <row r="1" spans="1:16" ht="13.5">
      <c r="A1" s="303" t="s">
        <v>97</v>
      </c>
      <c r="B1" s="229" t="str">
        <f>Info!C2</f>
        <v>სს პროკრედიტ ბანკი</v>
      </c>
      <c r="C1" s="394"/>
      <c r="D1" s="394"/>
      <c r="E1" s="394"/>
      <c r="F1" s="394"/>
      <c r="G1" s="394"/>
      <c r="H1" s="394"/>
    </row>
    <row r="2" spans="1:16">
      <c r="A2" s="303" t="s">
        <v>98</v>
      </c>
      <c r="B2" s="306">
        <f>'1. key ratios'!B2</f>
        <v>45838</v>
      </c>
      <c r="C2" s="394"/>
      <c r="D2" s="394"/>
      <c r="E2" s="394"/>
      <c r="F2" s="394"/>
      <c r="G2" s="394"/>
      <c r="H2" s="394"/>
    </row>
    <row r="3" spans="1:16">
      <c r="A3" s="305" t="s">
        <v>358</v>
      </c>
      <c r="B3" s="394"/>
      <c r="C3" s="394"/>
      <c r="D3" s="394"/>
      <c r="E3" s="394"/>
      <c r="F3" s="394"/>
      <c r="G3" s="394"/>
      <c r="H3" s="394"/>
    </row>
    <row r="4" spans="1:16">
      <c r="A4" s="395"/>
      <c r="B4" s="394"/>
      <c r="C4" s="393" t="s">
        <v>359</v>
      </c>
      <c r="D4" s="393" t="s">
        <v>360</v>
      </c>
      <c r="E4" s="393" t="s">
        <v>361</v>
      </c>
      <c r="F4" s="393" t="s">
        <v>362</v>
      </c>
      <c r="G4" s="393" t="s">
        <v>363</v>
      </c>
      <c r="H4" s="393" t="s">
        <v>364</v>
      </c>
    </row>
    <row r="5" spans="1:16" ht="33.950000000000003" customHeight="1">
      <c r="A5" s="756" t="s">
        <v>616</v>
      </c>
      <c r="B5" s="757"/>
      <c r="C5" s="770" t="s">
        <v>453</v>
      </c>
      <c r="D5" s="770"/>
      <c r="E5" s="770" t="s">
        <v>615</v>
      </c>
      <c r="F5" s="768" t="s">
        <v>614</v>
      </c>
      <c r="G5" s="768" t="s">
        <v>368</v>
      </c>
      <c r="H5" s="391" t="s">
        <v>613</v>
      </c>
    </row>
    <row r="6" spans="1:16" ht="25.5">
      <c r="A6" s="760"/>
      <c r="B6" s="761"/>
      <c r="C6" s="392" t="s">
        <v>369</v>
      </c>
      <c r="D6" s="392" t="s">
        <v>370</v>
      </c>
      <c r="E6" s="770"/>
      <c r="F6" s="769"/>
      <c r="G6" s="769"/>
      <c r="H6" s="391" t="s">
        <v>612</v>
      </c>
    </row>
    <row r="7" spans="1:16">
      <c r="A7" s="389">
        <v>1</v>
      </c>
      <c r="B7" s="378" t="s">
        <v>123</v>
      </c>
      <c r="C7" s="627"/>
      <c r="D7" s="627">
        <v>405013722.47140002</v>
      </c>
      <c r="E7" s="627">
        <v>64319.629800000002</v>
      </c>
      <c r="F7" s="627"/>
      <c r="G7" s="627"/>
      <c r="H7" s="628">
        <v>404949402.8416</v>
      </c>
      <c r="I7" s="683"/>
      <c r="J7" s="683"/>
      <c r="K7" s="683"/>
      <c r="L7" s="683"/>
      <c r="M7" s="683"/>
      <c r="N7" s="683"/>
      <c r="O7" s="683"/>
      <c r="P7" s="683"/>
    </row>
    <row r="8" spans="1:16" ht="14.45" customHeight="1">
      <c r="A8" s="389">
        <v>2</v>
      </c>
      <c r="B8" s="378" t="s">
        <v>124</v>
      </c>
      <c r="C8" s="627"/>
      <c r="D8" s="627"/>
      <c r="E8" s="627"/>
      <c r="F8" s="627"/>
      <c r="G8" s="627"/>
      <c r="H8" s="628">
        <v>0</v>
      </c>
      <c r="I8" s="683"/>
      <c r="J8" s="683"/>
      <c r="K8" s="683"/>
      <c r="L8" s="683"/>
      <c r="M8" s="683"/>
      <c r="N8" s="683"/>
      <c r="O8" s="683"/>
      <c r="P8" s="683"/>
    </row>
    <row r="9" spans="1:16">
      <c r="A9" s="389">
        <v>3</v>
      </c>
      <c r="B9" s="378" t="s">
        <v>125</v>
      </c>
      <c r="C9" s="627"/>
      <c r="D9" s="627"/>
      <c r="E9" s="627"/>
      <c r="F9" s="627"/>
      <c r="G9" s="627"/>
      <c r="H9" s="628">
        <v>0</v>
      </c>
      <c r="I9" s="683"/>
      <c r="J9" s="683"/>
      <c r="K9" s="683"/>
      <c r="L9" s="683"/>
      <c r="M9" s="683"/>
      <c r="N9" s="683"/>
      <c r="O9" s="683"/>
      <c r="P9" s="683"/>
    </row>
    <row r="10" spans="1:16">
      <c r="A10" s="389">
        <v>4</v>
      </c>
      <c r="B10" s="378" t="s">
        <v>126</v>
      </c>
      <c r="C10" s="627"/>
      <c r="D10" s="627"/>
      <c r="E10" s="627"/>
      <c r="F10" s="627"/>
      <c r="G10" s="627"/>
      <c r="H10" s="628">
        <v>0</v>
      </c>
      <c r="I10" s="683"/>
      <c r="J10" s="683"/>
      <c r="K10" s="683"/>
      <c r="L10" s="683"/>
      <c r="M10" s="683"/>
      <c r="N10" s="683"/>
      <c r="O10" s="683"/>
      <c r="P10" s="683"/>
    </row>
    <row r="11" spans="1:16">
      <c r="A11" s="389">
        <v>5</v>
      </c>
      <c r="B11" s="378" t="s">
        <v>667</v>
      </c>
      <c r="C11" s="627"/>
      <c r="D11" s="627"/>
      <c r="E11" s="627"/>
      <c r="F11" s="627"/>
      <c r="G11" s="627"/>
      <c r="H11" s="628">
        <v>0</v>
      </c>
      <c r="I11" s="683"/>
      <c r="J11" s="683"/>
      <c r="K11" s="683"/>
      <c r="L11" s="683"/>
      <c r="M11" s="683"/>
      <c r="N11" s="683"/>
      <c r="O11" s="683"/>
      <c r="P11" s="683"/>
    </row>
    <row r="12" spans="1:16">
      <c r="A12" s="389">
        <v>6</v>
      </c>
      <c r="B12" s="378" t="s">
        <v>127</v>
      </c>
      <c r="C12" s="627"/>
      <c r="D12" s="627">
        <v>119094790.39</v>
      </c>
      <c r="E12" s="627">
        <v>274.45830000000001</v>
      </c>
      <c r="F12" s="627"/>
      <c r="G12" s="627"/>
      <c r="H12" s="628">
        <v>119094515.93170001</v>
      </c>
      <c r="I12" s="683"/>
      <c r="J12" s="683"/>
      <c r="K12" s="683"/>
      <c r="L12" s="683"/>
      <c r="M12" s="683"/>
      <c r="N12" s="683"/>
      <c r="O12" s="683"/>
      <c r="P12" s="683"/>
    </row>
    <row r="13" spans="1:16">
      <c r="A13" s="389">
        <v>7</v>
      </c>
      <c r="B13" s="378" t="s">
        <v>71</v>
      </c>
      <c r="C13" s="627">
        <v>29368737.602499999</v>
      </c>
      <c r="D13" s="627">
        <v>891881007.87160003</v>
      </c>
      <c r="E13" s="627">
        <v>22417601.048999999</v>
      </c>
      <c r="F13" s="627"/>
      <c r="G13" s="627"/>
      <c r="H13" s="628">
        <v>898832144.42509997</v>
      </c>
      <c r="I13" s="683"/>
      <c r="J13" s="683"/>
      <c r="K13" s="683"/>
      <c r="L13" s="683"/>
      <c r="M13" s="683"/>
      <c r="N13" s="683"/>
      <c r="O13" s="683"/>
      <c r="P13" s="683"/>
    </row>
    <row r="14" spans="1:16">
      <c r="A14" s="389">
        <v>8</v>
      </c>
      <c r="B14" s="380" t="s">
        <v>72</v>
      </c>
      <c r="C14" s="627">
        <v>4917132.7290000003</v>
      </c>
      <c r="D14" s="627">
        <v>389701182.56989998</v>
      </c>
      <c r="E14" s="627">
        <v>5156698.5782000003</v>
      </c>
      <c r="F14" s="627"/>
      <c r="G14" s="627">
        <v>157421.44028800004</v>
      </c>
      <c r="H14" s="628">
        <v>389461616.72069997</v>
      </c>
      <c r="I14" s="683"/>
      <c r="J14" s="683"/>
      <c r="K14" s="683"/>
      <c r="L14" s="683"/>
      <c r="M14" s="683"/>
      <c r="N14" s="683"/>
      <c r="O14" s="683"/>
      <c r="P14" s="683"/>
    </row>
    <row r="15" spans="1:16">
      <c r="A15" s="389">
        <v>9</v>
      </c>
      <c r="B15" s="378" t="s">
        <v>668</v>
      </c>
      <c r="C15" s="627">
        <v>1176003.0249000001</v>
      </c>
      <c r="D15" s="627">
        <v>85675089.416199997</v>
      </c>
      <c r="E15" s="627">
        <v>1229183.9763</v>
      </c>
      <c r="F15" s="627"/>
      <c r="G15" s="627"/>
      <c r="H15" s="628">
        <v>85621908.4648</v>
      </c>
      <c r="I15" s="683"/>
      <c r="J15" s="683"/>
      <c r="K15" s="683"/>
      <c r="L15" s="683"/>
      <c r="M15" s="683"/>
      <c r="N15" s="683"/>
      <c r="O15" s="683"/>
      <c r="P15" s="683"/>
    </row>
    <row r="16" spans="1:16">
      <c r="A16" s="389">
        <v>10</v>
      </c>
      <c r="B16" s="382" t="s">
        <v>371</v>
      </c>
      <c r="C16" s="627">
        <v>28746902.453600001</v>
      </c>
      <c r="D16" s="627"/>
      <c r="E16" s="627">
        <v>20829495.111099999</v>
      </c>
      <c r="F16" s="627"/>
      <c r="G16" s="627"/>
      <c r="H16" s="628">
        <v>7917407.3425000012</v>
      </c>
      <c r="I16" s="683"/>
      <c r="J16" s="683"/>
      <c r="K16" s="683"/>
      <c r="L16" s="683"/>
      <c r="M16" s="683"/>
      <c r="N16" s="683"/>
      <c r="O16" s="683"/>
      <c r="P16" s="683"/>
    </row>
    <row r="17" spans="1:16">
      <c r="A17" s="389">
        <v>11</v>
      </c>
      <c r="B17" s="378" t="s">
        <v>68</v>
      </c>
      <c r="C17" s="627"/>
      <c r="D17" s="627">
        <v>4060462.71</v>
      </c>
      <c r="E17" s="627">
        <v>0</v>
      </c>
      <c r="F17" s="627"/>
      <c r="G17" s="627"/>
      <c r="H17" s="628">
        <v>4060462.71</v>
      </c>
      <c r="I17" s="683"/>
      <c r="J17" s="683"/>
      <c r="K17" s="683"/>
      <c r="L17" s="683"/>
      <c r="M17" s="683"/>
      <c r="N17" s="683"/>
      <c r="O17" s="683"/>
      <c r="P17" s="683"/>
    </row>
    <row r="18" spans="1:16">
      <c r="A18" s="389">
        <v>12</v>
      </c>
      <c r="B18" s="378" t="s">
        <v>69</v>
      </c>
      <c r="C18" s="627"/>
      <c r="D18" s="627"/>
      <c r="E18" s="627"/>
      <c r="F18" s="627"/>
      <c r="G18" s="627"/>
      <c r="H18" s="628">
        <v>0</v>
      </c>
      <c r="I18" s="683"/>
      <c r="J18" s="683"/>
      <c r="K18" s="683"/>
      <c r="L18" s="683"/>
      <c r="M18" s="683"/>
      <c r="N18" s="683"/>
      <c r="O18" s="683"/>
      <c r="P18" s="683"/>
    </row>
    <row r="19" spans="1:16">
      <c r="A19" s="390">
        <v>13</v>
      </c>
      <c r="B19" s="380" t="s">
        <v>70</v>
      </c>
      <c r="C19" s="627"/>
      <c r="D19" s="627"/>
      <c r="E19" s="627"/>
      <c r="F19" s="627"/>
      <c r="G19" s="627"/>
      <c r="H19" s="628">
        <v>0</v>
      </c>
      <c r="I19" s="683"/>
      <c r="J19" s="683"/>
      <c r="K19" s="683"/>
      <c r="L19" s="683"/>
      <c r="M19" s="683"/>
      <c r="N19" s="683"/>
      <c r="O19" s="683"/>
      <c r="P19" s="683"/>
    </row>
    <row r="20" spans="1:16">
      <c r="A20" s="389">
        <v>14</v>
      </c>
      <c r="B20" s="378" t="s">
        <v>357</v>
      </c>
      <c r="C20" s="627"/>
      <c r="D20" s="627">
        <v>107539489.2098</v>
      </c>
      <c r="E20" s="627">
        <v>29157.039100000002</v>
      </c>
      <c r="F20" s="627"/>
      <c r="G20" s="627"/>
      <c r="H20" s="628">
        <v>107510332.1707</v>
      </c>
      <c r="I20" s="683"/>
      <c r="J20" s="683"/>
      <c r="K20" s="683"/>
      <c r="L20" s="683"/>
      <c r="M20" s="683"/>
      <c r="N20" s="683"/>
      <c r="O20" s="683"/>
      <c r="P20" s="683"/>
    </row>
    <row r="21" spans="1:16" s="308" customFormat="1">
      <c r="A21" s="388">
        <v>15</v>
      </c>
      <c r="B21" s="387" t="s">
        <v>66</v>
      </c>
      <c r="C21" s="629">
        <v>35461873.356399998</v>
      </c>
      <c r="D21" s="629">
        <v>2002965744.6389</v>
      </c>
      <c r="E21" s="629">
        <v>28897234.730700001</v>
      </c>
      <c r="F21" s="629">
        <v>0</v>
      </c>
      <c r="G21" s="629">
        <v>157421.44028800004</v>
      </c>
      <c r="H21" s="630">
        <v>2009530383.2646003</v>
      </c>
      <c r="I21" s="683"/>
      <c r="J21" s="683"/>
      <c r="K21" s="683"/>
      <c r="L21" s="683"/>
      <c r="M21" s="683"/>
      <c r="N21" s="683"/>
      <c r="O21" s="683"/>
      <c r="P21" s="683"/>
    </row>
    <row r="22" spans="1:16">
      <c r="A22" s="386">
        <v>16</v>
      </c>
      <c r="B22" s="385" t="s">
        <v>372</v>
      </c>
      <c r="C22" s="627">
        <v>35461873.356399998</v>
      </c>
      <c r="D22" s="627">
        <v>1367257279.8576999</v>
      </c>
      <c r="E22" s="627">
        <v>28803483.603500001</v>
      </c>
      <c r="F22" s="627">
        <v>0</v>
      </c>
      <c r="G22" s="627">
        <v>157421.44028800004</v>
      </c>
      <c r="H22" s="628">
        <v>1373915669.6106</v>
      </c>
      <c r="I22" s="683"/>
      <c r="J22" s="683"/>
      <c r="K22" s="683"/>
      <c r="L22" s="683"/>
      <c r="M22" s="683"/>
      <c r="N22" s="683"/>
      <c r="O22" s="683"/>
      <c r="P22" s="683"/>
    </row>
    <row r="23" spans="1:16">
      <c r="A23" s="386">
        <v>17</v>
      </c>
      <c r="B23" s="385" t="s">
        <v>373</v>
      </c>
      <c r="C23" s="627"/>
      <c r="D23" s="627">
        <v>107126308.13</v>
      </c>
      <c r="E23" s="627">
        <v>36509.86</v>
      </c>
      <c r="F23" s="627"/>
      <c r="G23" s="627"/>
      <c r="H23" s="628">
        <v>107089798.27</v>
      </c>
      <c r="I23" s="683"/>
      <c r="J23" s="683"/>
      <c r="K23" s="683"/>
      <c r="L23" s="683"/>
      <c r="M23" s="683"/>
      <c r="N23" s="683"/>
      <c r="O23" s="683"/>
      <c r="P23" s="683"/>
    </row>
    <row r="26" spans="1:16" ht="42.6" customHeight="1">
      <c r="B26" s="312"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H34" sqref="H34"/>
    </sheetView>
  </sheetViews>
  <sheetFormatPr defaultColWidth="9.140625" defaultRowHeight="12.75"/>
  <cols>
    <col min="1" max="1" width="11" style="304" bestFit="1" customWidth="1"/>
    <col min="2" max="2" width="93.42578125" style="304" customWidth="1"/>
    <col min="3" max="4" width="35" style="304" customWidth="1"/>
    <col min="5" max="7" width="22" style="304" customWidth="1"/>
    <col min="8" max="8" width="42.140625" style="304" bestFit="1" customWidth="1"/>
    <col min="9" max="16384" width="9.140625" style="304"/>
  </cols>
  <sheetData>
    <row r="1" spans="1:8" ht="13.5">
      <c r="A1" s="303" t="s">
        <v>97</v>
      </c>
      <c r="B1" s="229" t="str">
        <f>Info!C2</f>
        <v>სს პროკრედიტ ბანკი</v>
      </c>
      <c r="C1" s="394"/>
      <c r="D1" s="394"/>
      <c r="E1" s="394"/>
      <c r="F1" s="394"/>
      <c r="G1" s="394"/>
      <c r="H1" s="394"/>
    </row>
    <row r="2" spans="1:8">
      <c r="A2" s="303" t="s">
        <v>98</v>
      </c>
      <c r="B2" s="306">
        <f>'1. key ratios'!B2</f>
        <v>45838</v>
      </c>
      <c r="C2" s="394"/>
      <c r="D2" s="394"/>
      <c r="E2" s="394"/>
      <c r="F2" s="394"/>
      <c r="G2" s="394"/>
      <c r="H2" s="394"/>
    </row>
    <row r="3" spans="1:8">
      <c r="A3" s="305" t="s">
        <v>374</v>
      </c>
      <c r="B3" s="394"/>
      <c r="C3" s="394"/>
      <c r="D3" s="394"/>
      <c r="E3" s="394"/>
      <c r="F3" s="394"/>
      <c r="G3" s="394"/>
      <c r="H3" s="394"/>
    </row>
    <row r="4" spans="1:8">
      <c r="A4" s="394"/>
      <c r="B4" s="394"/>
      <c r="C4" s="393" t="s">
        <v>359</v>
      </c>
      <c r="D4" s="393" t="s">
        <v>360</v>
      </c>
      <c r="E4" s="393" t="s">
        <v>361</v>
      </c>
      <c r="F4" s="393" t="s">
        <v>362</v>
      </c>
      <c r="G4" s="393" t="s">
        <v>363</v>
      </c>
      <c r="H4" s="393" t="s">
        <v>364</v>
      </c>
    </row>
    <row r="5" spans="1:8" ht="41.45" customHeight="1">
      <c r="A5" s="756" t="s">
        <v>618</v>
      </c>
      <c r="B5" s="757"/>
      <c r="C5" s="771" t="s">
        <v>453</v>
      </c>
      <c r="D5" s="772"/>
      <c r="E5" s="768" t="s">
        <v>615</v>
      </c>
      <c r="F5" s="768" t="s">
        <v>614</v>
      </c>
      <c r="G5" s="768" t="s">
        <v>368</v>
      </c>
      <c r="H5" s="391" t="s">
        <v>613</v>
      </c>
    </row>
    <row r="6" spans="1:8" ht="25.5">
      <c r="A6" s="760"/>
      <c r="B6" s="761"/>
      <c r="C6" s="392" t="s">
        <v>369</v>
      </c>
      <c r="D6" s="392" t="s">
        <v>370</v>
      </c>
      <c r="E6" s="769"/>
      <c r="F6" s="769"/>
      <c r="G6" s="769"/>
      <c r="H6" s="391" t="s">
        <v>612</v>
      </c>
    </row>
    <row r="7" spans="1:8">
      <c r="A7" s="384">
        <v>1</v>
      </c>
      <c r="B7" s="397" t="s">
        <v>375</v>
      </c>
      <c r="C7" s="627"/>
      <c r="D7" s="627">
        <v>406001244.96429998</v>
      </c>
      <c r="E7" s="627">
        <v>95895.889599999995</v>
      </c>
      <c r="F7" s="627"/>
      <c r="G7" s="627"/>
      <c r="H7" s="628">
        <v>405905349.0747</v>
      </c>
    </row>
    <row r="8" spans="1:8">
      <c r="A8" s="384">
        <v>2</v>
      </c>
      <c r="B8" s="397" t="s">
        <v>376</v>
      </c>
      <c r="C8" s="627"/>
      <c r="D8" s="627">
        <v>131130986.1832</v>
      </c>
      <c r="E8" s="627">
        <v>163286.64970000001</v>
      </c>
      <c r="F8" s="627"/>
      <c r="G8" s="627"/>
      <c r="H8" s="628">
        <v>130967699.5335</v>
      </c>
    </row>
    <row r="9" spans="1:8">
      <c r="A9" s="384">
        <v>3</v>
      </c>
      <c r="B9" s="397" t="s">
        <v>617</v>
      </c>
      <c r="C9" s="627"/>
      <c r="D9" s="627"/>
      <c r="E9" s="627"/>
      <c r="F9" s="627"/>
      <c r="G9" s="627"/>
      <c r="H9" s="628">
        <v>0</v>
      </c>
    </row>
    <row r="10" spans="1:8">
      <c r="A10" s="384">
        <v>4</v>
      </c>
      <c r="B10" s="397" t="s">
        <v>377</v>
      </c>
      <c r="C10" s="627"/>
      <c r="D10" s="627">
        <v>40720028.3301</v>
      </c>
      <c r="E10" s="627">
        <v>227540.37469999999</v>
      </c>
      <c r="F10" s="627"/>
      <c r="G10" s="627"/>
      <c r="H10" s="628">
        <v>40492487.955399998</v>
      </c>
    </row>
    <row r="11" spans="1:8">
      <c r="A11" s="384">
        <v>5</v>
      </c>
      <c r="B11" s="397" t="s">
        <v>378</v>
      </c>
      <c r="C11" s="627">
        <v>3969.25</v>
      </c>
      <c r="D11" s="627">
        <v>175438235.85249999</v>
      </c>
      <c r="E11" s="627">
        <v>863878.18799999997</v>
      </c>
      <c r="F11" s="627"/>
      <c r="G11" s="627"/>
      <c r="H11" s="628">
        <v>174578326.9145</v>
      </c>
    </row>
    <row r="12" spans="1:8">
      <c r="A12" s="384">
        <v>6</v>
      </c>
      <c r="B12" s="397" t="s">
        <v>379</v>
      </c>
      <c r="C12" s="627">
        <v>4776997.0137999998</v>
      </c>
      <c r="D12" s="627">
        <v>25177933.267700002</v>
      </c>
      <c r="E12" s="627">
        <v>4513270.5834999997</v>
      </c>
      <c r="F12" s="627"/>
      <c r="G12" s="627"/>
      <c r="H12" s="628">
        <v>25441659.697999999</v>
      </c>
    </row>
    <row r="13" spans="1:8">
      <c r="A13" s="384">
        <v>7</v>
      </c>
      <c r="B13" s="397" t="s">
        <v>380</v>
      </c>
      <c r="C13" s="627">
        <v>483905.81760000001</v>
      </c>
      <c r="D13" s="627">
        <v>171424171.33750001</v>
      </c>
      <c r="E13" s="627">
        <v>829969.20719999995</v>
      </c>
      <c r="F13" s="627"/>
      <c r="G13" s="627"/>
      <c r="H13" s="628">
        <v>171078107.94790003</v>
      </c>
    </row>
    <row r="14" spans="1:8">
      <c r="A14" s="384">
        <v>8</v>
      </c>
      <c r="B14" s="397" t="s">
        <v>381</v>
      </c>
      <c r="C14" s="627">
        <v>1417835.2767</v>
      </c>
      <c r="D14" s="627">
        <v>102924071.13160001</v>
      </c>
      <c r="E14" s="627">
        <v>915070.75410000002</v>
      </c>
      <c r="F14" s="627"/>
      <c r="G14" s="627"/>
      <c r="H14" s="628">
        <v>103426835.65420002</v>
      </c>
    </row>
    <row r="15" spans="1:8">
      <c r="A15" s="384">
        <v>9</v>
      </c>
      <c r="B15" s="397" t="s">
        <v>382</v>
      </c>
      <c r="C15" s="627">
        <v>13107342.9881</v>
      </c>
      <c r="D15" s="627">
        <v>81153479.109200001</v>
      </c>
      <c r="E15" s="627">
        <v>9191401.9157999996</v>
      </c>
      <c r="F15" s="627"/>
      <c r="G15" s="627"/>
      <c r="H15" s="628">
        <v>85069420.181499988</v>
      </c>
    </row>
    <row r="16" spans="1:8">
      <c r="A16" s="384">
        <v>10</v>
      </c>
      <c r="B16" s="397" t="s">
        <v>383</v>
      </c>
      <c r="C16" s="627"/>
      <c r="D16" s="627">
        <v>121907285.9699</v>
      </c>
      <c r="E16" s="627">
        <v>272840.48320000002</v>
      </c>
      <c r="F16" s="627"/>
      <c r="G16" s="627"/>
      <c r="H16" s="628">
        <v>121634445.4867</v>
      </c>
    </row>
    <row r="17" spans="1:8">
      <c r="A17" s="384">
        <v>11</v>
      </c>
      <c r="B17" s="397" t="s">
        <v>384</v>
      </c>
      <c r="C17" s="627">
        <v>60515.73</v>
      </c>
      <c r="D17" s="627">
        <v>10615760.0393</v>
      </c>
      <c r="E17" s="627">
        <v>69960.010599999994</v>
      </c>
      <c r="F17" s="627"/>
      <c r="G17" s="627"/>
      <c r="H17" s="628">
        <v>10606315.7587</v>
      </c>
    </row>
    <row r="18" spans="1:8">
      <c r="A18" s="384">
        <v>12</v>
      </c>
      <c r="B18" s="397" t="s">
        <v>385</v>
      </c>
      <c r="C18" s="627">
        <v>49980.67</v>
      </c>
      <c r="D18" s="627">
        <v>87704907.263699993</v>
      </c>
      <c r="E18" s="627">
        <v>297911.21960000001</v>
      </c>
      <c r="F18" s="627"/>
      <c r="G18" s="627"/>
      <c r="H18" s="628">
        <v>87456976.714099988</v>
      </c>
    </row>
    <row r="19" spans="1:8">
      <c r="A19" s="384">
        <v>13</v>
      </c>
      <c r="B19" s="397" t="s">
        <v>386</v>
      </c>
      <c r="C19" s="627">
        <v>96102.34</v>
      </c>
      <c r="D19" s="627">
        <v>65006435.874600001</v>
      </c>
      <c r="E19" s="627">
        <v>254830.20730000001</v>
      </c>
      <c r="F19" s="627"/>
      <c r="G19" s="627"/>
      <c r="H19" s="628">
        <v>64847708.007300004</v>
      </c>
    </row>
    <row r="20" spans="1:8">
      <c r="A20" s="384">
        <v>14</v>
      </c>
      <c r="B20" s="397" t="s">
        <v>387</v>
      </c>
      <c r="C20" s="627">
        <v>5962288.6147999996</v>
      </c>
      <c r="D20" s="627">
        <v>59094901.584100001</v>
      </c>
      <c r="E20" s="627">
        <v>3203321.6680999999</v>
      </c>
      <c r="F20" s="627"/>
      <c r="G20" s="627"/>
      <c r="H20" s="628">
        <v>61853868.5308</v>
      </c>
    </row>
    <row r="21" spans="1:8">
      <c r="A21" s="384">
        <v>15</v>
      </c>
      <c r="B21" s="397" t="s">
        <v>388</v>
      </c>
      <c r="C21" s="627">
        <v>134435.1808</v>
      </c>
      <c r="D21" s="627">
        <v>20867852.693599999</v>
      </c>
      <c r="E21" s="627">
        <v>140389.5778</v>
      </c>
      <c r="F21" s="627"/>
      <c r="G21" s="627"/>
      <c r="H21" s="628">
        <v>20861898.296599999</v>
      </c>
    </row>
    <row r="22" spans="1:8">
      <c r="A22" s="384">
        <v>16</v>
      </c>
      <c r="B22" s="397" t="s">
        <v>389</v>
      </c>
      <c r="C22" s="627"/>
      <c r="D22" s="627">
        <v>1029621.0146</v>
      </c>
      <c r="E22" s="627">
        <v>7134.5657000000001</v>
      </c>
      <c r="F22" s="627"/>
      <c r="G22" s="627"/>
      <c r="H22" s="628">
        <v>1022486.4489</v>
      </c>
    </row>
    <row r="23" spans="1:8">
      <c r="A23" s="384">
        <v>17</v>
      </c>
      <c r="B23" s="397" t="s">
        <v>390</v>
      </c>
      <c r="C23" s="627"/>
      <c r="D23" s="627">
        <v>1886380.7553000001</v>
      </c>
      <c r="E23" s="627">
        <v>6069.9350000000004</v>
      </c>
      <c r="F23" s="627"/>
      <c r="G23" s="627"/>
      <c r="H23" s="628">
        <v>1880310.8203</v>
      </c>
    </row>
    <row r="24" spans="1:8">
      <c r="A24" s="384">
        <v>18</v>
      </c>
      <c r="B24" s="397" t="s">
        <v>391</v>
      </c>
      <c r="C24" s="627"/>
      <c r="D24" s="627">
        <v>8564429.0012999997</v>
      </c>
      <c r="E24" s="627">
        <v>45669.814299999998</v>
      </c>
      <c r="F24" s="627"/>
      <c r="G24" s="627"/>
      <c r="H24" s="628">
        <v>8518759.186999999</v>
      </c>
    </row>
    <row r="25" spans="1:8">
      <c r="A25" s="384">
        <v>19</v>
      </c>
      <c r="B25" s="397" t="s">
        <v>392</v>
      </c>
      <c r="C25" s="627"/>
      <c r="D25" s="627">
        <v>3103628.9656000002</v>
      </c>
      <c r="E25" s="627">
        <v>3732.7932000000001</v>
      </c>
      <c r="F25" s="627"/>
      <c r="G25" s="627"/>
      <c r="H25" s="628">
        <v>3099896.1724</v>
      </c>
    </row>
    <row r="26" spans="1:8">
      <c r="A26" s="384">
        <v>20</v>
      </c>
      <c r="B26" s="397" t="s">
        <v>393</v>
      </c>
      <c r="C26" s="627"/>
      <c r="D26" s="627">
        <v>66612803.5537</v>
      </c>
      <c r="E26" s="627">
        <v>117288.0235</v>
      </c>
      <c r="F26" s="627"/>
      <c r="G26" s="627"/>
      <c r="H26" s="628">
        <v>66495515.530199997</v>
      </c>
    </row>
    <row r="27" spans="1:8">
      <c r="A27" s="384">
        <v>21</v>
      </c>
      <c r="B27" s="397" t="s">
        <v>394</v>
      </c>
      <c r="C27" s="627">
        <v>28360.6777</v>
      </c>
      <c r="D27" s="627">
        <v>35004086.776900001</v>
      </c>
      <c r="E27" s="627">
        <v>94459.530299999999</v>
      </c>
      <c r="F27" s="627"/>
      <c r="G27" s="627"/>
      <c r="H27" s="628">
        <v>34937987.9243</v>
      </c>
    </row>
    <row r="28" spans="1:8">
      <c r="A28" s="384">
        <v>22</v>
      </c>
      <c r="B28" s="397" t="s">
        <v>395</v>
      </c>
      <c r="C28" s="627">
        <v>26818.53</v>
      </c>
      <c r="D28" s="627">
        <v>17079460.792399999</v>
      </c>
      <c r="E28" s="627">
        <v>43770.481099999997</v>
      </c>
      <c r="F28" s="627"/>
      <c r="G28" s="627"/>
      <c r="H28" s="628">
        <v>17062508.8413</v>
      </c>
    </row>
    <row r="29" spans="1:8">
      <c r="A29" s="384">
        <v>23</v>
      </c>
      <c r="B29" s="397" t="s">
        <v>396</v>
      </c>
      <c r="C29" s="627">
        <v>6847929.0369999995</v>
      </c>
      <c r="D29" s="627">
        <v>148683969.30199999</v>
      </c>
      <c r="E29" s="627">
        <v>4651414.4373000003</v>
      </c>
      <c r="F29" s="627"/>
      <c r="G29" s="627">
        <v>156908.08028800006</v>
      </c>
      <c r="H29" s="628">
        <v>150880483.90169999</v>
      </c>
    </row>
    <row r="30" spans="1:8">
      <c r="A30" s="384">
        <v>24</v>
      </c>
      <c r="B30" s="397" t="s">
        <v>397</v>
      </c>
      <c r="C30" s="627">
        <v>1799852.4068</v>
      </c>
      <c r="D30" s="627">
        <v>26644649.253800001</v>
      </c>
      <c r="E30" s="627">
        <v>1271277.9380999999</v>
      </c>
      <c r="F30" s="627"/>
      <c r="G30" s="627"/>
      <c r="H30" s="628">
        <v>27173223.7225</v>
      </c>
    </row>
    <row r="31" spans="1:8">
      <c r="A31" s="384">
        <v>25</v>
      </c>
      <c r="B31" s="397" t="s">
        <v>398</v>
      </c>
      <c r="C31" s="627">
        <v>67741.304399999994</v>
      </c>
      <c r="D31" s="627">
        <v>6224611.7231999999</v>
      </c>
      <c r="E31" s="627">
        <v>96947.220400000006</v>
      </c>
      <c r="F31" s="627"/>
      <c r="G31" s="627"/>
      <c r="H31" s="628">
        <v>6195405.8071999997</v>
      </c>
    </row>
    <row r="32" spans="1:8">
      <c r="A32" s="384">
        <v>26</v>
      </c>
      <c r="B32" s="397" t="s">
        <v>399</v>
      </c>
      <c r="C32" s="627">
        <v>597798.51870000002</v>
      </c>
      <c r="D32" s="627">
        <v>77364857.979000002</v>
      </c>
      <c r="E32" s="627">
        <v>1490746.2235000001</v>
      </c>
      <c r="F32" s="627"/>
      <c r="G32" s="627">
        <v>513.36</v>
      </c>
      <c r="H32" s="628">
        <v>76471910.274200007</v>
      </c>
    </row>
    <row r="33" spans="1:8">
      <c r="A33" s="384">
        <v>27</v>
      </c>
      <c r="B33" s="384" t="s">
        <v>88</v>
      </c>
      <c r="C33" s="627">
        <v>0</v>
      </c>
      <c r="D33" s="627">
        <v>111599951.91980004</v>
      </c>
      <c r="E33" s="627">
        <v>29157.039100006223</v>
      </c>
      <c r="F33" s="627"/>
      <c r="G33" s="627"/>
      <c r="H33" s="628">
        <v>111570794.88070004</v>
      </c>
    </row>
    <row r="34" spans="1:8">
      <c r="A34" s="384">
        <v>28</v>
      </c>
      <c r="B34" s="387" t="s">
        <v>66</v>
      </c>
      <c r="C34" s="629">
        <v>35461873.356400006</v>
      </c>
      <c r="D34" s="629">
        <v>2002965744.6389</v>
      </c>
      <c r="E34" s="629">
        <v>28897234.730700001</v>
      </c>
      <c r="F34" s="629">
        <v>0</v>
      </c>
      <c r="G34" s="629">
        <v>157421.44028800004</v>
      </c>
      <c r="H34" s="630">
        <v>2009530383.2646</v>
      </c>
    </row>
    <row r="36" spans="1:8">
      <c r="B36" s="309"/>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04" bestFit="1" customWidth="1"/>
    <col min="2" max="2" width="108" style="304" bestFit="1" customWidth="1"/>
    <col min="3" max="3" width="35.5703125" style="304" customWidth="1"/>
    <col min="4" max="4" width="38.42578125" style="304" customWidth="1"/>
    <col min="5" max="16384" width="9.140625" style="304"/>
  </cols>
  <sheetData>
    <row r="1" spans="1:4" ht="13.5">
      <c r="A1" s="303" t="s">
        <v>97</v>
      </c>
      <c r="B1" s="229" t="str">
        <f>Info!C2</f>
        <v>სს პროკრედიტ ბანკი</v>
      </c>
    </row>
    <row r="2" spans="1:4">
      <c r="A2" s="303" t="s">
        <v>98</v>
      </c>
      <c r="B2" s="306">
        <f>'1. key ratios'!B2</f>
        <v>45838</v>
      </c>
    </row>
    <row r="3" spans="1:4">
      <c r="A3" s="305" t="s">
        <v>400</v>
      </c>
    </row>
    <row r="5" spans="1:4">
      <c r="A5" s="773" t="s">
        <v>629</v>
      </c>
      <c r="B5" s="773"/>
      <c r="C5" s="405" t="s">
        <v>419</v>
      </c>
      <c r="D5" s="405" t="s">
        <v>628</v>
      </c>
    </row>
    <row r="6" spans="1:4">
      <c r="A6" s="404">
        <v>1</v>
      </c>
      <c r="B6" s="398" t="s">
        <v>627</v>
      </c>
      <c r="C6" s="631">
        <v>27978143.921799999</v>
      </c>
      <c r="D6" s="631"/>
    </row>
    <row r="7" spans="1:4">
      <c r="A7" s="401">
        <v>2</v>
      </c>
      <c r="B7" s="398" t="s">
        <v>626</v>
      </c>
      <c r="C7" s="631">
        <v>3690683.8262</v>
      </c>
      <c r="D7" s="631">
        <v>0</v>
      </c>
    </row>
    <row r="8" spans="1:4">
      <c r="A8" s="403">
        <v>2.1</v>
      </c>
      <c r="B8" s="402" t="s">
        <v>625</v>
      </c>
      <c r="C8" s="631">
        <v>495647.56060000003</v>
      </c>
      <c r="D8" s="631"/>
    </row>
    <row r="9" spans="1:4">
      <c r="A9" s="403">
        <v>2.2000000000000002</v>
      </c>
      <c r="B9" s="402" t="s">
        <v>624</v>
      </c>
      <c r="C9" s="631">
        <v>3195036.2656</v>
      </c>
      <c r="D9" s="631"/>
    </row>
    <row r="10" spans="1:4">
      <c r="A10" s="404">
        <v>3</v>
      </c>
      <c r="B10" s="398" t="s">
        <v>623</v>
      </c>
      <c r="C10" s="631">
        <v>3575165.2734999997</v>
      </c>
      <c r="D10" s="631">
        <v>0</v>
      </c>
    </row>
    <row r="11" spans="1:4">
      <c r="A11" s="403">
        <v>3.1</v>
      </c>
      <c r="B11" s="402" t="s">
        <v>401</v>
      </c>
      <c r="C11" s="631">
        <v>157421.44029999999</v>
      </c>
      <c r="D11" s="631"/>
    </row>
    <row r="12" spans="1:4">
      <c r="A12" s="403">
        <v>3.2</v>
      </c>
      <c r="B12" s="402" t="s">
        <v>622</v>
      </c>
      <c r="C12" s="631">
        <v>1210547.8026999999</v>
      </c>
      <c r="D12" s="631"/>
    </row>
    <row r="13" spans="1:4">
      <c r="A13" s="403">
        <v>3.3</v>
      </c>
      <c r="B13" s="402" t="s">
        <v>621</v>
      </c>
      <c r="C13" s="631">
        <v>2207196.0304999999</v>
      </c>
      <c r="D13" s="631"/>
    </row>
    <row r="14" spans="1:4">
      <c r="A14" s="401">
        <v>4</v>
      </c>
      <c r="B14" s="400" t="s">
        <v>620</v>
      </c>
      <c r="C14" s="631">
        <v>709821.13260000001</v>
      </c>
      <c r="D14" s="631"/>
    </row>
    <row r="15" spans="1:4">
      <c r="A15" s="399">
        <v>5</v>
      </c>
      <c r="B15" s="398" t="s">
        <v>619</v>
      </c>
      <c r="C15" s="632">
        <v>28803483.603500001</v>
      </c>
      <c r="D15" s="632">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394" bestFit="1" customWidth="1"/>
    <col min="2" max="2" width="128.85546875" style="394" bestFit="1" customWidth="1"/>
    <col min="3" max="3" width="37" style="394" customWidth="1"/>
    <col min="4" max="4" width="50.5703125" style="394" customWidth="1"/>
    <col min="5" max="16384" width="9.140625" style="394"/>
  </cols>
  <sheetData>
    <row r="1" spans="1:4" ht="13.5">
      <c r="A1" s="303" t="s">
        <v>97</v>
      </c>
      <c r="B1" s="229" t="str">
        <f>Info!C2</f>
        <v>სს პროკრედიტ ბანკი</v>
      </c>
    </row>
    <row r="2" spans="1:4">
      <c r="A2" s="303" t="s">
        <v>98</v>
      </c>
      <c r="B2" s="306">
        <f>'1. key ratios'!B2</f>
        <v>45838</v>
      </c>
    </row>
    <row r="3" spans="1:4">
      <c r="A3" s="305" t="s">
        <v>402</v>
      </c>
    </row>
    <row r="4" spans="1:4">
      <c r="A4" s="305"/>
    </row>
    <row r="5" spans="1:4" ht="15" customHeight="1">
      <c r="A5" s="774" t="s">
        <v>403</v>
      </c>
      <c r="B5" s="775"/>
      <c r="C5" s="778" t="s">
        <v>404</v>
      </c>
      <c r="D5" s="778" t="s">
        <v>405</v>
      </c>
    </row>
    <row r="6" spans="1:4">
      <c r="A6" s="776"/>
      <c r="B6" s="777"/>
      <c r="C6" s="778"/>
      <c r="D6" s="778"/>
    </row>
    <row r="7" spans="1:4">
      <c r="A7" s="387">
        <v>1</v>
      </c>
      <c r="B7" s="387" t="s">
        <v>406</v>
      </c>
      <c r="C7" s="627">
        <v>32649525.034699999</v>
      </c>
      <c r="D7" s="406"/>
    </row>
    <row r="8" spans="1:4">
      <c r="A8" s="384">
        <v>2</v>
      </c>
      <c r="B8" s="384" t="s">
        <v>407</v>
      </c>
      <c r="C8" s="627">
        <v>2598848.821</v>
      </c>
      <c r="D8" s="406"/>
    </row>
    <row r="9" spans="1:4">
      <c r="A9" s="384">
        <v>3</v>
      </c>
      <c r="B9" s="409" t="s">
        <v>408</v>
      </c>
      <c r="C9" s="627">
        <v>1132273.7508</v>
      </c>
      <c r="D9" s="406"/>
    </row>
    <row r="10" spans="1:4">
      <c r="A10" s="384">
        <v>4</v>
      </c>
      <c r="B10" s="384" t="s">
        <v>409</v>
      </c>
      <c r="C10" s="627">
        <v>918774.25080000004</v>
      </c>
      <c r="D10" s="406"/>
    </row>
    <row r="11" spans="1:4">
      <c r="A11" s="384">
        <v>5</v>
      </c>
      <c r="B11" s="408" t="s">
        <v>630</v>
      </c>
      <c r="C11" s="627"/>
      <c r="D11" s="406"/>
    </row>
    <row r="12" spans="1:4">
      <c r="A12" s="384">
        <v>6</v>
      </c>
      <c r="B12" s="408" t="s">
        <v>410</v>
      </c>
      <c r="C12" s="627">
        <v>670034.21770000004</v>
      </c>
      <c r="D12" s="406"/>
    </row>
    <row r="13" spans="1:4">
      <c r="A13" s="384">
        <v>7</v>
      </c>
      <c r="B13" s="408" t="s">
        <v>413</v>
      </c>
      <c r="C13" s="627">
        <v>157421.44029999999</v>
      </c>
      <c r="D13" s="406"/>
    </row>
    <row r="14" spans="1:4">
      <c r="A14" s="384">
        <v>8</v>
      </c>
      <c r="B14" s="408" t="s">
        <v>411</v>
      </c>
      <c r="C14" s="627"/>
      <c r="D14" s="384"/>
    </row>
    <row r="15" spans="1:4">
      <c r="A15" s="384">
        <v>9</v>
      </c>
      <c r="B15" s="408" t="s">
        <v>412</v>
      </c>
      <c r="C15" s="627"/>
      <c r="D15" s="384"/>
    </row>
    <row r="16" spans="1:4">
      <c r="A16" s="384">
        <v>10</v>
      </c>
      <c r="B16" s="408" t="s">
        <v>414</v>
      </c>
      <c r="C16" s="627"/>
      <c r="D16" s="384"/>
    </row>
    <row r="17" spans="1:4" ht="25.5">
      <c r="A17" s="384">
        <v>11</v>
      </c>
      <c r="B17" s="408" t="s">
        <v>415</v>
      </c>
      <c r="C17" s="627">
        <v>91318.592799999999</v>
      </c>
      <c r="D17" s="406"/>
    </row>
    <row r="18" spans="1:4">
      <c r="A18" s="387">
        <v>12</v>
      </c>
      <c r="B18" s="407" t="s">
        <v>416</v>
      </c>
      <c r="C18" s="629">
        <v>35461873.356399998</v>
      </c>
      <c r="D18" s="406"/>
    </row>
    <row r="21" spans="1:4">
      <c r="B21" s="303"/>
    </row>
    <row r="22" spans="1:4">
      <c r="B22" s="303"/>
    </row>
    <row r="23" spans="1:4">
      <c r="B23" s="305"/>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66"/>
  <sheetViews>
    <sheetView showGridLines="0" topLeftCell="N1" zoomScale="80" zoomScaleNormal="80" workbookViewId="0">
      <selection activeCell="F19" sqref="F19"/>
    </sheetView>
  </sheetViews>
  <sheetFormatPr defaultColWidth="9.140625" defaultRowHeight="12.75"/>
  <cols>
    <col min="1" max="1" width="11.85546875" style="394" bestFit="1" customWidth="1"/>
    <col min="2" max="2" width="63.85546875" style="394" customWidth="1"/>
    <col min="3" max="3" width="16.7109375" style="394" bestFit="1" customWidth="1"/>
    <col min="4" max="18" width="22.140625" style="394" customWidth="1"/>
    <col min="19" max="19" width="23.140625" style="394" bestFit="1" customWidth="1"/>
    <col min="20" max="26" width="22.140625" style="394" customWidth="1"/>
    <col min="27" max="27" width="23.140625" style="394" bestFit="1" customWidth="1"/>
    <col min="28" max="28" width="20" style="394" customWidth="1"/>
    <col min="29" max="16384" width="9.140625" style="394"/>
  </cols>
  <sheetData>
    <row r="1" spans="1:28" ht="13.5">
      <c r="A1" s="303" t="s">
        <v>97</v>
      </c>
      <c r="B1" s="229" t="str">
        <f>Info!C2</f>
        <v>სს პროკრედიტ ბანკი</v>
      </c>
    </row>
    <row r="2" spans="1:28">
      <c r="A2" s="303" t="s">
        <v>98</v>
      </c>
      <c r="B2" s="306">
        <f>'1. key ratios'!B2</f>
        <v>45838</v>
      </c>
      <c r="C2" s="395"/>
    </row>
    <row r="3" spans="1:28">
      <c r="A3" s="305" t="s">
        <v>417</v>
      </c>
    </row>
    <row r="5" spans="1:28" ht="15" customHeight="1">
      <c r="A5" s="779" t="s">
        <v>643</v>
      </c>
      <c r="B5" s="780"/>
      <c r="C5" s="771" t="s">
        <v>642</v>
      </c>
      <c r="D5" s="785"/>
      <c r="E5" s="785"/>
      <c r="F5" s="785"/>
      <c r="G5" s="785"/>
      <c r="H5" s="785"/>
      <c r="I5" s="785"/>
      <c r="J5" s="785"/>
      <c r="K5" s="785"/>
      <c r="L5" s="785"/>
      <c r="M5" s="785"/>
      <c r="N5" s="785"/>
      <c r="O5" s="785"/>
      <c r="P5" s="785"/>
      <c r="Q5" s="785"/>
      <c r="R5" s="785"/>
      <c r="S5" s="785"/>
      <c r="T5" s="419"/>
      <c r="U5" s="419"/>
      <c r="V5" s="419"/>
      <c r="W5" s="419"/>
      <c r="X5" s="419"/>
      <c r="Y5" s="419"/>
      <c r="Z5" s="419"/>
      <c r="AA5" s="418"/>
      <c r="AB5" s="411"/>
    </row>
    <row r="6" spans="1:28">
      <c r="A6" s="781"/>
      <c r="B6" s="782"/>
      <c r="C6" s="786" t="s">
        <v>66</v>
      </c>
      <c r="D6" s="788" t="s">
        <v>641</v>
      </c>
      <c r="E6" s="788"/>
      <c r="F6" s="788"/>
      <c r="G6" s="788"/>
      <c r="H6" s="789" t="s">
        <v>640</v>
      </c>
      <c r="I6" s="790"/>
      <c r="J6" s="790"/>
      <c r="K6" s="791"/>
      <c r="L6" s="416"/>
      <c r="M6" s="792" t="s">
        <v>639</v>
      </c>
      <c r="N6" s="792"/>
      <c r="O6" s="792"/>
      <c r="P6" s="792"/>
      <c r="Q6" s="792"/>
      <c r="R6" s="792"/>
      <c r="S6" s="769"/>
      <c r="T6" s="417"/>
      <c r="U6" s="772" t="s">
        <v>638</v>
      </c>
      <c r="V6" s="772"/>
      <c r="W6" s="772"/>
      <c r="X6" s="772"/>
      <c r="Y6" s="772"/>
      <c r="Z6" s="772"/>
      <c r="AA6" s="770"/>
      <c r="AB6" s="416"/>
    </row>
    <row r="7" spans="1:28" ht="25.5">
      <c r="A7" s="783"/>
      <c r="B7" s="784"/>
      <c r="C7" s="787"/>
      <c r="D7" s="415"/>
      <c r="E7" s="391" t="s">
        <v>418</v>
      </c>
      <c r="F7" s="391" t="s">
        <v>636</v>
      </c>
      <c r="G7" s="391" t="s">
        <v>637</v>
      </c>
      <c r="H7" s="414"/>
      <c r="I7" s="391" t="s">
        <v>418</v>
      </c>
      <c r="J7" s="391" t="s">
        <v>636</v>
      </c>
      <c r="K7" s="391" t="s">
        <v>637</v>
      </c>
      <c r="L7" s="413"/>
      <c r="M7" s="391" t="s">
        <v>418</v>
      </c>
      <c r="N7" s="391" t="s">
        <v>636</v>
      </c>
      <c r="O7" s="391" t="s">
        <v>635</v>
      </c>
      <c r="P7" s="391" t="s">
        <v>634</v>
      </c>
      <c r="Q7" s="391" t="s">
        <v>633</v>
      </c>
      <c r="R7" s="391" t="s">
        <v>632</v>
      </c>
      <c r="S7" s="391" t="s">
        <v>631</v>
      </c>
      <c r="T7" s="412"/>
      <c r="U7" s="391" t="s">
        <v>418</v>
      </c>
      <c r="V7" s="391" t="s">
        <v>636</v>
      </c>
      <c r="W7" s="391" t="s">
        <v>635</v>
      </c>
      <c r="X7" s="391" t="s">
        <v>634</v>
      </c>
      <c r="Y7" s="391" t="s">
        <v>633</v>
      </c>
      <c r="Z7" s="391" t="s">
        <v>632</v>
      </c>
      <c r="AA7" s="391" t="s">
        <v>631</v>
      </c>
      <c r="AB7" s="411"/>
    </row>
    <row r="8" spans="1:28" s="636" customFormat="1">
      <c r="A8" s="635">
        <v>1</v>
      </c>
      <c r="B8" s="387" t="s">
        <v>419</v>
      </c>
      <c r="C8" s="629">
        <v>1402719153.2140999</v>
      </c>
      <c r="D8" s="629">
        <v>1314835398.1394999</v>
      </c>
      <c r="E8" s="629">
        <v>8587240.8195999991</v>
      </c>
      <c r="F8" s="629">
        <v>0</v>
      </c>
      <c r="G8" s="629">
        <v>0</v>
      </c>
      <c r="H8" s="629">
        <v>52421881.718199998</v>
      </c>
      <c r="I8" s="629">
        <v>3087301.4313000003</v>
      </c>
      <c r="J8" s="629">
        <v>1528672.9523</v>
      </c>
      <c r="K8" s="629">
        <v>0</v>
      </c>
      <c r="L8" s="629">
        <v>35121458.513000004</v>
      </c>
      <c r="M8" s="629">
        <v>625691.37670000002</v>
      </c>
      <c r="N8" s="629">
        <v>387728.87040000001</v>
      </c>
      <c r="O8" s="629">
        <v>12932589.3255</v>
      </c>
      <c r="P8" s="629">
        <v>4097494.6063000001</v>
      </c>
      <c r="Q8" s="629">
        <v>6846695.0222999994</v>
      </c>
      <c r="R8" s="629">
        <v>4309589.7663000003</v>
      </c>
      <c r="S8" s="629">
        <v>0</v>
      </c>
      <c r="T8" s="629">
        <v>340414.84340000001</v>
      </c>
      <c r="U8" s="629">
        <v>0</v>
      </c>
      <c r="V8" s="629">
        <v>0</v>
      </c>
      <c r="W8" s="629">
        <v>0</v>
      </c>
      <c r="X8" s="629">
        <v>0</v>
      </c>
      <c r="Y8" s="629">
        <v>0</v>
      </c>
      <c r="Z8" s="629">
        <v>0</v>
      </c>
      <c r="AA8" s="629">
        <v>0</v>
      </c>
    </row>
    <row r="9" spans="1:28">
      <c r="A9" s="384">
        <v>1.1000000000000001</v>
      </c>
      <c r="B9" s="401" t="s">
        <v>420</v>
      </c>
      <c r="C9" s="633">
        <v>0</v>
      </c>
      <c r="D9" s="627"/>
      <c r="E9" s="627"/>
      <c r="F9" s="627"/>
      <c r="G9" s="627"/>
      <c r="H9" s="627"/>
      <c r="I9" s="627"/>
      <c r="J9" s="627"/>
      <c r="K9" s="627"/>
      <c r="L9" s="627"/>
      <c r="M9" s="627"/>
      <c r="N9" s="627"/>
      <c r="O9" s="627"/>
      <c r="P9" s="627"/>
      <c r="Q9" s="627"/>
      <c r="R9" s="627"/>
      <c r="S9" s="627"/>
      <c r="T9" s="627"/>
      <c r="U9" s="627"/>
      <c r="V9" s="627"/>
      <c r="W9" s="627"/>
      <c r="X9" s="627"/>
      <c r="Y9" s="627"/>
      <c r="Z9" s="627"/>
      <c r="AA9" s="627"/>
    </row>
    <row r="10" spans="1:28">
      <c r="A10" s="384">
        <v>1.2</v>
      </c>
      <c r="B10" s="401" t="s">
        <v>421</v>
      </c>
      <c r="C10" s="633">
        <v>0</v>
      </c>
      <c r="D10" s="627"/>
      <c r="E10" s="627"/>
      <c r="F10" s="627"/>
      <c r="G10" s="627"/>
      <c r="H10" s="627"/>
      <c r="I10" s="627"/>
      <c r="J10" s="627"/>
      <c r="K10" s="627"/>
      <c r="L10" s="627"/>
      <c r="M10" s="627"/>
      <c r="N10" s="627"/>
      <c r="O10" s="627"/>
      <c r="P10" s="627"/>
      <c r="Q10" s="627"/>
      <c r="R10" s="627"/>
      <c r="S10" s="627"/>
      <c r="T10" s="627"/>
      <c r="U10" s="627"/>
      <c r="V10" s="627"/>
      <c r="W10" s="627"/>
      <c r="X10" s="627"/>
      <c r="Y10" s="627"/>
      <c r="Z10" s="627"/>
      <c r="AA10" s="627"/>
    </row>
    <row r="11" spans="1:28">
      <c r="A11" s="384">
        <v>1.3</v>
      </c>
      <c r="B11" s="401" t="s">
        <v>422</v>
      </c>
      <c r="C11" s="633">
        <v>0</v>
      </c>
      <c r="D11" s="627"/>
      <c r="E11" s="627"/>
      <c r="F11" s="627"/>
      <c r="G11" s="627"/>
      <c r="H11" s="627"/>
      <c r="I11" s="627"/>
      <c r="J11" s="627"/>
      <c r="K11" s="627"/>
      <c r="L11" s="627"/>
      <c r="M11" s="627"/>
      <c r="N11" s="627"/>
      <c r="O11" s="627"/>
      <c r="P11" s="627"/>
      <c r="Q11" s="627"/>
      <c r="R11" s="627"/>
      <c r="S11" s="627"/>
      <c r="T11" s="627"/>
      <c r="U11" s="627"/>
      <c r="V11" s="627"/>
      <c r="W11" s="627"/>
      <c r="X11" s="627"/>
      <c r="Y11" s="627"/>
      <c r="Z11" s="627"/>
      <c r="AA11" s="627"/>
    </row>
    <row r="12" spans="1:28">
      <c r="A12" s="384">
        <v>1.4</v>
      </c>
      <c r="B12" s="401" t="s">
        <v>423</v>
      </c>
      <c r="C12" s="633">
        <v>2350000</v>
      </c>
      <c r="D12" s="627">
        <v>2350000</v>
      </c>
      <c r="E12" s="627"/>
      <c r="F12" s="627"/>
      <c r="G12" s="627"/>
      <c r="H12" s="627"/>
      <c r="I12" s="627"/>
      <c r="J12" s="627"/>
      <c r="K12" s="627"/>
      <c r="L12" s="627"/>
      <c r="M12" s="627"/>
      <c r="N12" s="627"/>
      <c r="O12" s="627"/>
      <c r="P12" s="627"/>
      <c r="Q12" s="627"/>
      <c r="R12" s="627"/>
      <c r="S12" s="627"/>
      <c r="T12" s="627"/>
      <c r="U12" s="627"/>
      <c r="V12" s="627"/>
      <c r="W12" s="627"/>
      <c r="X12" s="627"/>
      <c r="Y12" s="627"/>
      <c r="Z12" s="627"/>
      <c r="AA12" s="627"/>
    </row>
    <row r="13" spans="1:28">
      <c r="A13" s="384">
        <v>1.5</v>
      </c>
      <c r="B13" s="401" t="s">
        <v>424</v>
      </c>
      <c r="C13" s="633">
        <v>1137842455.9372001</v>
      </c>
      <c r="D13" s="627">
        <v>1060747235.1939</v>
      </c>
      <c r="E13" s="627">
        <v>5799831.5412999997</v>
      </c>
      <c r="F13" s="627"/>
      <c r="G13" s="627"/>
      <c r="H13" s="627">
        <v>43647643.467299998</v>
      </c>
      <c r="I13" s="627">
        <v>2321090.1285000001</v>
      </c>
      <c r="J13" s="627"/>
      <c r="K13" s="627"/>
      <c r="L13" s="627">
        <v>33447577.276000001</v>
      </c>
      <c r="M13" s="627">
        <v>582749.99910000002</v>
      </c>
      <c r="N13" s="627">
        <v>295260.28999999998</v>
      </c>
      <c r="O13" s="627">
        <v>12516131.214500001</v>
      </c>
      <c r="P13" s="627">
        <v>3705136.4095000001</v>
      </c>
      <c r="Q13" s="627">
        <v>6778953.7178999996</v>
      </c>
      <c r="R13" s="627">
        <v>4309589.7663000003</v>
      </c>
      <c r="S13" s="627"/>
      <c r="T13" s="627"/>
      <c r="U13" s="627"/>
      <c r="V13" s="627"/>
      <c r="W13" s="627"/>
      <c r="X13" s="627"/>
      <c r="Y13" s="627"/>
      <c r="Z13" s="627"/>
      <c r="AA13" s="627"/>
    </row>
    <row r="14" spans="1:28">
      <c r="A14" s="384">
        <v>1.6</v>
      </c>
      <c r="B14" s="401" t="s">
        <v>425</v>
      </c>
      <c r="C14" s="633">
        <v>262526697.27689999</v>
      </c>
      <c r="D14" s="627">
        <v>251738162.9456</v>
      </c>
      <c r="E14" s="627">
        <v>2787409.2782999999</v>
      </c>
      <c r="F14" s="627"/>
      <c r="G14" s="627"/>
      <c r="H14" s="627">
        <v>8774238.2509000003</v>
      </c>
      <c r="I14" s="627">
        <v>766211.30279999995</v>
      </c>
      <c r="J14" s="627">
        <v>1528672.9523</v>
      </c>
      <c r="K14" s="627"/>
      <c r="L14" s="627">
        <v>1673881.237</v>
      </c>
      <c r="M14" s="627">
        <v>42941.3776</v>
      </c>
      <c r="N14" s="627">
        <v>92468.580400000006</v>
      </c>
      <c r="O14" s="627">
        <v>416458.11099999998</v>
      </c>
      <c r="P14" s="627">
        <v>392358.19679999998</v>
      </c>
      <c r="Q14" s="627">
        <v>67741.304399999994</v>
      </c>
      <c r="R14" s="627"/>
      <c r="S14" s="627"/>
      <c r="T14" s="627">
        <v>340414.84340000001</v>
      </c>
      <c r="U14" s="627"/>
      <c r="V14" s="627"/>
      <c r="W14" s="627"/>
      <c r="X14" s="627"/>
      <c r="Y14" s="627"/>
      <c r="Z14" s="627"/>
      <c r="AA14" s="627"/>
    </row>
    <row r="15" spans="1:28" s="636" customFormat="1">
      <c r="A15" s="635">
        <v>2</v>
      </c>
      <c r="B15" s="387" t="s">
        <v>426</v>
      </c>
      <c r="C15" s="629">
        <v>107079699.75</v>
      </c>
      <c r="D15" s="629">
        <v>107079699.75</v>
      </c>
      <c r="E15" s="629">
        <v>0</v>
      </c>
      <c r="F15" s="629">
        <v>0</v>
      </c>
      <c r="G15" s="629">
        <v>0</v>
      </c>
      <c r="H15" s="629">
        <v>0</v>
      </c>
      <c r="I15" s="629">
        <v>0</v>
      </c>
      <c r="J15" s="629">
        <v>0</v>
      </c>
      <c r="K15" s="629">
        <v>0</v>
      </c>
      <c r="L15" s="629">
        <v>0</v>
      </c>
      <c r="M15" s="629">
        <v>0</v>
      </c>
      <c r="N15" s="629">
        <v>0</v>
      </c>
      <c r="O15" s="629">
        <v>0</v>
      </c>
      <c r="P15" s="629">
        <v>0</v>
      </c>
      <c r="Q15" s="629">
        <v>0</v>
      </c>
      <c r="R15" s="629">
        <v>0</v>
      </c>
      <c r="S15" s="629">
        <v>0</v>
      </c>
      <c r="T15" s="629">
        <v>0</v>
      </c>
      <c r="U15" s="629">
        <v>0</v>
      </c>
      <c r="V15" s="629">
        <v>0</v>
      </c>
      <c r="W15" s="629">
        <v>0</v>
      </c>
      <c r="X15" s="629">
        <v>0</v>
      </c>
      <c r="Y15" s="629">
        <v>0</v>
      </c>
      <c r="Z15" s="629">
        <v>0</v>
      </c>
      <c r="AA15" s="629">
        <v>0</v>
      </c>
    </row>
    <row r="16" spans="1:28">
      <c r="A16" s="384">
        <v>2.1</v>
      </c>
      <c r="B16" s="401" t="s">
        <v>420</v>
      </c>
      <c r="C16" s="633">
        <v>14972771.83</v>
      </c>
      <c r="D16" s="627">
        <v>14972771.83</v>
      </c>
      <c r="E16" s="627"/>
      <c r="F16" s="627"/>
      <c r="G16" s="627"/>
      <c r="H16" s="627"/>
      <c r="I16" s="627"/>
      <c r="J16" s="627"/>
      <c r="K16" s="627"/>
      <c r="L16" s="627"/>
      <c r="M16" s="627"/>
      <c r="N16" s="627"/>
      <c r="O16" s="627"/>
      <c r="P16" s="627"/>
      <c r="Q16" s="627"/>
      <c r="R16" s="627"/>
      <c r="S16" s="627"/>
      <c r="T16" s="627"/>
      <c r="U16" s="627"/>
      <c r="V16" s="627"/>
      <c r="W16" s="627"/>
      <c r="X16" s="627"/>
      <c r="Y16" s="627"/>
      <c r="Z16" s="627"/>
      <c r="AA16" s="627"/>
    </row>
    <row r="17" spans="1:28">
      <c r="A17" s="384">
        <v>2.2000000000000002</v>
      </c>
      <c r="B17" s="401" t="s">
        <v>421</v>
      </c>
      <c r="C17" s="633">
        <v>92106927.920000002</v>
      </c>
      <c r="D17" s="627">
        <v>92106927.920000002</v>
      </c>
      <c r="E17" s="627"/>
      <c r="F17" s="627"/>
      <c r="G17" s="627"/>
      <c r="H17" s="627"/>
      <c r="I17" s="627"/>
      <c r="J17" s="627"/>
      <c r="K17" s="627"/>
      <c r="L17" s="627"/>
      <c r="M17" s="627"/>
      <c r="N17" s="627"/>
      <c r="O17" s="627"/>
      <c r="P17" s="627"/>
      <c r="Q17" s="627"/>
      <c r="R17" s="627"/>
      <c r="S17" s="627"/>
      <c r="T17" s="627"/>
      <c r="U17" s="627"/>
      <c r="V17" s="627"/>
      <c r="W17" s="627"/>
      <c r="X17" s="627"/>
      <c r="Y17" s="627"/>
      <c r="Z17" s="627"/>
      <c r="AA17" s="627"/>
    </row>
    <row r="18" spans="1:28">
      <c r="A18" s="384">
        <v>2.2999999999999998</v>
      </c>
      <c r="B18" s="401" t="s">
        <v>422</v>
      </c>
      <c r="C18" s="633"/>
      <c r="D18" s="627"/>
      <c r="E18" s="627"/>
      <c r="F18" s="627"/>
      <c r="G18" s="627"/>
      <c r="H18" s="627"/>
      <c r="I18" s="627"/>
      <c r="J18" s="627"/>
      <c r="K18" s="627"/>
      <c r="L18" s="627"/>
      <c r="M18" s="627"/>
      <c r="N18" s="627"/>
      <c r="O18" s="627"/>
      <c r="P18" s="627"/>
      <c r="Q18" s="627"/>
      <c r="R18" s="627"/>
      <c r="S18" s="627"/>
      <c r="T18" s="627"/>
      <c r="U18" s="627"/>
      <c r="V18" s="627"/>
      <c r="W18" s="627"/>
      <c r="X18" s="627"/>
      <c r="Y18" s="627"/>
      <c r="Z18" s="627"/>
      <c r="AA18" s="627"/>
    </row>
    <row r="19" spans="1:28">
      <c r="A19" s="384">
        <v>2.4</v>
      </c>
      <c r="B19" s="401" t="s">
        <v>423</v>
      </c>
      <c r="C19" s="633"/>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row>
    <row r="20" spans="1:28">
      <c r="A20" s="384">
        <v>2.5</v>
      </c>
      <c r="B20" s="401" t="s">
        <v>424</v>
      </c>
      <c r="C20" s="633"/>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7"/>
    </row>
    <row r="21" spans="1:28">
      <c r="A21" s="384">
        <v>2.6</v>
      </c>
      <c r="B21" s="401" t="s">
        <v>425</v>
      </c>
      <c r="C21" s="633"/>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row>
    <row r="22" spans="1:28">
      <c r="A22" s="410">
        <v>3</v>
      </c>
      <c r="B22" s="387" t="s">
        <v>427</v>
      </c>
      <c r="C22" s="629">
        <v>165957509.09329998</v>
      </c>
      <c r="D22" s="629">
        <v>90330291.600700006</v>
      </c>
      <c r="E22" s="634"/>
      <c r="F22" s="634"/>
      <c r="G22" s="634"/>
      <c r="H22" s="629">
        <v>4607957.5505000008</v>
      </c>
      <c r="I22" s="634"/>
      <c r="J22" s="634"/>
      <c r="K22" s="634"/>
      <c r="L22" s="629">
        <v>0</v>
      </c>
      <c r="M22" s="634"/>
      <c r="N22" s="634"/>
      <c r="O22" s="634"/>
      <c r="P22" s="634"/>
      <c r="Q22" s="634"/>
      <c r="R22" s="634"/>
      <c r="S22" s="634"/>
      <c r="T22" s="629">
        <v>0</v>
      </c>
      <c r="U22" s="634"/>
      <c r="V22" s="634"/>
      <c r="W22" s="634"/>
      <c r="X22" s="634"/>
      <c r="Y22" s="634"/>
      <c r="Z22" s="634"/>
      <c r="AA22" s="634"/>
    </row>
    <row r="23" spans="1:28">
      <c r="A23" s="384">
        <v>3.1</v>
      </c>
      <c r="B23" s="401" t="s">
        <v>420</v>
      </c>
      <c r="C23" s="633"/>
      <c r="D23" s="629"/>
      <c r="E23" s="634"/>
      <c r="F23" s="634"/>
      <c r="G23" s="634"/>
      <c r="H23" s="629"/>
      <c r="I23" s="634"/>
      <c r="J23" s="634"/>
      <c r="K23" s="634"/>
      <c r="L23" s="629"/>
      <c r="M23" s="634"/>
      <c r="N23" s="634"/>
      <c r="O23" s="634"/>
      <c r="P23" s="634"/>
      <c r="Q23" s="634"/>
      <c r="R23" s="634"/>
      <c r="S23" s="634"/>
      <c r="T23" s="629"/>
      <c r="U23" s="634"/>
      <c r="V23" s="634"/>
      <c r="W23" s="634"/>
      <c r="X23" s="634"/>
      <c r="Y23" s="634"/>
      <c r="Z23" s="634"/>
      <c r="AA23" s="634"/>
    </row>
    <row r="24" spans="1:28">
      <c r="A24" s="384">
        <v>3.2</v>
      </c>
      <c r="B24" s="401" t="s">
        <v>421</v>
      </c>
      <c r="C24" s="633"/>
      <c r="D24" s="629"/>
      <c r="E24" s="634"/>
      <c r="F24" s="634"/>
      <c r="G24" s="634"/>
      <c r="H24" s="629"/>
      <c r="I24" s="634"/>
      <c r="J24" s="634"/>
      <c r="K24" s="634"/>
      <c r="L24" s="629"/>
      <c r="M24" s="634"/>
      <c r="N24" s="634"/>
      <c r="O24" s="634"/>
      <c r="P24" s="634"/>
      <c r="Q24" s="634"/>
      <c r="R24" s="634"/>
      <c r="S24" s="634"/>
      <c r="T24" s="629"/>
      <c r="U24" s="634"/>
      <c r="V24" s="634"/>
      <c r="W24" s="634"/>
      <c r="X24" s="634"/>
      <c r="Y24" s="634"/>
      <c r="Z24" s="634"/>
      <c r="AA24" s="634"/>
    </row>
    <row r="25" spans="1:28">
      <c r="A25" s="384">
        <v>3.3</v>
      </c>
      <c r="B25" s="401" t="s">
        <v>422</v>
      </c>
      <c r="C25" s="633"/>
      <c r="D25" s="629"/>
      <c r="E25" s="634"/>
      <c r="F25" s="634"/>
      <c r="G25" s="634"/>
      <c r="H25" s="629"/>
      <c r="I25" s="634"/>
      <c r="J25" s="634"/>
      <c r="K25" s="634"/>
      <c r="L25" s="629"/>
      <c r="M25" s="634"/>
      <c r="N25" s="634"/>
      <c r="O25" s="634"/>
      <c r="P25" s="634"/>
      <c r="Q25" s="634"/>
      <c r="R25" s="634"/>
      <c r="S25" s="634"/>
      <c r="T25" s="629"/>
      <c r="U25" s="634"/>
      <c r="V25" s="634"/>
      <c r="W25" s="634"/>
      <c r="X25" s="634"/>
      <c r="Y25" s="634"/>
      <c r="Z25" s="634"/>
      <c r="AA25" s="634"/>
    </row>
    <row r="26" spans="1:28">
      <c r="A26" s="384">
        <v>3.4</v>
      </c>
      <c r="B26" s="401" t="s">
        <v>423</v>
      </c>
      <c r="C26" s="633">
        <v>399846</v>
      </c>
      <c r="D26" s="629">
        <v>121170</v>
      </c>
      <c r="E26" s="634"/>
      <c r="F26" s="634"/>
      <c r="G26" s="634"/>
      <c r="H26" s="629"/>
      <c r="I26" s="634"/>
      <c r="J26" s="634"/>
      <c r="K26" s="634"/>
      <c r="L26" s="629"/>
      <c r="M26" s="634"/>
      <c r="N26" s="634"/>
      <c r="O26" s="634"/>
      <c r="P26" s="634"/>
      <c r="Q26" s="634"/>
      <c r="R26" s="634"/>
      <c r="S26" s="634"/>
      <c r="T26" s="629"/>
      <c r="U26" s="634"/>
      <c r="V26" s="634"/>
      <c r="W26" s="634"/>
      <c r="X26" s="634"/>
      <c r="Y26" s="634"/>
      <c r="Z26" s="634"/>
      <c r="AA26" s="634"/>
    </row>
    <row r="27" spans="1:28">
      <c r="A27" s="384">
        <v>3.5</v>
      </c>
      <c r="B27" s="401" t="s">
        <v>424</v>
      </c>
      <c r="C27" s="633">
        <v>163299587.9637</v>
      </c>
      <c r="D27" s="629">
        <v>87954768.4111</v>
      </c>
      <c r="E27" s="634"/>
      <c r="F27" s="634"/>
      <c r="G27" s="634"/>
      <c r="H27" s="629">
        <v>4604235.6105000004</v>
      </c>
      <c r="I27" s="634"/>
      <c r="J27" s="634"/>
      <c r="K27" s="634"/>
      <c r="L27" s="629"/>
      <c r="M27" s="634"/>
      <c r="N27" s="634"/>
      <c r="O27" s="634"/>
      <c r="P27" s="634"/>
      <c r="Q27" s="634"/>
      <c r="R27" s="634"/>
      <c r="S27" s="634"/>
      <c r="T27" s="629"/>
      <c r="U27" s="634"/>
      <c r="V27" s="634"/>
      <c r="W27" s="634"/>
      <c r="X27" s="634"/>
      <c r="Y27" s="634"/>
      <c r="Z27" s="634"/>
      <c r="AA27" s="634"/>
    </row>
    <row r="28" spans="1:28">
      <c r="A28" s="384">
        <v>3.6</v>
      </c>
      <c r="B28" s="401" t="s">
        <v>425</v>
      </c>
      <c r="C28" s="633">
        <v>2258075.1296000001</v>
      </c>
      <c r="D28" s="629">
        <v>2254353.1896000002</v>
      </c>
      <c r="E28" s="634"/>
      <c r="F28" s="634"/>
      <c r="G28" s="634"/>
      <c r="H28" s="629">
        <v>3721.94</v>
      </c>
      <c r="I28" s="634"/>
      <c r="J28" s="634"/>
      <c r="K28" s="634"/>
      <c r="L28" s="629"/>
      <c r="M28" s="634"/>
      <c r="N28" s="634"/>
      <c r="O28" s="634"/>
      <c r="P28" s="634"/>
      <c r="Q28" s="634"/>
      <c r="R28" s="634"/>
      <c r="S28" s="634"/>
      <c r="T28" s="629"/>
      <c r="U28" s="634"/>
      <c r="V28" s="634"/>
      <c r="W28" s="634"/>
      <c r="X28" s="634"/>
      <c r="Y28" s="634"/>
      <c r="Z28" s="634"/>
      <c r="AA28" s="634"/>
    </row>
    <row r="30" spans="1:28">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row>
    <row r="31" spans="1:28">
      <c r="C31" s="684"/>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row>
    <row r="32" spans="1:28">
      <c r="C32" s="684"/>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row>
    <row r="33" spans="3:28">
      <c r="C33" s="684"/>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row>
    <row r="34" spans="3:28">
      <c r="C34" s="684"/>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684"/>
      <c r="AB34" s="684"/>
    </row>
    <row r="35" spans="3:28">
      <c r="C35" s="684"/>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4"/>
    </row>
    <row r="36" spans="3:28">
      <c r="C36" s="684"/>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row>
    <row r="37" spans="3:28">
      <c r="C37" s="684"/>
      <c r="D37" s="684"/>
      <c r="E37" s="684"/>
      <c r="F37" s="684"/>
      <c r="G37" s="684"/>
      <c r="H37" s="684"/>
      <c r="I37" s="684"/>
      <c r="J37" s="684"/>
      <c r="K37" s="684"/>
      <c r="L37" s="684"/>
      <c r="M37" s="684"/>
      <c r="N37" s="684"/>
      <c r="O37" s="684"/>
      <c r="P37" s="684"/>
      <c r="Q37" s="684"/>
      <c r="R37" s="684"/>
      <c r="S37" s="684"/>
      <c r="T37" s="684"/>
      <c r="U37" s="684"/>
      <c r="V37" s="684"/>
      <c r="W37" s="684"/>
      <c r="X37" s="684"/>
      <c r="Y37" s="684"/>
      <c r="Z37" s="684"/>
      <c r="AA37" s="684"/>
      <c r="AB37" s="684"/>
    </row>
    <row r="38" spans="3:28">
      <c r="C38" s="684"/>
      <c r="D38" s="684"/>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684"/>
    </row>
    <row r="39" spans="3:28">
      <c r="C39" s="684"/>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row>
    <row r="40" spans="3:28">
      <c r="C40" s="684"/>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row>
    <row r="41" spans="3:28">
      <c r="C41" s="684"/>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row>
    <row r="42" spans="3:28">
      <c r="C42" s="684"/>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row>
    <row r="43" spans="3:28">
      <c r="C43" s="684"/>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row>
    <row r="44" spans="3:28">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row>
    <row r="45" spans="3:28">
      <c r="C45" s="684"/>
      <c r="D45" s="684"/>
      <c r="E45" s="684"/>
      <c r="F45" s="684"/>
      <c r="G45" s="684"/>
      <c r="H45" s="684"/>
      <c r="I45" s="684"/>
      <c r="J45" s="684"/>
      <c r="K45" s="684"/>
      <c r="L45" s="684"/>
      <c r="M45" s="684"/>
      <c r="N45" s="684"/>
      <c r="O45" s="684"/>
      <c r="P45" s="684"/>
      <c r="Q45" s="684"/>
      <c r="R45" s="684"/>
      <c r="S45" s="684"/>
      <c r="T45" s="684"/>
      <c r="U45" s="684"/>
      <c r="V45" s="684"/>
      <c r="W45" s="684"/>
      <c r="X45" s="684"/>
      <c r="Y45" s="684"/>
      <c r="Z45" s="684"/>
      <c r="AA45" s="684"/>
      <c r="AB45" s="684"/>
    </row>
    <row r="46" spans="3:28">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row>
    <row r="47" spans="3:28">
      <c r="C47" s="684"/>
      <c r="D47" s="684"/>
      <c r="E47" s="684"/>
      <c r="F47" s="684"/>
      <c r="G47" s="684"/>
      <c r="H47" s="684"/>
      <c r="I47" s="684"/>
      <c r="J47" s="684"/>
      <c r="K47" s="684"/>
      <c r="L47" s="684"/>
      <c r="M47" s="684"/>
      <c r="N47" s="684"/>
      <c r="O47" s="684"/>
      <c r="P47" s="684"/>
      <c r="Q47" s="684"/>
      <c r="R47" s="684"/>
      <c r="S47" s="684"/>
      <c r="T47" s="684"/>
      <c r="U47" s="684"/>
      <c r="V47" s="684"/>
      <c r="W47" s="684"/>
      <c r="X47" s="684"/>
      <c r="Y47" s="684"/>
      <c r="Z47" s="684"/>
      <c r="AA47" s="684"/>
      <c r="AB47" s="684"/>
    </row>
    <row r="48" spans="3:28">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row>
    <row r="49" spans="3:28">
      <c r="C49" s="684"/>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row>
    <row r="50" spans="3:28">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row>
    <row r="51" spans="3:28">
      <c r="C51" s="684"/>
      <c r="D51" s="684"/>
      <c r="E51" s="684"/>
      <c r="F51" s="684"/>
      <c r="G51" s="684"/>
      <c r="H51" s="684"/>
      <c r="I51" s="684"/>
      <c r="J51" s="684"/>
      <c r="K51" s="684"/>
      <c r="L51" s="684"/>
      <c r="M51" s="684"/>
      <c r="N51" s="684"/>
      <c r="O51" s="684"/>
      <c r="P51" s="684"/>
      <c r="Q51" s="684"/>
      <c r="R51" s="684"/>
      <c r="S51" s="684"/>
      <c r="T51" s="684"/>
      <c r="U51" s="684"/>
      <c r="V51" s="684"/>
      <c r="W51" s="684"/>
      <c r="X51" s="684"/>
      <c r="Y51" s="684"/>
      <c r="Z51" s="684"/>
      <c r="AA51" s="684"/>
      <c r="AB51" s="684"/>
    </row>
    <row r="52" spans="3:28">
      <c r="C52" s="684"/>
      <c r="D52" s="684"/>
      <c r="E52" s="684"/>
      <c r="F52" s="684"/>
      <c r="G52" s="684"/>
      <c r="H52" s="684"/>
      <c r="I52" s="684"/>
      <c r="J52" s="684"/>
      <c r="K52" s="684"/>
      <c r="L52" s="684"/>
      <c r="M52" s="684"/>
      <c r="N52" s="684"/>
      <c r="O52" s="684"/>
      <c r="P52" s="684"/>
      <c r="Q52" s="684"/>
      <c r="R52" s="684"/>
      <c r="S52" s="684"/>
      <c r="T52" s="684"/>
      <c r="U52" s="684"/>
      <c r="V52" s="684"/>
      <c r="W52" s="684"/>
      <c r="X52" s="684"/>
      <c r="Y52" s="684"/>
      <c r="Z52" s="684"/>
      <c r="AA52" s="684"/>
      <c r="AB52" s="684"/>
    </row>
    <row r="53" spans="3:28">
      <c r="C53" s="684"/>
      <c r="D53" s="684"/>
      <c r="E53" s="684"/>
      <c r="F53" s="684"/>
      <c r="G53" s="684"/>
      <c r="H53" s="684"/>
      <c r="I53" s="684"/>
      <c r="J53" s="684"/>
      <c r="K53" s="684"/>
      <c r="L53" s="684"/>
      <c r="M53" s="684"/>
      <c r="N53" s="684"/>
      <c r="O53" s="684"/>
      <c r="P53" s="684"/>
      <c r="Q53" s="684"/>
      <c r="R53" s="684"/>
      <c r="S53" s="684"/>
      <c r="T53" s="684"/>
      <c r="U53" s="684"/>
      <c r="V53" s="684"/>
      <c r="W53" s="684"/>
      <c r="X53" s="684"/>
      <c r="Y53" s="684"/>
      <c r="Z53" s="684"/>
      <c r="AA53" s="684"/>
      <c r="AB53" s="684"/>
    </row>
    <row r="54" spans="3:28">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row>
    <row r="55" spans="3:28">
      <c r="C55" s="684"/>
    </row>
    <row r="56" spans="3:28">
      <c r="C56" s="684"/>
    </row>
    <row r="57" spans="3:28">
      <c r="C57" s="684"/>
    </row>
    <row r="58" spans="3:28">
      <c r="C58" s="684"/>
    </row>
    <row r="59" spans="3:28">
      <c r="C59" s="684"/>
    </row>
    <row r="60" spans="3:28">
      <c r="C60" s="684"/>
    </row>
    <row r="61" spans="3:28">
      <c r="C61" s="684"/>
    </row>
    <row r="62" spans="3:28">
      <c r="C62" s="684"/>
    </row>
    <row r="63" spans="3:28">
      <c r="C63" s="684"/>
    </row>
    <row r="64" spans="3:28">
      <c r="C64" s="684"/>
    </row>
    <row r="65" spans="3:3">
      <c r="C65" s="684"/>
    </row>
    <row r="66" spans="3:3">
      <c r="C66" s="684"/>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opLeftCell="M1" zoomScale="80" zoomScaleNormal="80" workbookViewId="0">
      <selection activeCell="C8" sqref="C8:AA22"/>
    </sheetView>
  </sheetViews>
  <sheetFormatPr defaultColWidth="9.140625" defaultRowHeight="12.75"/>
  <cols>
    <col min="1" max="1" width="11.85546875" style="394" bestFit="1" customWidth="1"/>
    <col min="2" max="2" width="90.140625" style="394" bestFit="1" customWidth="1"/>
    <col min="3" max="3" width="20.140625" style="394" customWidth="1"/>
    <col min="4" max="4" width="22.140625" style="394" customWidth="1"/>
    <col min="5" max="7" width="17.140625" style="394" customWidth="1"/>
    <col min="8" max="8" width="22.140625" style="394" customWidth="1"/>
    <col min="9" max="10" width="17.140625" style="394" customWidth="1"/>
    <col min="11" max="27" width="22.140625" style="394" customWidth="1"/>
    <col min="28" max="16384" width="9.140625" style="394"/>
  </cols>
  <sheetData>
    <row r="1" spans="1:27" ht="13.5">
      <c r="A1" s="303" t="s">
        <v>97</v>
      </c>
      <c r="B1" s="229" t="str">
        <f>Info!C2</f>
        <v>სს პროკრედიტ ბანკი</v>
      </c>
    </row>
    <row r="2" spans="1:27">
      <c r="A2" s="303" t="s">
        <v>98</v>
      </c>
      <c r="B2" s="306">
        <f>'1. key ratios'!B2</f>
        <v>45838</v>
      </c>
    </row>
    <row r="3" spans="1:27">
      <c r="A3" s="305" t="s">
        <v>428</v>
      </c>
      <c r="C3" s="396"/>
    </row>
    <row r="4" spans="1:27" ht="13.5" thickBot="1">
      <c r="A4" s="305"/>
      <c r="B4" s="396"/>
      <c r="C4" s="396"/>
    </row>
    <row r="5" spans="1:27" ht="13.5" customHeight="1">
      <c r="A5" s="797" t="s">
        <v>650</v>
      </c>
      <c r="B5" s="798"/>
      <c r="C5" s="794" t="s">
        <v>429</v>
      </c>
      <c r="D5" s="795"/>
      <c r="E5" s="795"/>
      <c r="F5" s="795"/>
      <c r="G5" s="795"/>
      <c r="H5" s="795"/>
      <c r="I5" s="795"/>
      <c r="J5" s="795"/>
      <c r="K5" s="795"/>
      <c r="L5" s="795"/>
      <c r="M5" s="795"/>
      <c r="N5" s="795"/>
      <c r="O5" s="795"/>
      <c r="P5" s="795"/>
      <c r="Q5" s="795"/>
      <c r="R5" s="795"/>
      <c r="S5" s="795"/>
      <c r="T5" s="795"/>
      <c r="U5" s="795"/>
      <c r="V5" s="795"/>
      <c r="W5" s="795"/>
      <c r="X5" s="795"/>
      <c r="Y5" s="795"/>
      <c r="Z5" s="795"/>
      <c r="AA5" s="796"/>
    </row>
    <row r="6" spans="1:27" ht="12" customHeight="1">
      <c r="A6" s="799"/>
      <c r="B6" s="800"/>
      <c r="C6" s="803" t="s">
        <v>66</v>
      </c>
      <c r="D6" s="768" t="s">
        <v>641</v>
      </c>
      <c r="E6" s="768"/>
      <c r="F6" s="768"/>
      <c r="G6" s="768"/>
      <c r="H6" s="789" t="s">
        <v>640</v>
      </c>
      <c r="I6" s="790"/>
      <c r="J6" s="790"/>
      <c r="K6" s="790"/>
      <c r="L6" s="417"/>
      <c r="M6" s="772" t="s">
        <v>639</v>
      </c>
      <c r="N6" s="772"/>
      <c r="O6" s="772"/>
      <c r="P6" s="772"/>
      <c r="Q6" s="772"/>
      <c r="R6" s="772"/>
      <c r="S6" s="770"/>
      <c r="T6" s="417"/>
      <c r="U6" s="772" t="s">
        <v>638</v>
      </c>
      <c r="V6" s="772"/>
      <c r="W6" s="772"/>
      <c r="X6" s="772"/>
      <c r="Y6" s="772"/>
      <c r="Z6" s="772"/>
      <c r="AA6" s="793"/>
    </row>
    <row r="7" spans="1:27" ht="38.25">
      <c r="A7" s="801"/>
      <c r="B7" s="802"/>
      <c r="C7" s="804"/>
      <c r="D7" s="415"/>
      <c r="E7" s="391" t="s">
        <v>418</v>
      </c>
      <c r="F7" s="391" t="s">
        <v>636</v>
      </c>
      <c r="G7" s="391" t="s">
        <v>637</v>
      </c>
      <c r="H7" s="395"/>
      <c r="I7" s="391" t="s">
        <v>418</v>
      </c>
      <c r="J7" s="391" t="s">
        <v>636</v>
      </c>
      <c r="K7" s="391" t="s">
        <v>637</v>
      </c>
      <c r="L7" s="412"/>
      <c r="M7" s="391" t="s">
        <v>418</v>
      </c>
      <c r="N7" s="391" t="s">
        <v>649</v>
      </c>
      <c r="O7" s="391" t="s">
        <v>648</v>
      </c>
      <c r="P7" s="391" t="s">
        <v>647</v>
      </c>
      <c r="Q7" s="391" t="s">
        <v>646</v>
      </c>
      <c r="R7" s="391" t="s">
        <v>645</v>
      </c>
      <c r="S7" s="391" t="s">
        <v>631</v>
      </c>
      <c r="T7" s="412"/>
      <c r="U7" s="391" t="s">
        <v>418</v>
      </c>
      <c r="V7" s="391" t="s">
        <v>649</v>
      </c>
      <c r="W7" s="391" t="s">
        <v>648</v>
      </c>
      <c r="X7" s="391" t="s">
        <v>647</v>
      </c>
      <c r="Y7" s="391" t="s">
        <v>646</v>
      </c>
      <c r="Z7" s="391" t="s">
        <v>645</v>
      </c>
      <c r="AA7" s="391" t="s">
        <v>631</v>
      </c>
    </row>
    <row r="8" spans="1:27" s="636" customFormat="1">
      <c r="A8" s="437">
        <v>1</v>
      </c>
      <c r="B8" s="438" t="s">
        <v>419</v>
      </c>
      <c r="C8" s="637">
        <v>1402719153.2140999</v>
      </c>
      <c r="D8" s="629">
        <v>1314835398.1394999</v>
      </c>
      <c r="E8" s="629">
        <v>8587240.8195999991</v>
      </c>
      <c r="F8" s="629"/>
      <c r="G8" s="629"/>
      <c r="H8" s="629">
        <v>52421881.718199998</v>
      </c>
      <c r="I8" s="629">
        <v>3087301.4312999998</v>
      </c>
      <c r="J8" s="629">
        <v>1528672.9523</v>
      </c>
      <c r="K8" s="629"/>
      <c r="L8" s="629">
        <v>35121458.512999997</v>
      </c>
      <c r="M8" s="629">
        <v>625691.37670000002</v>
      </c>
      <c r="N8" s="629">
        <v>387728.87040000001</v>
      </c>
      <c r="O8" s="629">
        <v>12932589.3255</v>
      </c>
      <c r="P8" s="629">
        <v>4097494.6063000001</v>
      </c>
      <c r="Q8" s="629">
        <v>6846695.0223000003</v>
      </c>
      <c r="R8" s="629">
        <v>4309589.7663000003</v>
      </c>
      <c r="S8" s="629"/>
      <c r="T8" s="629">
        <v>340414.84340000001</v>
      </c>
      <c r="U8" s="629"/>
      <c r="V8" s="629"/>
      <c r="W8" s="629"/>
      <c r="X8" s="629"/>
      <c r="Y8" s="629"/>
      <c r="Z8" s="629"/>
      <c r="AA8" s="652"/>
    </row>
    <row r="9" spans="1:27">
      <c r="A9" s="430">
        <v>1.1000000000000001</v>
      </c>
      <c r="B9" s="436" t="s">
        <v>430</v>
      </c>
      <c r="C9" s="639">
        <v>1379835494.3524003</v>
      </c>
      <c r="D9" s="627">
        <v>1293607136.5501001</v>
      </c>
      <c r="E9" s="627">
        <v>8509677.2496000007</v>
      </c>
      <c r="F9" s="627"/>
      <c r="G9" s="627"/>
      <c r="H9" s="627">
        <v>52188496.338200003</v>
      </c>
      <c r="I9" s="627">
        <v>3042372.6412999998</v>
      </c>
      <c r="J9" s="627">
        <v>1469297.8422999999</v>
      </c>
      <c r="K9" s="627"/>
      <c r="L9" s="627">
        <v>33699446.620700002</v>
      </c>
      <c r="M9" s="627">
        <v>65157.643499999998</v>
      </c>
      <c r="N9" s="627">
        <v>301653.25040000002</v>
      </c>
      <c r="O9" s="627">
        <v>12615766.464500001</v>
      </c>
      <c r="P9" s="627">
        <v>3924492.8763000001</v>
      </c>
      <c r="Q9" s="627">
        <v>6846695.0223000003</v>
      </c>
      <c r="R9" s="627">
        <v>4309589.7663000003</v>
      </c>
      <c r="S9" s="627"/>
      <c r="T9" s="627">
        <v>340414.84340000001</v>
      </c>
      <c r="U9" s="627"/>
      <c r="V9" s="627"/>
      <c r="W9" s="627"/>
      <c r="X9" s="627"/>
      <c r="Y9" s="627"/>
      <c r="Z9" s="627"/>
      <c r="AA9" s="638"/>
    </row>
    <row r="10" spans="1:27">
      <c r="A10" s="434" t="s">
        <v>146</v>
      </c>
      <c r="B10" s="435" t="s">
        <v>431</v>
      </c>
      <c r="C10" s="640">
        <v>1317958259.7718</v>
      </c>
      <c r="D10" s="627">
        <v>1233429142.8247001</v>
      </c>
      <c r="E10" s="627">
        <v>6893724.9239999996</v>
      </c>
      <c r="F10" s="627"/>
      <c r="G10" s="627"/>
      <c r="H10" s="627">
        <v>50692707.563000001</v>
      </c>
      <c r="I10" s="627">
        <v>2901151.7012999998</v>
      </c>
      <c r="J10" s="627">
        <v>1425204.4723</v>
      </c>
      <c r="K10" s="627"/>
      <c r="L10" s="627">
        <v>33495994.5407</v>
      </c>
      <c r="M10" s="627">
        <v>65157.643499999998</v>
      </c>
      <c r="N10" s="627">
        <v>257597.27040000001</v>
      </c>
      <c r="O10" s="627">
        <v>12564606.704500001</v>
      </c>
      <c r="P10" s="627">
        <v>3816256.5362999998</v>
      </c>
      <c r="Q10" s="627">
        <v>6846695.0223000003</v>
      </c>
      <c r="R10" s="627">
        <v>4309589.7663000003</v>
      </c>
      <c r="S10" s="627"/>
      <c r="T10" s="627">
        <v>340414.84340000001</v>
      </c>
      <c r="U10" s="627"/>
      <c r="V10" s="627"/>
      <c r="W10" s="627"/>
      <c r="X10" s="627"/>
      <c r="Y10" s="627"/>
      <c r="Z10" s="627"/>
      <c r="AA10" s="638"/>
    </row>
    <row r="11" spans="1:27">
      <c r="A11" s="432" t="s">
        <v>432</v>
      </c>
      <c r="B11" s="433" t="s">
        <v>433</v>
      </c>
      <c r="C11" s="641">
        <v>643058576.73829997</v>
      </c>
      <c r="D11" s="627">
        <v>600006167.74919999</v>
      </c>
      <c r="E11" s="627">
        <v>1660534.6972000001</v>
      </c>
      <c r="F11" s="627"/>
      <c r="G11" s="627"/>
      <c r="H11" s="627">
        <v>31060261.705499999</v>
      </c>
      <c r="I11" s="627">
        <v>771622.52359999996</v>
      </c>
      <c r="J11" s="627">
        <v>43784.78</v>
      </c>
      <c r="K11" s="627"/>
      <c r="L11" s="627">
        <v>11651732.440199999</v>
      </c>
      <c r="M11" s="627">
        <v>65157.643499999998</v>
      </c>
      <c r="N11" s="627">
        <v>257597.27040000001</v>
      </c>
      <c r="O11" s="627">
        <v>4223626.0182999996</v>
      </c>
      <c r="P11" s="627">
        <v>1827359.6462999999</v>
      </c>
      <c r="Q11" s="627">
        <v>1368820.3128</v>
      </c>
      <c r="R11" s="627"/>
      <c r="S11" s="627"/>
      <c r="T11" s="627">
        <v>340414.84340000001</v>
      </c>
      <c r="U11" s="627"/>
      <c r="V11" s="627"/>
      <c r="W11" s="627"/>
      <c r="X11" s="627"/>
      <c r="Y11" s="627"/>
      <c r="Z11" s="627"/>
      <c r="AA11" s="638"/>
    </row>
    <row r="12" spans="1:27">
      <c r="A12" s="432" t="s">
        <v>434</v>
      </c>
      <c r="B12" s="433" t="s">
        <v>435</v>
      </c>
      <c r="C12" s="641">
        <v>169696590.04370001</v>
      </c>
      <c r="D12" s="627">
        <v>164845313.2315</v>
      </c>
      <c r="E12" s="627">
        <v>1148308.0142999999</v>
      </c>
      <c r="F12" s="627"/>
      <c r="G12" s="627"/>
      <c r="H12" s="627">
        <v>4268313.6854999997</v>
      </c>
      <c r="I12" s="627">
        <v>772770.35</v>
      </c>
      <c r="J12" s="627">
        <v>514449.1</v>
      </c>
      <c r="K12" s="627"/>
      <c r="L12" s="627">
        <v>582963.12670000002</v>
      </c>
      <c r="M12" s="627"/>
      <c r="N12" s="627"/>
      <c r="O12" s="627">
        <v>582963.12670000002</v>
      </c>
      <c r="P12" s="627"/>
      <c r="Q12" s="627"/>
      <c r="R12" s="627"/>
      <c r="S12" s="627"/>
      <c r="T12" s="627"/>
      <c r="U12" s="627"/>
      <c r="V12" s="627"/>
      <c r="W12" s="627"/>
      <c r="X12" s="627"/>
      <c r="Y12" s="627"/>
      <c r="Z12" s="627"/>
      <c r="AA12" s="638"/>
    </row>
    <row r="13" spans="1:27">
      <c r="A13" s="432" t="s">
        <v>436</v>
      </c>
      <c r="B13" s="433" t="s">
        <v>437</v>
      </c>
      <c r="C13" s="641">
        <v>188204975.26979998</v>
      </c>
      <c r="D13" s="627">
        <v>185871961.70359999</v>
      </c>
      <c r="E13" s="627">
        <v>1504019.1777999999</v>
      </c>
      <c r="F13" s="627"/>
      <c r="G13" s="627"/>
      <c r="H13" s="627">
        <v>2333013.5661999998</v>
      </c>
      <c r="I13" s="627">
        <v>942671.08050000004</v>
      </c>
      <c r="J13" s="627"/>
      <c r="K13" s="627"/>
      <c r="L13" s="627"/>
      <c r="M13" s="627"/>
      <c r="N13" s="627"/>
      <c r="O13" s="627"/>
      <c r="P13" s="627"/>
      <c r="Q13" s="627"/>
      <c r="R13" s="627"/>
      <c r="S13" s="627"/>
      <c r="T13" s="627"/>
      <c r="U13" s="627"/>
      <c r="V13" s="627"/>
      <c r="W13" s="627"/>
      <c r="X13" s="627"/>
      <c r="Y13" s="627"/>
      <c r="Z13" s="627"/>
      <c r="AA13" s="638"/>
    </row>
    <row r="14" spans="1:27">
      <c r="A14" s="432" t="s">
        <v>438</v>
      </c>
      <c r="B14" s="433" t="s">
        <v>439</v>
      </c>
      <c r="C14" s="641">
        <v>316998117.71999997</v>
      </c>
      <c r="D14" s="627">
        <v>282705700.14039999</v>
      </c>
      <c r="E14" s="627">
        <v>2580863.0347000002</v>
      </c>
      <c r="F14" s="627"/>
      <c r="G14" s="627"/>
      <c r="H14" s="627">
        <v>13031118.605799999</v>
      </c>
      <c r="I14" s="627">
        <v>414087.74719999998</v>
      </c>
      <c r="J14" s="627">
        <v>866970.59230000002</v>
      </c>
      <c r="K14" s="627"/>
      <c r="L14" s="627">
        <v>21261298.9738</v>
      </c>
      <c r="M14" s="627"/>
      <c r="N14" s="627"/>
      <c r="O14" s="627">
        <v>7758017.5595000004</v>
      </c>
      <c r="P14" s="627">
        <v>1988896.89</v>
      </c>
      <c r="Q14" s="627">
        <v>5477874.7094999999</v>
      </c>
      <c r="R14" s="627">
        <v>4309589.7663000003</v>
      </c>
      <c r="S14" s="627"/>
      <c r="T14" s="627"/>
      <c r="U14" s="627"/>
      <c r="V14" s="627"/>
      <c r="W14" s="627"/>
      <c r="X14" s="627"/>
      <c r="Y14" s="627"/>
      <c r="Z14" s="627"/>
      <c r="AA14" s="638"/>
    </row>
    <row r="15" spans="1:27">
      <c r="A15" s="431">
        <v>1.2</v>
      </c>
      <c r="B15" s="429" t="s">
        <v>644</v>
      </c>
      <c r="C15" s="639">
        <v>27337795.082700003</v>
      </c>
      <c r="D15" s="627">
        <v>4240570.9642000003</v>
      </c>
      <c r="E15" s="627">
        <v>45962.934099999999</v>
      </c>
      <c r="F15" s="627"/>
      <c r="G15" s="627"/>
      <c r="H15" s="627">
        <v>1346658.2973</v>
      </c>
      <c r="I15" s="627">
        <v>73311.652600000001</v>
      </c>
      <c r="J15" s="627">
        <v>39343.309200000003</v>
      </c>
      <c r="K15" s="627"/>
      <c r="L15" s="627">
        <v>21410150.9778</v>
      </c>
      <c r="M15" s="627">
        <v>19816.088100000001</v>
      </c>
      <c r="N15" s="627">
        <v>71734.583299999998</v>
      </c>
      <c r="O15" s="627">
        <v>6897259.8153999997</v>
      </c>
      <c r="P15" s="627">
        <v>2600194.8883000002</v>
      </c>
      <c r="Q15" s="627">
        <v>6157406.0366000002</v>
      </c>
      <c r="R15" s="627">
        <v>4347087.5048000002</v>
      </c>
      <c r="S15" s="627"/>
      <c r="T15" s="627">
        <v>340414.84340000001</v>
      </c>
      <c r="U15" s="627"/>
      <c r="V15" s="627"/>
      <c r="W15" s="627"/>
      <c r="X15" s="627"/>
      <c r="Y15" s="627"/>
      <c r="Z15" s="627"/>
      <c r="AA15" s="638"/>
    </row>
    <row r="16" spans="1:27">
      <c r="A16" s="430">
        <v>1.3</v>
      </c>
      <c r="B16" s="429" t="s">
        <v>440</v>
      </c>
      <c r="C16" s="642"/>
      <c r="D16" s="643">
        <v>0</v>
      </c>
      <c r="E16" s="643">
        <v>0</v>
      </c>
      <c r="F16" s="643"/>
      <c r="G16" s="643"/>
      <c r="H16" s="643">
        <v>0</v>
      </c>
      <c r="I16" s="643">
        <v>0</v>
      </c>
      <c r="J16" s="643">
        <v>0</v>
      </c>
      <c r="K16" s="643"/>
      <c r="L16" s="643">
        <v>0</v>
      </c>
      <c r="M16" s="643">
        <v>0</v>
      </c>
      <c r="N16" s="643">
        <v>0</v>
      </c>
      <c r="O16" s="643">
        <v>0</v>
      </c>
      <c r="P16" s="643">
        <v>0</v>
      </c>
      <c r="Q16" s="643">
        <v>0</v>
      </c>
      <c r="R16" s="643">
        <v>0</v>
      </c>
      <c r="S16" s="643"/>
      <c r="T16" s="643">
        <v>0</v>
      </c>
      <c r="U16" s="643"/>
      <c r="V16" s="643"/>
      <c r="W16" s="643"/>
      <c r="X16" s="643"/>
      <c r="Y16" s="643"/>
      <c r="Z16" s="643"/>
      <c r="AA16" s="644"/>
    </row>
    <row r="17" spans="1:27" ht="25.5">
      <c r="A17" s="426" t="s">
        <v>441</v>
      </c>
      <c r="B17" s="428" t="s">
        <v>442</v>
      </c>
      <c r="C17" s="645">
        <v>1316800943.3084002</v>
      </c>
      <c r="D17" s="627">
        <v>1239227533.2005002</v>
      </c>
      <c r="E17" s="627">
        <v>7430048.4570000004</v>
      </c>
      <c r="F17" s="627"/>
      <c r="G17" s="627"/>
      <c r="H17" s="627">
        <v>50156165.950499997</v>
      </c>
      <c r="I17" s="627">
        <v>2957704.7952000001</v>
      </c>
      <c r="J17" s="627">
        <v>1453720.1551999999</v>
      </c>
      <c r="K17" s="627"/>
      <c r="L17" s="627">
        <v>27076829.313999999</v>
      </c>
      <c r="M17" s="627">
        <v>65157.643499999998</v>
      </c>
      <c r="N17" s="627">
        <v>286781.07089999999</v>
      </c>
      <c r="O17" s="627">
        <v>12059231.557399999</v>
      </c>
      <c r="P17" s="627">
        <v>3455193.0531000001</v>
      </c>
      <c r="Q17" s="627">
        <v>3208130.0726999999</v>
      </c>
      <c r="R17" s="627">
        <v>3845620.8001999999</v>
      </c>
      <c r="S17" s="627"/>
      <c r="T17" s="627">
        <v>340414.84340000001</v>
      </c>
      <c r="U17" s="627"/>
      <c r="V17" s="627"/>
      <c r="W17" s="627"/>
      <c r="X17" s="627"/>
      <c r="Y17" s="627"/>
      <c r="Z17" s="627"/>
      <c r="AA17" s="638"/>
    </row>
    <row r="18" spans="1:27" ht="25.5">
      <c r="A18" s="424" t="s">
        <v>443</v>
      </c>
      <c r="B18" s="425" t="s">
        <v>444</v>
      </c>
      <c r="C18" s="646">
        <v>1191722461.6155</v>
      </c>
      <c r="D18" s="627">
        <v>1122706883.0778999</v>
      </c>
      <c r="E18" s="627">
        <v>5792919.8898</v>
      </c>
      <c r="F18" s="627"/>
      <c r="G18" s="627"/>
      <c r="H18" s="627">
        <v>45695292.911899999</v>
      </c>
      <c r="I18" s="627">
        <v>2502491.3561</v>
      </c>
      <c r="J18" s="627">
        <v>1409232.3452000001</v>
      </c>
      <c r="K18" s="627"/>
      <c r="L18" s="627">
        <v>22979870.782299999</v>
      </c>
      <c r="M18" s="627">
        <v>65157.643499999998</v>
      </c>
      <c r="N18" s="627">
        <v>257597.27040000001</v>
      </c>
      <c r="O18" s="627">
        <v>6469602.0783000002</v>
      </c>
      <c r="P18" s="627">
        <v>3426868.4909000001</v>
      </c>
      <c r="Q18" s="627">
        <v>3682546.4322000002</v>
      </c>
      <c r="R18" s="627">
        <v>3845620.8001999999</v>
      </c>
      <c r="S18" s="627"/>
      <c r="T18" s="627">
        <v>340414.84340000001</v>
      </c>
      <c r="U18" s="627"/>
      <c r="V18" s="627"/>
      <c r="W18" s="627"/>
      <c r="X18" s="627"/>
      <c r="Y18" s="627"/>
      <c r="Z18" s="627"/>
      <c r="AA18" s="638"/>
    </row>
    <row r="19" spans="1:27">
      <c r="A19" s="426" t="s">
        <v>445</v>
      </c>
      <c r="B19" s="427" t="s">
        <v>446</v>
      </c>
      <c r="C19" s="647">
        <v>1253622203.0160997</v>
      </c>
      <c r="D19" s="627">
        <v>1186790119.6113999</v>
      </c>
      <c r="E19" s="627">
        <v>2010158.4696</v>
      </c>
      <c r="F19" s="627"/>
      <c r="G19" s="627"/>
      <c r="H19" s="627">
        <v>46186291.830499999</v>
      </c>
      <c r="I19" s="627">
        <v>1569655.3772</v>
      </c>
      <c r="J19" s="627">
        <v>134682.03</v>
      </c>
      <c r="K19" s="627"/>
      <c r="L19" s="627">
        <v>20441886.417599998</v>
      </c>
      <c r="M19" s="627">
        <v>449603.2107</v>
      </c>
      <c r="N19" s="627">
        <v>568669.60320000001</v>
      </c>
      <c r="O19" s="627">
        <v>5394931.9160000002</v>
      </c>
      <c r="P19" s="627">
        <v>1173916.9704</v>
      </c>
      <c r="Q19" s="627">
        <v>1578253.1669999999</v>
      </c>
      <c r="R19" s="627">
        <v>0</v>
      </c>
      <c r="S19" s="627"/>
      <c r="T19" s="627">
        <v>203905.15659999999</v>
      </c>
      <c r="U19" s="627"/>
      <c r="V19" s="627"/>
      <c r="W19" s="627"/>
      <c r="X19" s="627"/>
      <c r="Y19" s="627"/>
      <c r="Z19" s="627"/>
      <c r="AA19" s="638"/>
    </row>
    <row r="20" spans="1:27">
      <c r="A20" s="424" t="s">
        <v>447</v>
      </c>
      <c r="B20" s="425" t="s">
        <v>448</v>
      </c>
      <c r="C20" s="646">
        <v>1121951923.9534998</v>
      </c>
      <c r="D20" s="627">
        <v>1056876110.0143</v>
      </c>
      <c r="E20" s="627">
        <v>1976803.5686000001</v>
      </c>
      <c r="F20" s="627"/>
      <c r="G20" s="627"/>
      <c r="H20" s="627">
        <v>44077087.2509</v>
      </c>
      <c r="I20" s="627">
        <v>1274628.4504</v>
      </c>
      <c r="J20" s="627">
        <v>124887.72</v>
      </c>
      <c r="K20" s="627"/>
      <c r="L20" s="627">
        <v>20794821.5317</v>
      </c>
      <c r="M20" s="627">
        <v>449603.2107</v>
      </c>
      <c r="N20" s="627">
        <v>568669.60320000001</v>
      </c>
      <c r="O20" s="627">
        <v>3788632.5666999999</v>
      </c>
      <c r="P20" s="627">
        <v>2005038.3454</v>
      </c>
      <c r="Q20" s="627">
        <v>1756392.9672000001</v>
      </c>
      <c r="R20" s="627">
        <v>0</v>
      </c>
      <c r="S20" s="627"/>
      <c r="T20" s="627">
        <v>203905.15659999999</v>
      </c>
      <c r="U20" s="627"/>
      <c r="V20" s="627"/>
      <c r="W20" s="627"/>
      <c r="X20" s="627"/>
      <c r="Y20" s="627"/>
      <c r="Z20" s="627"/>
      <c r="AA20" s="638"/>
    </row>
    <row r="21" spans="1:27">
      <c r="A21" s="423">
        <v>1.4</v>
      </c>
      <c r="B21" s="422" t="s">
        <v>467</v>
      </c>
      <c r="C21" s="648">
        <v>29758816.049999997</v>
      </c>
      <c r="D21" s="627">
        <v>28704291.469999999</v>
      </c>
      <c r="E21" s="627">
        <v>1243230.46</v>
      </c>
      <c r="F21" s="627"/>
      <c r="G21" s="627"/>
      <c r="H21" s="627">
        <v>1029287.99</v>
      </c>
      <c r="I21" s="627">
        <v>362670.51</v>
      </c>
      <c r="J21" s="627"/>
      <c r="K21" s="627"/>
      <c r="L21" s="627">
        <v>25236.59</v>
      </c>
      <c r="M21" s="627"/>
      <c r="N21" s="627">
        <v>25236.59</v>
      </c>
      <c r="O21" s="627"/>
      <c r="P21" s="627"/>
      <c r="Q21" s="627"/>
      <c r="R21" s="627"/>
      <c r="S21" s="627"/>
      <c r="T21" s="627"/>
      <c r="U21" s="627"/>
      <c r="V21" s="627"/>
      <c r="W21" s="627"/>
      <c r="X21" s="627"/>
      <c r="Y21" s="627"/>
      <c r="Z21" s="627"/>
      <c r="AA21" s="638"/>
    </row>
    <row r="22" spans="1:27" ht="13.5" thickBot="1">
      <c r="A22" s="421">
        <v>1.5</v>
      </c>
      <c r="B22" s="420" t="s">
        <v>468</v>
      </c>
      <c r="C22" s="649">
        <v>33965278.935599998</v>
      </c>
      <c r="D22" s="650">
        <v>31894790.776999999</v>
      </c>
      <c r="E22" s="650">
        <v>229102.8181</v>
      </c>
      <c r="F22" s="650"/>
      <c r="G22" s="650"/>
      <c r="H22" s="650">
        <v>2070488.1586</v>
      </c>
      <c r="I22" s="650">
        <v>73760.472800000003</v>
      </c>
      <c r="J22" s="650"/>
      <c r="K22" s="650"/>
      <c r="L22" s="650"/>
      <c r="M22" s="650"/>
      <c r="N22" s="650"/>
      <c r="O22" s="650"/>
      <c r="P22" s="650"/>
      <c r="Q22" s="650"/>
      <c r="R22" s="650"/>
      <c r="S22" s="650"/>
      <c r="T22" s="650"/>
      <c r="U22" s="650"/>
      <c r="V22" s="650"/>
      <c r="W22" s="650"/>
      <c r="X22" s="650"/>
      <c r="Y22" s="650"/>
      <c r="Z22" s="650"/>
      <c r="AA22" s="651"/>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69"/>
  <sheetViews>
    <sheetView zoomScale="80" zoomScaleNormal="80" workbookViewId="0">
      <selection activeCell="C55" sqref="C55:H69"/>
    </sheetView>
  </sheetViews>
  <sheetFormatPr defaultRowHeight="15"/>
  <cols>
    <col min="1" max="1" width="8.85546875" style="363"/>
    <col min="2" max="2" width="69.140625" style="340" customWidth="1"/>
    <col min="3" max="3" width="13.5703125" customWidth="1"/>
    <col min="4" max="5" width="15.140625" bestFit="1" customWidth="1"/>
    <col min="6" max="6" width="13.140625" customWidth="1"/>
    <col min="7" max="8" width="15.140625" bestFit="1" customWidth="1"/>
  </cols>
  <sheetData>
    <row r="1" spans="1:14" ht="15.75">
      <c r="A1" s="12" t="s">
        <v>97</v>
      </c>
      <c r="B1" s="229" t="str">
        <f>Info!C2</f>
        <v>სს პროკრედიტ ბანკი</v>
      </c>
      <c r="C1" s="11"/>
      <c r="D1" s="1"/>
      <c r="E1" s="1"/>
      <c r="F1" s="1"/>
      <c r="G1" s="1"/>
    </row>
    <row r="2" spans="1:14" ht="15.75">
      <c r="A2" s="12" t="s">
        <v>98</v>
      </c>
      <c r="B2" s="259">
        <f>'1. key ratios'!B2</f>
        <v>45838</v>
      </c>
      <c r="C2" s="11"/>
      <c r="D2" s="1"/>
      <c r="E2" s="1"/>
      <c r="F2" s="1"/>
      <c r="G2" s="1"/>
    </row>
    <row r="3" spans="1:14" ht="15.75">
      <c r="A3" s="12"/>
      <c r="B3" s="11"/>
      <c r="C3" s="11"/>
      <c r="D3" s="1"/>
      <c r="E3" s="1"/>
      <c r="F3" s="1"/>
      <c r="G3" s="1"/>
    </row>
    <row r="4" spans="1:14" ht="21" customHeight="1">
      <c r="A4" s="700" t="s">
        <v>25</v>
      </c>
      <c r="B4" s="701" t="s">
        <v>493</v>
      </c>
      <c r="C4" s="703" t="s">
        <v>103</v>
      </c>
      <c r="D4" s="703"/>
      <c r="E4" s="703"/>
      <c r="F4" s="703" t="s">
        <v>104</v>
      </c>
      <c r="G4" s="703"/>
      <c r="H4" s="704"/>
    </row>
    <row r="5" spans="1:14" ht="21" customHeight="1">
      <c r="A5" s="700"/>
      <c r="B5" s="702"/>
      <c r="C5" s="314" t="s">
        <v>26</v>
      </c>
      <c r="D5" s="314" t="s">
        <v>77</v>
      </c>
      <c r="E5" s="314" t="s">
        <v>66</v>
      </c>
      <c r="F5" s="314" t="s">
        <v>26</v>
      </c>
      <c r="G5" s="314" t="s">
        <v>77</v>
      </c>
      <c r="H5" s="314" t="s">
        <v>66</v>
      </c>
    </row>
    <row r="6" spans="1:14" ht="26.45" customHeight="1">
      <c r="A6" s="700"/>
      <c r="B6" s="315" t="s">
        <v>84</v>
      </c>
      <c r="C6" s="705"/>
      <c r="D6" s="706"/>
      <c r="E6" s="706"/>
      <c r="F6" s="706"/>
      <c r="G6" s="706"/>
      <c r="H6" s="707"/>
    </row>
    <row r="7" spans="1:14" ht="23.1" customHeight="1">
      <c r="A7" s="355">
        <v>1</v>
      </c>
      <c r="B7" s="316" t="s">
        <v>607</v>
      </c>
      <c r="C7" s="563">
        <v>71521188.969999999</v>
      </c>
      <c r="D7" s="563">
        <v>392358675.81419504</v>
      </c>
      <c r="E7" s="564">
        <v>463879864.78419507</v>
      </c>
      <c r="F7" s="563">
        <v>90174067.309999987</v>
      </c>
      <c r="G7" s="563">
        <v>308949788.93189996</v>
      </c>
      <c r="H7" s="564">
        <v>399123856.24189997</v>
      </c>
      <c r="I7" s="666"/>
      <c r="J7" s="666"/>
      <c r="K7" s="666"/>
      <c r="L7" s="666"/>
      <c r="M7" s="666"/>
      <c r="N7" s="666"/>
    </row>
    <row r="8" spans="1:14">
      <c r="A8" s="355">
        <v>1.1000000000000001</v>
      </c>
      <c r="B8" s="317" t="s">
        <v>85</v>
      </c>
      <c r="C8" s="563">
        <v>18598477.949999999</v>
      </c>
      <c r="D8" s="563">
        <v>29947982.723300006</v>
      </c>
      <c r="E8" s="564">
        <v>48546460.673300005</v>
      </c>
      <c r="F8" s="563">
        <v>17783075.899999999</v>
      </c>
      <c r="G8" s="563">
        <v>33667802.355999999</v>
      </c>
      <c r="H8" s="564">
        <v>51450878.255999997</v>
      </c>
      <c r="I8" s="666"/>
      <c r="J8" s="666"/>
      <c r="K8" s="666"/>
      <c r="L8" s="666"/>
      <c r="M8" s="666"/>
      <c r="N8" s="666"/>
    </row>
    <row r="9" spans="1:14">
      <c r="A9" s="355">
        <v>1.2</v>
      </c>
      <c r="B9" s="317" t="s">
        <v>86</v>
      </c>
      <c r="C9" s="563">
        <v>30770876.049999997</v>
      </c>
      <c r="D9" s="563">
        <v>267088728.52159199</v>
      </c>
      <c r="E9" s="564">
        <v>297859604.57159197</v>
      </c>
      <c r="F9" s="563">
        <v>12073908.699999999</v>
      </c>
      <c r="G9" s="563">
        <v>182897981.98739997</v>
      </c>
      <c r="H9" s="564">
        <v>194971890.68739995</v>
      </c>
      <c r="I9" s="666"/>
      <c r="J9" s="666"/>
      <c r="K9" s="666"/>
      <c r="L9" s="666"/>
      <c r="M9" s="666"/>
      <c r="N9" s="666"/>
    </row>
    <row r="10" spans="1:14">
      <c r="A10" s="355">
        <v>1.3</v>
      </c>
      <c r="B10" s="317" t="s">
        <v>87</v>
      </c>
      <c r="C10" s="563">
        <v>22151834.970000003</v>
      </c>
      <c r="D10" s="563">
        <v>95321964.569303006</v>
      </c>
      <c r="E10" s="564">
        <v>117473799.539303</v>
      </c>
      <c r="F10" s="563">
        <v>60317082.709999993</v>
      </c>
      <c r="G10" s="563">
        <v>92384004.588499993</v>
      </c>
      <c r="H10" s="564">
        <v>152701087.2985</v>
      </c>
      <c r="I10" s="666"/>
      <c r="J10" s="666"/>
      <c r="K10" s="666"/>
      <c r="L10" s="666"/>
      <c r="M10" s="666"/>
      <c r="N10" s="666"/>
    </row>
    <row r="11" spans="1:14">
      <c r="A11" s="355">
        <v>2</v>
      </c>
      <c r="B11" s="318" t="s">
        <v>494</v>
      </c>
      <c r="C11" s="563"/>
      <c r="D11" s="563"/>
      <c r="E11" s="564">
        <v>0</v>
      </c>
      <c r="F11" s="563">
        <v>0</v>
      </c>
      <c r="G11" s="563">
        <v>0</v>
      </c>
      <c r="H11" s="564">
        <v>0</v>
      </c>
      <c r="I11" s="666"/>
      <c r="J11" s="666"/>
      <c r="K11" s="666"/>
      <c r="L11" s="666"/>
      <c r="M11" s="666"/>
      <c r="N11" s="666"/>
    </row>
    <row r="12" spans="1:14">
      <c r="A12" s="355">
        <v>2.1</v>
      </c>
      <c r="B12" s="319" t="s">
        <v>495</v>
      </c>
      <c r="C12" s="563"/>
      <c r="D12" s="563"/>
      <c r="E12" s="564">
        <v>0</v>
      </c>
      <c r="F12" s="563">
        <v>0</v>
      </c>
      <c r="G12" s="563">
        <v>0</v>
      </c>
      <c r="H12" s="564">
        <v>0</v>
      </c>
      <c r="I12" s="666"/>
      <c r="J12" s="666"/>
      <c r="K12" s="666"/>
      <c r="L12" s="666"/>
      <c r="M12" s="666"/>
      <c r="N12" s="666"/>
    </row>
    <row r="13" spans="1:14" ht="26.45" customHeight="1">
      <c r="A13" s="355">
        <v>3</v>
      </c>
      <c r="B13" s="320" t="s">
        <v>496</v>
      </c>
      <c r="C13" s="563"/>
      <c r="D13" s="563"/>
      <c r="E13" s="564">
        <v>0</v>
      </c>
      <c r="F13" s="563">
        <v>0</v>
      </c>
      <c r="G13" s="563">
        <v>0</v>
      </c>
      <c r="H13" s="564">
        <v>0</v>
      </c>
      <c r="I13" s="666"/>
      <c r="J13" s="666"/>
      <c r="K13" s="666"/>
      <c r="L13" s="666"/>
      <c r="M13" s="666"/>
      <c r="N13" s="666"/>
    </row>
    <row r="14" spans="1:14" ht="26.45" customHeight="1">
      <c r="A14" s="355">
        <v>4</v>
      </c>
      <c r="B14" s="321" t="s">
        <v>497</v>
      </c>
      <c r="C14" s="563"/>
      <c r="D14" s="563"/>
      <c r="E14" s="564">
        <v>0</v>
      </c>
      <c r="F14" s="563">
        <v>0</v>
      </c>
      <c r="G14" s="563">
        <v>0</v>
      </c>
      <c r="H14" s="564">
        <v>0</v>
      </c>
      <c r="I14" s="666"/>
      <c r="J14" s="666"/>
      <c r="K14" s="666"/>
      <c r="L14" s="666"/>
      <c r="M14" s="666"/>
      <c r="N14" s="666"/>
    </row>
    <row r="15" spans="1:14" ht="24.6" customHeight="1">
      <c r="A15" s="355">
        <v>5</v>
      </c>
      <c r="B15" s="321" t="s">
        <v>498</v>
      </c>
      <c r="C15" s="565">
        <v>139527.79999999999</v>
      </c>
      <c r="D15" s="565">
        <v>0</v>
      </c>
      <c r="E15" s="566">
        <v>139527.79999999999</v>
      </c>
      <c r="F15" s="565">
        <v>139527.79999999999</v>
      </c>
      <c r="G15" s="565">
        <v>0</v>
      </c>
      <c r="H15" s="566">
        <v>139527.79999999999</v>
      </c>
      <c r="I15" s="666"/>
      <c r="J15" s="666"/>
      <c r="K15" s="666"/>
      <c r="L15" s="666"/>
      <c r="M15" s="666"/>
      <c r="N15" s="666"/>
    </row>
    <row r="16" spans="1:14">
      <c r="A16" s="355">
        <v>5.0999999999999996</v>
      </c>
      <c r="B16" s="322" t="s">
        <v>499</v>
      </c>
      <c r="C16" s="563">
        <v>139527.79999999999</v>
      </c>
      <c r="D16" s="563"/>
      <c r="E16" s="564">
        <v>139527.79999999999</v>
      </c>
      <c r="F16" s="563">
        <v>139527.79999999999</v>
      </c>
      <c r="G16" s="563">
        <v>0</v>
      </c>
      <c r="H16" s="564">
        <v>139527.79999999999</v>
      </c>
      <c r="I16" s="666"/>
      <c r="J16" s="666"/>
      <c r="K16" s="666"/>
      <c r="L16" s="666"/>
      <c r="M16" s="666"/>
      <c r="N16" s="666"/>
    </row>
    <row r="17" spans="1:14">
      <c r="A17" s="355">
        <v>5.2</v>
      </c>
      <c r="B17" s="322" t="s">
        <v>426</v>
      </c>
      <c r="C17" s="563"/>
      <c r="D17" s="563"/>
      <c r="E17" s="564">
        <v>0</v>
      </c>
      <c r="F17" s="563">
        <v>0</v>
      </c>
      <c r="G17" s="563">
        <v>0</v>
      </c>
      <c r="H17" s="564">
        <v>0</v>
      </c>
      <c r="I17" s="666"/>
      <c r="J17" s="666"/>
      <c r="K17" s="666"/>
      <c r="L17" s="666"/>
      <c r="M17" s="666"/>
      <c r="N17" s="666"/>
    </row>
    <row r="18" spans="1:14">
      <c r="A18" s="355">
        <v>5.3</v>
      </c>
      <c r="B18" s="322" t="s">
        <v>500</v>
      </c>
      <c r="C18" s="563"/>
      <c r="D18" s="563"/>
      <c r="E18" s="564">
        <v>0</v>
      </c>
      <c r="F18" s="563">
        <v>0</v>
      </c>
      <c r="G18" s="563">
        <v>0</v>
      </c>
      <c r="H18" s="564">
        <v>0</v>
      </c>
      <c r="I18" s="666"/>
      <c r="J18" s="666"/>
      <c r="K18" s="666"/>
      <c r="L18" s="666"/>
      <c r="M18" s="666"/>
      <c r="N18" s="666"/>
    </row>
    <row r="19" spans="1:14">
      <c r="A19" s="355">
        <v>6</v>
      </c>
      <c r="B19" s="320" t="s">
        <v>501</v>
      </c>
      <c r="C19" s="563">
        <v>588183280.29377604</v>
      </c>
      <c r="D19" s="563">
        <v>898776266.92584705</v>
      </c>
      <c r="E19" s="564">
        <v>1486959547.2196231</v>
      </c>
      <c r="F19" s="563">
        <v>552514583.33615613</v>
      </c>
      <c r="G19" s="563">
        <v>878248131.12597203</v>
      </c>
      <c r="H19" s="564">
        <v>1430762714.4621282</v>
      </c>
      <c r="I19" s="666"/>
      <c r="J19" s="666"/>
      <c r="K19" s="666"/>
      <c r="L19" s="666"/>
      <c r="M19" s="666"/>
      <c r="N19" s="666"/>
    </row>
    <row r="20" spans="1:14">
      <c r="A20" s="355">
        <v>6.1</v>
      </c>
      <c r="B20" s="322" t="s">
        <v>426</v>
      </c>
      <c r="C20" s="563">
        <v>107089798.27</v>
      </c>
      <c r="D20" s="563"/>
      <c r="E20" s="564">
        <v>107089798.27</v>
      </c>
      <c r="F20" s="563">
        <v>126271912.13</v>
      </c>
      <c r="G20" s="563">
        <v>0</v>
      </c>
      <c r="H20" s="564">
        <v>126271912.13</v>
      </c>
      <c r="I20" s="666"/>
      <c r="J20" s="666"/>
      <c r="K20" s="666"/>
      <c r="L20" s="666"/>
      <c r="M20" s="666"/>
      <c r="N20" s="666"/>
    </row>
    <row r="21" spans="1:14">
      <c r="A21" s="355">
        <v>6.2</v>
      </c>
      <c r="B21" s="322" t="s">
        <v>500</v>
      </c>
      <c r="C21" s="563">
        <v>481093482.02377599</v>
      </c>
      <c r="D21" s="563">
        <v>898776266.92584705</v>
      </c>
      <c r="E21" s="564">
        <v>1379869748.9496231</v>
      </c>
      <c r="F21" s="563">
        <v>426242671.20615608</v>
      </c>
      <c r="G21" s="563">
        <v>878248131.12597203</v>
      </c>
      <c r="H21" s="564">
        <v>1304490802.332128</v>
      </c>
      <c r="I21" s="666"/>
      <c r="J21" s="666"/>
      <c r="K21" s="666"/>
      <c r="L21" s="666"/>
      <c r="M21" s="666"/>
      <c r="N21" s="666"/>
    </row>
    <row r="22" spans="1:14">
      <c r="A22" s="355">
        <v>7</v>
      </c>
      <c r="B22" s="323" t="s">
        <v>502</v>
      </c>
      <c r="C22" s="563">
        <v>8994161.3200000003</v>
      </c>
      <c r="D22" s="563"/>
      <c r="E22" s="564">
        <v>8994161.3200000003</v>
      </c>
      <c r="F22" s="563">
        <v>8615015.5899999999</v>
      </c>
      <c r="G22" s="563">
        <v>0</v>
      </c>
      <c r="H22" s="564">
        <v>8615015.5899999999</v>
      </c>
      <c r="I22" s="666"/>
      <c r="J22" s="666"/>
      <c r="K22" s="666"/>
      <c r="L22" s="666"/>
      <c r="M22" s="666"/>
      <c r="N22" s="666"/>
    </row>
    <row r="23" spans="1:14" ht="21">
      <c r="A23" s="355">
        <v>8</v>
      </c>
      <c r="B23" s="324" t="s">
        <v>503</v>
      </c>
      <c r="C23" s="563"/>
      <c r="D23" s="563"/>
      <c r="E23" s="564">
        <v>0</v>
      </c>
      <c r="F23" s="563">
        <v>0</v>
      </c>
      <c r="G23" s="563">
        <v>0</v>
      </c>
      <c r="H23" s="564">
        <v>0</v>
      </c>
      <c r="I23" s="666"/>
      <c r="J23" s="666"/>
      <c r="K23" s="666"/>
      <c r="L23" s="666"/>
      <c r="M23" s="666"/>
      <c r="N23" s="666"/>
    </row>
    <row r="24" spans="1:14">
      <c r="A24" s="355">
        <v>9</v>
      </c>
      <c r="B24" s="321" t="s">
        <v>504</v>
      </c>
      <c r="C24" s="563">
        <v>48693733.769999981</v>
      </c>
      <c r="D24" s="563">
        <v>0</v>
      </c>
      <c r="E24" s="564">
        <v>48693733.769999981</v>
      </c>
      <c r="F24" s="563">
        <v>45566307.039999999</v>
      </c>
      <c r="G24" s="563">
        <v>0</v>
      </c>
      <c r="H24" s="564">
        <v>45566307.039999999</v>
      </c>
      <c r="I24" s="666"/>
      <c r="J24" s="666"/>
      <c r="K24" s="666"/>
      <c r="L24" s="666"/>
      <c r="M24" s="666"/>
      <c r="N24" s="666"/>
    </row>
    <row r="25" spans="1:14">
      <c r="A25" s="355">
        <v>9.1</v>
      </c>
      <c r="B25" s="325" t="s">
        <v>505</v>
      </c>
      <c r="C25" s="563">
        <v>44633271.05999998</v>
      </c>
      <c r="D25" s="563"/>
      <c r="E25" s="564">
        <v>44633271.05999998</v>
      </c>
      <c r="F25" s="563">
        <v>41363758.089999996</v>
      </c>
      <c r="G25" s="563">
        <v>0</v>
      </c>
      <c r="H25" s="564">
        <v>41363758.089999996</v>
      </c>
      <c r="I25" s="666"/>
      <c r="J25" s="666"/>
      <c r="K25" s="666"/>
      <c r="L25" s="666"/>
      <c r="M25" s="666"/>
      <c r="N25" s="666"/>
    </row>
    <row r="26" spans="1:14">
      <c r="A26" s="355">
        <v>9.1999999999999993</v>
      </c>
      <c r="B26" s="325" t="s">
        <v>506</v>
      </c>
      <c r="C26" s="563">
        <v>4060462.71</v>
      </c>
      <c r="D26" s="563"/>
      <c r="E26" s="564">
        <v>4060462.71</v>
      </c>
      <c r="F26" s="563">
        <v>4202548.95</v>
      </c>
      <c r="G26" s="563">
        <v>0</v>
      </c>
      <c r="H26" s="564">
        <v>4202548.95</v>
      </c>
      <c r="I26" s="666"/>
      <c r="J26" s="666"/>
      <c r="K26" s="666"/>
      <c r="L26" s="666"/>
      <c r="M26" s="666"/>
      <c r="N26" s="666"/>
    </row>
    <row r="27" spans="1:14">
      <c r="A27" s="355">
        <v>10</v>
      </c>
      <c r="B27" s="321" t="s">
        <v>36</v>
      </c>
      <c r="C27" s="563">
        <v>2784712.9</v>
      </c>
      <c r="D27" s="563">
        <v>0</v>
      </c>
      <c r="E27" s="564">
        <v>2784712.9</v>
      </c>
      <c r="F27" s="563">
        <v>2353628.39</v>
      </c>
      <c r="G27" s="563">
        <v>0</v>
      </c>
      <c r="H27" s="564">
        <v>2353628.39</v>
      </c>
      <c r="I27" s="666"/>
      <c r="J27" s="666"/>
      <c r="K27" s="666"/>
      <c r="L27" s="666"/>
      <c r="M27" s="666"/>
      <c r="N27" s="666"/>
    </row>
    <row r="28" spans="1:14">
      <c r="A28" s="355">
        <v>10.1</v>
      </c>
      <c r="B28" s="325" t="s">
        <v>507</v>
      </c>
      <c r="C28" s="563"/>
      <c r="D28" s="563"/>
      <c r="E28" s="564">
        <v>0</v>
      </c>
      <c r="F28" s="563">
        <v>0</v>
      </c>
      <c r="G28" s="563">
        <v>0</v>
      </c>
      <c r="H28" s="564">
        <v>0</v>
      </c>
      <c r="I28" s="666"/>
      <c r="J28" s="666"/>
      <c r="K28" s="666"/>
      <c r="L28" s="666"/>
      <c r="M28" s="666"/>
      <c r="N28" s="666"/>
    </row>
    <row r="29" spans="1:14">
      <c r="A29" s="355">
        <v>10.199999999999999</v>
      </c>
      <c r="B29" s="325" t="s">
        <v>508</v>
      </c>
      <c r="C29" s="563">
        <v>2784712.9</v>
      </c>
      <c r="D29" s="563"/>
      <c r="E29" s="564">
        <v>2784712.9</v>
      </c>
      <c r="F29" s="563">
        <v>2353628.39</v>
      </c>
      <c r="G29" s="563">
        <v>0</v>
      </c>
      <c r="H29" s="564">
        <v>2353628.39</v>
      </c>
      <c r="I29" s="666"/>
      <c r="J29" s="666"/>
      <c r="K29" s="666"/>
      <c r="L29" s="666"/>
      <c r="M29" s="666"/>
      <c r="N29" s="666"/>
    </row>
    <row r="30" spans="1:14">
      <c r="A30" s="355">
        <v>11</v>
      </c>
      <c r="B30" s="321" t="s">
        <v>509</v>
      </c>
      <c r="C30" s="563">
        <v>2346724.1999999997</v>
      </c>
      <c r="D30" s="563">
        <v>0</v>
      </c>
      <c r="E30" s="564">
        <v>2346724.1999999997</v>
      </c>
      <c r="F30" s="563">
        <v>110329.97</v>
      </c>
      <c r="G30" s="563">
        <v>0</v>
      </c>
      <c r="H30" s="564">
        <v>110329.97</v>
      </c>
      <c r="I30" s="666"/>
      <c r="J30" s="666"/>
      <c r="K30" s="666"/>
      <c r="L30" s="666"/>
      <c r="M30" s="666"/>
      <c r="N30" s="666"/>
    </row>
    <row r="31" spans="1:14">
      <c r="A31" s="355">
        <v>11.1</v>
      </c>
      <c r="B31" s="325" t="s">
        <v>510</v>
      </c>
      <c r="C31" s="563">
        <v>2346724.1999999997</v>
      </c>
      <c r="D31" s="563"/>
      <c r="E31" s="564">
        <v>2346724.1999999997</v>
      </c>
      <c r="F31" s="563">
        <v>110329.97</v>
      </c>
      <c r="G31" s="563">
        <v>0</v>
      </c>
      <c r="H31" s="564">
        <v>110329.97</v>
      </c>
      <c r="I31" s="666"/>
      <c r="J31" s="666"/>
      <c r="K31" s="666"/>
      <c r="L31" s="666"/>
      <c r="M31" s="666"/>
      <c r="N31" s="666"/>
    </row>
    <row r="32" spans="1:14">
      <c r="A32" s="355">
        <v>11.2</v>
      </c>
      <c r="B32" s="325" t="s">
        <v>511</v>
      </c>
      <c r="C32" s="563"/>
      <c r="D32" s="563"/>
      <c r="E32" s="564">
        <v>0</v>
      </c>
      <c r="F32" s="563">
        <v>0</v>
      </c>
      <c r="G32" s="563">
        <v>0</v>
      </c>
      <c r="H32" s="564">
        <v>0</v>
      </c>
      <c r="I32" s="666"/>
      <c r="J32" s="666"/>
      <c r="K32" s="666"/>
      <c r="L32" s="666"/>
      <c r="M32" s="666"/>
      <c r="N32" s="666"/>
    </row>
    <row r="33" spans="1:14">
      <c r="A33" s="355">
        <v>13</v>
      </c>
      <c r="B33" s="321" t="s">
        <v>88</v>
      </c>
      <c r="C33" s="563">
        <v>7045231.5106600001</v>
      </c>
      <c r="D33" s="563">
        <v>465753.98198399995</v>
      </c>
      <c r="E33" s="564">
        <v>7510985.4926439999</v>
      </c>
      <c r="F33" s="563">
        <v>5935597.1919</v>
      </c>
      <c r="G33" s="563">
        <v>395667.44687200058</v>
      </c>
      <c r="H33" s="564">
        <v>6331264.6387720006</v>
      </c>
      <c r="I33" s="666"/>
      <c r="J33" s="666"/>
      <c r="K33" s="666"/>
      <c r="L33" s="666"/>
      <c r="M33" s="666"/>
      <c r="N33" s="666"/>
    </row>
    <row r="34" spans="1:14">
      <c r="A34" s="355">
        <v>13.1</v>
      </c>
      <c r="B34" s="326" t="s">
        <v>512</v>
      </c>
      <c r="C34" s="563">
        <v>13200</v>
      </c>
      <c r="D34" s="563"/>
      <c r="E34" s="564">
        <v>13200</v>
      </c>
      <c r="F34" s="563">
        <v>76010</v>
      </c>
      <c r="G34" s="563">
        <v>0</v>
      </c>
      <c r="H34" s="564">
        <v>76010</v>
      </c>
      <c r="I34" s="666"/>
      <c r="J34" s="666"/>
      <c r="K34" s="666"/>
      <c r="L34" s="666"/>
      <c r="M34" s="666"/>
      <c r="N34" s="666"/>
    </row>
    <row r="35" spans="1:14">
      <c r="A35" s="355">
        <v>13.2</v>
      </c>
      <c r="B35" s="326" t="s">
        <v>513</v>
      </c>
      <c r="C35" s="563"/>
      <c r="D35" s="563"/>
      <c r="E35" s="564">
        <v>0</v>
      </c>
      <c r="F35" s="563">
        <v>0</v>
      </c>
      <c r="G35" s="563">
        <v>0</v>
      </c>
      <c r="H35" s="564">
        <v>0</v>
      </c>
      <c r="I35" s="666"/>
      <c r="J35" s="666"/>
      <c r="K35" s="666"/>
      <c r="L35" s="666"/>
      <c r="M35" s="666"/>
      <c r="N35" s="666"/>
    </row>
    <row r="36" spans="1:14">
      <c r="A36" s="355">
        <v>14</v>
      </c>
      <c r="B36" s="327" t="s">
        <v>514</v>
      </c>
      <c r="C36" s="563">
        <v>729708560.76443601</v>
      </c>
      <c r="D36" s="563">
        <v>1291600696.7220261</v>
      </c>
      <c r="E36" s="564">
        <v>2021309257.4864621</v>
      </c>
      <c r="F36" s="563">
        <v>705409056.62805617</v>
      </c>
      <c r="G36" s="563">
        <v>1187593587.5047441</v>
      </c>
      <c r="H36" s="564">
        <v>1893002644.1328001</v>
      </c>
      <c r="I36" s="666"/>
      <c r="J36" s="666"/>
      <c r="K36" s="666"/>
      <c r="L36" s="666"/>
      <c r="M36" s="666"/>
      <c r="N36" s="666"/>
    </row>
    <row r="37" spans="1:14" ht="22.5" customHeight="1">
      <c r="A37" s="355"/>
      <c r="B37" s="328" t="s">
        <v>93</v>
      </c>
      <c r="C37" s="694"/>
      <c r="D37" s="695"/>
      <c r="E37" s="695"/>
      <c r="F37" s="695"/>
      <c r="G37" s="695"/>
      <c r="H37" s="696"/>
      <c r="I37" s="666"/>
      <c r="J37" s="666"/>
      <c r="K37" s="666"/>
      <c r="L37" s="666"/>
      <c r="M37" s="666"/>
      <c r="N37" s="666"/>
    </row>
    <row r="38" spans="1:14">
      <c r="A38" s="355">
        <v>15</v>
      </c>
      <c r="B38" s="329" t="s">
        <v>515</v>
      </c>
      <c r="C38" s="567">
        <v>0</v>
      </c>
      <c r="D38" s="567"/>
      <c r="E38" s="568">
        <v>0</v>
      </c>
      <c r="F38" s="567">
        <v>1640</v>
      </c>
      <c r="G38" s="567">
        <v>0</v>
      </c>
      <c r="H38" s="568">
        <v>1640</v>
      </c>
      <c r="I38" s="666"/>
      <c r="J38" s="666"/>
      <c r="K38" s="666"/>
      <c r="L38" s="666"/>
      <c r="M38" s="666"/>
      <c r="N38" s="666"/>
    </row>
    <row r="39" spans="1:14">
      <c r="A39" s="355">
        <v>15.1</v>
      </c>
      <c r="B39" s="330" t="s">
        <v>495</v>
      </c>
      <c r="C39" s="567"/>
      <c r="D39" s="567"/>
      <c r="E39" s="568">
        <v>0</v>
      </c>
      <c r="F39" s="567">
        <v>1640</v>
      </c>
      <c r="G39" s="567">
        <v>0</v>
      </c>
      <c r="H39" s="568">
        <v>1640</v>
      </c>
      <c r="I39" s="666"/>
      <c r="J39" s="666"/>
      <c r="K39" s="666"/>
      <c r="L39" s="666"/>
      <c r="M39" s="666"/>
      <c r="N39" s="666"/>
    </row>
    <row r="40" spans="1:14" ht="24" customHeight="1">
      <c r="A40" s="355">
        <v>16</v>
      </c>
      <c r="B40" s="323" t="s">
        <v>516</v>
      </c>
      <c r="C40" s="567"/>
      <c r="D40" s="567"/>
      <c r="E40" s="568">
        <v>0</v>
      </c>
      <c r="F40" s="567">
        <v>0</v>
      </c>
      <c r="G40" s="567">
        <v>0</v>
      </c>
      <c r="H40" s="568">
        <v>0</v>
      </c>
      <c r="I40" s="666"/>
      <c r="J40" s="666"/>
      <c r="K40" s="666"/>
      <c r="L40" s="666"/>
      <c r="M40" s="666"/>
      <c r="N40" s="666"/>
    </row>
    <row r="41" spans="1:14" ht="21">
      <c r="A41" s="355">
        <v>17</v>
      </c>
      <c r="B41" s="323" t="s">
        <v>517</v>
      </c>
      <c r="C41" s="567">
        <v>417187474.9488138</v>
      </c>
      <c r="D41" s="567">
        <v>1245344951.8256056</v>
      </c>
      <c r="E41" s="568">
        <v>1662532426.7744193</v>
      </c>
      <c r="F41" s="567">
        <v>392157632.60000008</v>
      </c>
      <c r="G41" s="567">
        <v>1163580480.247366</v>
      </c>
      <c r="H41" s="568">
        <v>1555738112.8473661</v>
      </c>
      <c r="I41" s="666"/>
      <c r="J41" s="666"/>
      <c r="K41" s="666"/>
      <c r="L41" s="666"/>
      <c r="M41" s="666"/>
      <c r="N41" s="666"/>
    </row>
    <row r="42" spans="1:14">
      <c r="A42" s="355">
        <v>17.100000000000001</v>
      </c>
      <c r="B42" s="331" t="s">
        <v>518</v>
      </c>
      <c r="C42" s="567">
        <v>408702765.86999875</v>
      </c>
      <c r="D42" s="567">
        <v>901081676.25638878</v>
      </c>
      <c r="E42" s="568">
        <v>1309784442.1263876</v>
      </c>
      <c r="F42" s="567">
        <v>378940293.80000007</v>
      </c>
      <c r="G42" s="567">
        <v>783729986.12146914</v>
      </c>
      <c r="H42" s="568">
        <v>1162670279.9214692</v>
      </c>
      <c r="I42" s="666"/>
      <c r="J42" s="666"/>
      <c r="K42" s="666"/>
      <c r="L42" s="666"/>
      <c r="M42" s="666"/>
      <c r="N42" s="666"/>
    </row>
    <row r="43" spans="1:14">
      <c r="A43" s="355">
        <v>17.2</v>
      </c>
      <c r="B43" s="332" t="s">
        <v>89</v>
      </c>
      <c r="C43" s="567">
        <v>7475634.2800000012</v>
      </c>
      <c r="D43" s="567">
        <v>340015623.53973097</v>
      </c>
      <c r="E43" s="568">
        <v>347491257.819731</v>
      </c>
      <c r="F43" s="567">
        <v>12450279.870000001</v>
      </c>
      <c r="G43" s="567">
        <v>378657911.86199999</v>
      </c>
      <c r="H43" s="568">
        <v>391108191.73199999</v>
      </c>
      <c r="I43" s="666"/>
      <c r="J43" s="666"/>
      <c r="K43" s="666"/>
      <c r="L43" s="666"/>
      <c r="M43" s="666"/>
      <c r="N43" s="666"/>
    </row>
    <row r="44" spans="1:14">
      <c r="A44" s="355">
        <v>17.3</v>
      </c>
      <c r="B44" s="331" t="s">
        <v>519</v>
      </c>
      <c r="C44" s="567"/>
      <c r="D44" s="567"/>
      <c r="E44" s="568">
        <v>0</v>
      </c>
      <c r="F44" s="567">
        <v>0</v>
      </c>
      <c r="G44" s="567">
        <v>0</v>
      </c>
      <c r="H44" s="568">
        <v>0</v>
      </c>
      <c r="I44" s="666"/>
      <c r="J44" s="666"/>
      <c r="K44" s="666"/>
      <c r="L44" s="666"/>
      <c r="M44" s="666"/>
      <c r="N44" s="666"/>
    </row>
    <row r="45" spans="1:14">
      <c r="A45" s="355">
        <v>17.399999999999999</v>
      </c>
      <c r="B45" s="331" t="s">
        <v>520</v>
      </c>
      <c r="C45" s="567">
        <v>1009074.7988149999</v>
      </c>
      <c r="D45" s="567">
        <v>4247652.0294859996</v>
      </c>
      <c r="E45" s="568">
        <v>5256726.8283009995</v>
      </c>
      <c r="F45" s="567">
        <v>767058.93</v>
      </c>
      <c r="G45" s="567">
        <v>1192582.2638970001</v>
      </c>
      <c r="H45" s="568">
        <v>1959641.193897</v>
      </c>
      <c r="I45" s="666"/>
      <c r="J45" s="666"/>
      <c r="K45" s="666"/>
      <c r="L45" s="666"/>
      <c r="M45" s="666"/>
      <c r="N45" s="666"/>
    </row>
    <row r="46" spans="1:14">
      <c r="A46" s="355">
        <v>18</v>
      </c>
      <c r="B46" s="321" t="s">
        <v>521</v>
      </c>
      <c r="C46" s="567">
        <v>960285.32000000053</v>
      </c>
      <c r="D46" s="567">
        <v>2315959.9693799992</v>
      </c>
      <c r="E46" s="568">
        <v>3276245.28938</v>
      </c>
      <c r="F46" s="567">
        <v>894331.62890000001</v>
      </c>
      <c r="G46" s="567">
        <v>417443.74840000004</v>
      </c>
      <c r="H46" s="568">
        <v>1311775.3773000001</v>
      </c>
      <c r="I46" s="666"/>
      <c r="J46" s="666"/>
      <c r="K46" s="666"/>
      <c r="L46" s="666"/>
      <c r="M46" s="666"/>
      <c r="N46" s="666"/>
    </row>
    <row r="47" spans="1:14">
      <c r="A47" s="355">
        <v>19</v>
      </c>
      <c r="B47" s="321" t="s">
        <v>522</v>
      </c>
      <c r="C47" s="567">
        <v>2225017.65</v>
      </c>
      <c r="D47" s="567">
        <v>0</v>
      </c>
      <c r="E47" s="568">
        <v>2225017.65</v>
      </c>
      <c r="F47" s="567">
        <v>1920707.81</v>
      </c>
      <c r="G47" s="567">
        <v>0</v>
      </c>
      <c r="H47" s="568">
        <v>1920707.81</v>
      </c>
      <c r="I47" s="666"/>
      <c r="J47" s="666"/>
      <c r="K47" s="666"/>
      <c r="L47" s="666"/>
      <c r="M47" s="666"/>
      <c r="N47" s="666"/>
    </row>
    <row r="48" spans="1:14">
      <c r="A48" s="355">
        <v>19.100000000000001</v>
      </c>
      <c r="B48" s="333" t="s">
        <v>523</v>
      </c>
      <c r="C48" s="567"/>
      <c r="D48" s="567"/>
      <c r="E48" s="568">
        <v>0</v>
      </c>
      <c r="F48" s="567">
        <v>0</v>
      </c>
      <c r="G48" s="567">
        <v>0</v>
      </c>
      <c r="H48" s="568">
        <v>0</v>
      </c>
      <c r="I48" s="666"/>
      <c r="J48" s="666"/>
      <c r="K48" s="666"/>
      <c r="L48" s="666"/>
      <c r="M48" s="666"/>
      <c r="N48" s="666"/>
    </row>
    <row r="49" spans="1:14">
      <c r="A49" s="355">
        <v>19.2</v>
      </c>
      <c r="B49" s="334" t="s">
        <v>524</v>
      </c>
      <c r="C49" s="567">
        <v>2225017.65</v>
      </c>
      <c r="D49" s="567"/>
      <c r="E49" s="568">
        <v>2225017.65</v>
      </c>
      <c r="F49" s="567">
        <v>1920707.81</v>
      </c>
      <c r="G49" s="567">
        <v>0</v>
      </c>
      <c r="H49" s="568">
        <v>1920707.81</v>
      </c>
      <c r="I49" s="666"/>
      <c r="J49" s="666"/>
      <c r="K49" s="666"/>
      <c r="L49" s="666"/>
      <c r="M49" s="666"/>
      <c r="N49" s="666"/>
    </row>
    <row r="50" spans="1:14">
      <c r="A50" s="355">
        <v>20</v>
      </c>
      <c r="B50" s="335" t="s">
        <v>90</v>
      </c>
      <c r="C50" s="567"/>
      <c r="D50" s="567">
        <v>22685099.383822002</v>
      </c>
      <c r="E50" s="568">
        <v>22685099.383822002</v>
      </c>
      <c r="F50" s="567">
        <v>0</v>
      </c>
      <c r="G50" s="567">
        <v>15013421.907600001</v>
      </c>
      <c r="H50" s="568">
        <v>15013421.907600001</v>
      </c>
      <c r="I50" s="666"/>
      <c r="J50" s="666"/>
      <c r="K50" s="666"/>
      <c r="L50" s="666"/>
      <c r="M50" s="666"/>
      <c r="N50" s="666"/>
    </row>
    <row r="51" spans="1:14">
      <c r="A51" s="355">
        <v>21</v>
      </c>
      <c r="B51" s="336" t="s">
        <v>78</v>
      </c>
      <c r="C51" s="567">
        <v>48644.177839999997</v>
      </c>
      <c r="D51" s="567">
        <v>7147.3836809999975</v>
      </c>
      <c r="E51" s="568">
        <v>55791.561520999996</v>
      </c>
      <c r="F51" s="567">
        <v>143168.33579999991</v>
      </c>
      <c r="G51" s="567">
        <v>2879762.4590339996</v>
      </c>
      <c r="H51" s="568">
        <v>3022930.7948339996</v>
      </c>
      <c r="I51" s="666"/>
      <c r="J51" s="666"/>
      <c r="K51" s="666"/>
      <c r="L51" s="666"/>
      <c r="M51" s="666"/>
      <c r="N51" s="666"/>
    </row>
    <row r="52" spans="1:14">
      <c r="A52" s="355">
        <v>21.1</v>
      </c>
      <c r="B52" s="332" t="s">
        <v>525</v>
      </c>
      <c r="C52" s="567"/>
      <c r="D52" s="567"/>
      <c r="E52" s="568">
        <v>0</v>
      </c>
      <c r="F52" s="567">
        <v>0</v>
      </c>
      <c r="G52" s="567">
        <v>0</v>
      </c>
      <c r="H52" s="568">
        <v>0</v>
      </c>
      <c r="I52" s="666"/>
      <c r="J52" s="666"/>
      <c r="K52" s="666"/>
      <c r="L52" s="666"/>
      <c r="M52" s="666"/>
      <c r="N52" s="666"/>
    </row>
    <row r="53" spans="1:14">
      <c r="A53" s="355">
        <v>22</v>
      </c>
      <c r="B53" s="335" t="s">
        <v>526</v>
      </c>
      <c r="C53" s="567">
        <v>420421422.09665376</v>
      </c>
      <c r="D53" s="567">
        <v>1270353158.5624886</v>
      </c>
      <c r="E53" s="568">
        <v>1690774580.6591423</v>
      </c>
      <c r="F53" s="567">
        <v>395117480.37470007</v>
      </c>
      <c r="G53" s="567">
        <v>1181891108.3623998</v>
      </c>
      <c r="H53" s="568">
        <v>1577008588.7370999</v>
      </c>
      <c r="I53" s="666"/>
      <c r="J53" s="666"/>
      <c r="K53" s="666"/>
      <c r="L53" s="666"/>
      <c r="M53" s="666"/>
      <c r="N53" s="666"/>
    </row>
    <row r="54" spans="1:14" ht="24" customHeight="1">
      <c r="A54" s="355"/>
      <c r="B54" s="337" t="s">
        <v>527</v>
      </c>
      <c r="C54" s="697"/>
      <c r="D54" s="698"/>
      <c r="E54" s="698"/>
      <c r="F54" s="698"/>
      <c r="G54" s="698"/>
      <c r="H54" s="699"/>
      <c r="I54" s="666"/>
      <c r="J54" s="666"/>
      <c r="K54" s="666"/>
      <c r="L54" s="666"/>
      <c r="M54" s="666"/>
      <c r="N54" s="666"/>
    </row>
    <row r="55" spans="1:14">
      <c r="A55" s="355">
        <v>23</v>
      </c>
      <c r="B55" s="494" t="s">
        <v>711</v>
      </c>
      <c r="C55" s="567">
        <v>112482804.99000001</v>
      </c>
      <c r="D55" s="567"/>
      <c r="E55" s="568">
        <v>112482804.99000001</v>
      </c>
      <c r="F55" s="567">
        <v>112482804.98999999</v>
      </c>
      <c r="G55" s="567">
        <v>0</v>
      </c>
      <c r="H55" s="568">
        <v>112482804.98999999</v>
      </c>
      <c r="I55" s="666"/>
      <c r="J55" s="666"/>
      <c r="K55" s="666"/>
      <c r="L55" s="666"/>
      <c r="M55" s="666"/>
      <c r="N55" s="666"/>
    </row>
    <row r="56" spans="1:14">
      <c r="A56" s="355">
        <v>24</v>
      </c>
      <c r="B56" s="335" t="s">
        <v>528</v>
      </c>
      <c r="C56" s="567">
        <v>0</v>
      </c>
      <c r="D56" s="567"/>
      <c r="E56" s="568">
        <v>0</v>
      </c>
      <c r="F56" s="567">
        <v>0</v>
      </c>
      <c r="G56" s="567">
        <v>0</v>
      </c>
      <c r="H56" s="568">
        <v>0</v>
      </c>
      <c r="I56" s="666"/>
      <c r="J56" s="666"/>
      <c r="K56" s="666"/>
      <c r="L56" s="666"/>
      <c r="M56" s="666"/>
      <c r="N56" s="666"/>
    </row>
    <row r="57" spans="1:14">
      <c r="A57" s="355">
        <v>25</v>
      </c>
      <c r="B57" s="335" t="s">
        <v>91</v>
      </c>
      <c r="C57" s="567">
        <v>72117569.839999989</v>
      </c>
      <c r="D57" s="567"/>
      <c r="E57" s="568">
        <v>72117569.839999989</v>
      </c>
      <c r="F57" s="567">
        <v>72117569.840000004</v>
      </c>
      <c r="G57" s="567">
        <v>0</v>
      </c>
      <c r="H57" s="568">
        <v>72117569.840000004</v>
      </c>
      <c r="I57" s="666"/>
      <c r="J57" s="666"/>
      <c r="K57" s="666"/>
      <c r="L57" s="666"/>
      <c r="M57" s="666"/>
      <c r="N57" s="666"/>
    </row>
    <row r="58" spans="1:14">
      <c r="A58" s="355">
        <v>26</v>
      </c>
      <c r="B58" s="321" t="s">
        <v>529</v>
      </c>
      <c r="C58" s="567"/>
      <c r="D58" s="567"/>
      <c r="E58" s="568">
        <v>0</v>
      </c>
      <c r="F58" s="567">
        <v>0</v>
      </c>
      <c r="G58" s="567">
        <v>0</v>
      </c>
      <c r="H58" s="568">
        <v>0</v>
      </c>
      <c r="I58" s="666"/>
      <c r="J58" s="666"/>
      <c r="K58" s="666"/>
      <c r="L58" s="666"/>
      <c r="M58" s="666"/>
      <c r="N58" s="666"/>
    </row>
    <row r="59" spans="1:14" ht="21">
      <c r="A59" s="355">
        <v>27</v>
      </c>
      <c r="B59" s="321" t="s">
        <v>530</v>
      </c>
      <c r="C59" s="567"/>
      <c r="D59" s="567"/>
      <c r="E59" s="568">
        <v>0</v>
      </c>
      <c r="F59" s="567">
        <v>0</v>
      </c>
      <c r="G59" s="567">
        <v>0</v>
      </c>
      <c r="H59" s="568">
        <v>0</v>
      </c>
      <c r="I59" s="666"/>
      <c r="J59" s="666"/>
      <c r="K59" s="666"/>
      <c r="L59" s="666"/>
      <c r="M59" s="666"/>
      <c r="N59" s="666"/>
    </row>
    <row r="60" spans="1:14">
      <c r="A60" s="355">
        <v>27.1</v>
      </c>
      <c r="B60" s="333" t="s">
        <v>531</v>
      </c>
      <c r="C60" s="567"/>
      <c r="D60" s="567"/>
      <c r="E60" s="568">
        <v>0</v>
      </c>
      <c r="F60" s="567">
        <v>0</v>
      </c>
      <c r="G60" s="567">
        <v>0</v>
      </c>
      <c r="H60" s="568">
        <v>0</v>
      </c>
      <c r="I60" s="666"/>
      <c r="J60" s="666"/>
      <c r="K60" s="666"/>
      <c r="L60" s="666"/>
      <c r="M60" s="666"/>
      <c r="N60" s="666"/>
    </row>
    <row r="61" spans="1:14">
      <c r="A61" s="355">
        <v>27.2</v>
      </c>
      <c r="B61" s="331" t="s">
        <v>532</v>
      </c>
      <c r="C61" s="567"/>
      <c r="D61" s="567"/>
      <c r="E61" s="568">
        <v>0</v>
      </c>
      <c r="F61" s="567">
        <v>0</v>
      </c>
      <c r="G61" s="567">
        <v>0</v>
      </c>
      <c r="H61" s="568">
        <v>0</v>
      </c>
      <c r="I61" s="666"/>
      <c r="J61" s="666"/>
      <c r="K61" s="666"/>
      <c r="L61" s="666"/>
      <c r="M61" s="666"/>
      <c r="N61" s="666"/>
    </row>
    <row r="62" spans="1:14">
      <c r="A62" s="355">
        <v>28</v>
      </c>
      <c r="B62" s="336" t="s">
        <v>533</v>
      </c>
      <c r="C62" s="567"/>
      <c r="D62" s="567"/>
      <c r="E62" s="568">
        <v>0</v>
      </c>
      <c r="F62" s="567">
        <v>0</v>
      </c>
      <c r="G62" s="567">
        <v>0</v>
      </c>
      <c r="H62" s="568">
        <v>0</v>
      </c>
      <c r="I62" s="666"/>
      <c r="J62" s="666"/>
      <c r="K62" s="666"/>
      <c r="L62" s="666"/>
      <c r="M62" s="666"/>
      <c r="N62" s="666"/>
    </row>
    <row r="63" spans="1:14">
      <c r="A63" s="355">
        <v>29</v>
      </c>
      <c r="B63" s="321" t="s">
        <v>534</v>
      </c>
      <c r="C63" s="567"/>
      <c r="D63" s="567"/>
      <c r="E63" s="568">
        <v>0</v>
      </c>
      <c r="F63" s="567">
        <v>0</v>
      </c>
      <c r="G63" s="567">
        <v>0</v>
      </c>
      <c r="H63" s="568">
        <v>0</v>
      </c>
      <c r="I63" s="666"/>
      <c r="J63" s="666"/>
      <c r="K63" s="666"/>
      <c r="L63" s="666"/>
      <c r="M63" s="666"/>
      <c r="N63" s="666"/>
    </row>
    <row r="64" spans="1:14">
      <c r="A64" s="355">
        <v>29.1</v>
      </c>
      <c r="B64" s="322" t="s">
        <v>535</v>
      </c>
      <c r="C64" s="567"/>
      <c r="D64" s="567"/>
      <c r="E64" s="568">
        <v>0</v>
      </c>
      <c r="F64" s="567">
        <v>0</v>
      </c>
      <c r="G64" s="567">
        <v>0</v>
      </c>
      <c r="H64" s="568">
        <v>0</v>
      </c>
      <c r="I64" s="666"/>
      <c r="J64" s="666"/>
      <c r="K64" s="666"/>
      <c r="L64" s="666"/>
      <c r="M64" s="666"/>
      <c r="N64" s="666"/>
    </row>
    <row r="65" spans="1:14" ht="24.95" customHeight="1">
      <c r="A65" s="355">
        <v>29.2</v>
      </c>
      <c r="B65" s="333" t="s">
        <v>536</v>
      </c>
      <c r="C65" s="567"/>
      <c r="D65" s="567"/>
      <c r="E65" s="568">
        <v>0</v>
      </c>
      <c r="F65" s="567">
        <v>0</v>
      </c>
      <c r="G65" s="567">
        <v>0</v>
      </c>
      <c r="H65" s="568">
        <v>0</v>
      </c>
      <c r="I65" s="666"/>
      <c r="J65" s="666"/>
      <c r="K65" s="666"/>
      <c r="L65" s="666"/>
      <c r="M65" s="666"/>
      <c r="N65" s="666"/>
    </row>
    <row r="66" spans="1:14" ht="22.5" customHeight="1">
      <c r="A66" s="355">
        <v>29.3</v>
      </c>
      <c r="B66" s="325" t="s">
        <v>537</v>
      </c>
      <c r="C66" s="567"/>
      <c r="D66" s="567"/>
      <c r="E66" s="568">
        <v>0</v>
      </c>
      <c r="F66" s="567">
        <v>0</v>
      </c>
      <c r="G66" s="567">
        <v>0</v>
      </c>
      <c r="H66" s="568">
        <v>0</v>
      </c>
      <c r="I66" s="666"/>
      <c r="J66" s="666"/>
      <c r="K66" s="666"/>
      <c r="L66" s="666"/>
      <c r="M66" s="666"/>
      <c r="N66" s="666"/>
    </row>
    <row r="67" spans="1:14">
      <c r="A67" s="355">
        <v>30</v>
      </c>
      <c r="B67" s="321" t="s">
        <v>92</v>
      </c>
      <c r="C67" s="567">
        <v>145934301.99731961</v>
      </c>
      <c r="D67" s="567"/>
      <c r="E67" s="568">
        <v>145934301.99731961</v>
      </c>
      <c r="F67" s="567">
        <v>131393680.62999998</v>
      </c>
      <c r="G67" s="567">
        <v>0</v>
      </c>
      <c r="H67" s="568">
        <v>131393680.62999998</v>
      </c>
      <c r="I67" s="666"/>
      <c r="J67" s="666"/>
      <c r="K67" s="666"/>
      <c r="L67" s="666"/>
      <c r="M67" s="666"/>
      <c r="N67" s="666"/>
    </row>
    <row r="68" spans="1:14">
      <c r="A68" s="355">
        <v>31</v>
      </c>
      <c r="B68" s="338" t="s">
        <v>538</v>
      </c>
      <c r="C68" s="567">
        <v>330534676.82731962</v>
      </c>
      <c r="D68" s="567">
        <v>0</v>
      </c>
      <c r="E68" s="568">
        <v>330534676.82731962</v>
      </c>
      <c r="F68" s="567">
        <v>315994055.45999998</v>
      </c>
      <c r="G68" s="567">
        <v>0</v>
      </c>
      <c r="H68" s="568">
        <v>315994055.45999998</v>
      </c>
      <c r="I68" s="666"/>
      <c r="J68" s="666"/>
      <c r="K68" s="666"/>
      <c r="L68" s="666"/>
      <c r="M68" s="666"/>
      <c r="N68" s="666"/>
    </row>
    <row r="69" spans="1:14">
      <c r="A69" s="355">
        <v>32</v>
      </c>
      <c r="B69" s="339" t="s">
        <v>539</v>
      </c>
      <c r="C69" s="567">
        <v>750956098.92397332</v>
      </c>
      <c r="D69" s="567">
        <v>1270353158.5624886</v>
      </c>
      <c r="E69" s="568">
        <v>2021309257.4864619</v>
      </c>
      <c r="F69" s="567">
        <v>711111535.83470011</v>
      </c>
      <c r="G69" s="567">
        <v>1181891108.3623998</v>
      </c>
      <c r="H69" s="568">
        <v>1893002644.1970999</v>
      </c>
      <c r="I69" s="666"/>
      <c r="J69" s="666"/>
      <c r="K69" s="666"/>
      <c r="L69" s="666"/>
      <c r="M69" s="666"/>
      <c r="N69" s="666"/>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C7" sqref="C7:L33"/>
    </sheetView>
  </sheetViews>
  <sheetFormatPr defaultColWidth="9.140625" defaultRowHeight="12.75"/>
  <cols>
    <col min="1" max="1" width="11.85546875" style="394" bestFit="1" customWidth="1"/>
    <col min="2" max="2" width="93.42578125" style="394" customWidth="1"/>
    <col min="3" max="3" width="16.42578125" style="394" bestFit="1" customWidth="1"/>
    <col min="4" max="4" width="17.140625" style="394" bestFit="1" customWidth="1"/>
    <col min="5" max="5" width="16.140625" style="394" customWidth="1"/>
    <col min="6" max="6" width="16.140625" style="411" customWidth="1"/>
    <col min="7" max="7" width="25.140625" style="411" customWidth="1"/>
    <col min="8" max="8" width="16.140625" style="394" customWidth="1"/>
    <col min="9" max="11" width="16.140625" style="411" customWidth="1"/>
    <col min="12" max="12" width="26.140625" style="411" customWidth="1"/>
    <col min="13" max="16384" width="9.140625" style="394"/>
  </cols>
  <sheetData>
    <row r="1" spans="1:12" ht="13.5">
      <c r="A1" s="303" t="s">
        <v>97</v>
      </c>
      <c r="B1" s="229" t="str">
        <f>Info!C2</f>
        <v>სს პროკრედიტ ბანკი</v>
      </c>
      <c r="F1" s="394"/>
      <c r="G1" s="394"/>
      <c r="I1" s="394"/>
      <c r="J1" s="394"/>
      <c r="K1" s="394"/>
      <c r="L1" s="394"/>
    </row>
    <row r="2" spans="1:12">
      <c r="A2" s="303" t="s">
        <v>98</v>
      </c>
      <c r="B2" s="306">
        <f>'1. key ratios'!B2</f>
        <v>45838</v>
      </c>
      <c r="F2" s="394"/>
      <c r="G2" s="394"/>
      <c r="I2" s="394"/>
      <c r="J2" s="394"/>
      <c r="K2" s="394"/>
      <c r="L2" s="394"/>
    </row>
    <row r="3" spans="1:12">
      <c r="A3" s="305" t="s">
        <v>451</v>
      </c>
      <c r="F3" s="394"/>
      <c r="G3" s="394"/>
      <c r="I3" s="394"/>
      <c r="J3" s="394"/>
      <c r="K3" s="394"/>
      <c r="L3" s="394"/>
    </row>
    <row r="4" spans="1:12">
      <c r="F4" s="394"/>
      <c r="G4" s="394"/>
      <c r="I4" s="394"/>
      <c r="J4" s="394"/>
      <c r="K4" s="394"/>
      <c r="L4" s="394"/>
    </row>
    <row r="5" spans="1:12" ht="37.5" customHeight="1">
      <c r="A5" s="756" t="s">
        <v>452</v>
      </c>
      <c r="B5" s="757"/>
      <c r="C5" s="805" t="s">
        <v>453</v>
      </c>
      <c r="D5" s="806"/>
      <c r="E5" s="806"/>
      <c r="F5" s="806"/>
      <c r="G5" s="806"/>
      <c r="H5" s="805" t="s">
        <v>656</v>
      </c>
      <c r="I5" s="807"/>
      <c r="J5" s="807"/>
      <c r="K5" s="807"/>
      <c r="L5" s="808"/>
    </row>
    <row r="6" spans="1:12" ht="39.6" customHeight="1">
      <c r="A6" s="760"/>
      <c r="B6" s="761"/>
      <c r="C6" s="310"/>
      <c r="D6" s="392" t="s">
        <v>641</v>
      </c>
      <c r="E6" s="392" t="s">
        <v>640</v>
      </c>
      <c r="F6" s="392" t="s">
        <v>639</v>
      </c>
      <c r="G6" s="392" t="s">
        <v>638</v>
      </c>
      <c r="H6" s="412"/>
      <c r="I6" s="392" t="s">
        <v>641</v>
      </c>
      <c r="J6" s="392" t="s">
        <v>640</v>
      </c>
      <c r="K6" s="392" t="s">
        <v>639</v>
      </c>
      <c r="L6" s="392" t="s">
        <v>638</v>
      </c>
    </row>
    <row r="7" spans="1:12">
      <c r="A7" s="384">
        <v>1</v>
      </c>
      <c r="B7" s="397" t="s">
        <v>375</v>
      </c>
      <c r="C7" s="653">
        <v>987522.49289999995</v>
      </c>
      <c r="D7" s="627">
        <v>508994.0086</v>
      </c>
      <c r="E7" s="627">
        <v>478528.48430000001</v>
      </c>
      <c r="F7" s="654"/>
      <c r="G7" s="654"/>
      <c r="H7" s="627">
        <v>31576.2598</v>
      </c>
      <c r="I7" s="627">
        <v>5340.2453999999998</v>
      </c>
      <c r="J7" s="627">
        <v>26236.0144</v>
      </c>
      <c r="K7" s="654"/>
      <c r="L7" s="654"/>
    </row>
    <row r="8" spans="1:12">
      <c r="A8" s="384">
        <v>2</v>
      </c>
      <c r="B8" s="397" t="s">
        <v>376</v>
      </c>
      <c r="C8" s="653">
        <v>12036195.793199999</v>
      </c>
      <c r="D8" s="627">
        <v>11942357.5869</v>
      </c>
      <c r="E8" s="627">
        <v>93838.206300000005</v>
      </c>
      <c r="F8" s="655"/>
      <c r="G8" s="655"/>
      <c r="H8" s="627">
        <v>163012.19140000001</v>
      </c>
      <c r="I8" s="655">
        <v>155101.3535</v>
      </c>
      <c r="J8" s="655">
        <v>7910.8379000000004</v>
      </c>
      <c r="K8" s="655"/>
      <c r="L8" s="655"/>
    </row>
    <row r="9" spans="1:12">
      <c r="A9" s="384">
        <v>3</v>
      </c>
      <c r="B9" s="397" t="s">
        <v>617</v>
      </c>
      <c r="C9" s="653">
        <v>0</v>
      </c>
      <c r="D9" s="627"/>
      <c r="E9" s="627"/>
      <c r="F9" s="656"/>
      <c r="G9" s="656"/>
      <c r="H9" s="627">
        <v>0</v>
      </c>
      <c r="I9" s="656"/>
      <c r="J9" s="656"/>
      <c r="K9" s="656"/>
      <c r="L9" s="656"/>
    </row>
    <row r="10" spans="1:12">
      <c r="A10" s="384">
        <v>4</v>
      </c>
      <c r="B10" s="397" t="s">
        <v>377</v>
      </c>
      <c r="C10" s="653">
        <v>40720028.3301</v>
      </c>
      <c r="D10" s="627">
        <v>40568731.102499999</v>
      </c>
      <c r="E10" s="627">
        <v>151297.22760000001</v>
      </c>
      <c r="F10" s="656"/>
      <c r="G10" s="656"/>
      <c r="H10" s="627">
        <v>227540.37469999999</v>
      </c>
      <c r="I10" s="656">
        <v>225492.99669999999</v>
      </c>
      <c r="J10" s="656">
        <v>2047.3779999999999</v>
      </c>
      <c r="K10" s="656"/>
      <c r="L10" s="656"/>
    </row>
    <row r="11" spans="1:12">
      <c r="A11" s="384">
        <v>5</v>
      </c>
      <c r="B11" s="397" t="s">
        <v>378</v>
      </c>
      <c r="C11" s="653">
        <v>175442205.10249999</v>
      </c>
      <c r="D11" s="627">
        <v>173577024.3461</v>
      </c>
      <c r="E11" s="627">
        <v>1861211.5064000001</v>
      </c>
      <c r="F11" s="656">
        <v>3969.25</v>
      </c>
      <c r="G11" s="656"/>
      <c r="H11" s="627">
        <v>863878.18800000008</v>
      </c>
      <c r="I11" s="656">
        <v>811090.73030000005</v>
      </c>
      <c r="J11" s="656">
        <v>49477.697699999997</v>
      </c>
      <c r="K11" s="656">
        <v>3309.76</v>
      </c>
      <c r="L11" s="656"/>
    </row>
    <row r="12" spans="1:12">
      <c r="A12" s="384">
        <v>6</v>
      </c>
      <c r="B12" s="397" t="s">
        <v>379</v>
      </c>
      <c r="C12" s="653">
        <v>29954930.281499997</v>
      </c>
      <c r="D12" s="627">
        <v>21284192.717099998</v>
      </c>
      <c r="E12" s="627">
        <v>3893740.5506000002</v>
      </c>
      <c r="F12" s="656">
        <v>4776997.0137999998</v>
      </c>
      <c r="G12" s="656"/>
      <c r="H12" s="627">
        <v>4513270.5834999997</v>
      </c>
      <c r="I12" s="656">
        <v>50017.7474</v>
      </c>
      <c r="J12" s="656">
        <v>72361.489000000001</v>
      </c>
      <c r="K12" s="656">
        <v>4390891.3470999999</v>
      </c>
      <c r="L12" s="656"/>
    </row>
    <row r="13" spans="1:12">
      <c r="A13" s="384">
        <v>7</v>
      </c>
      <c r="B13" s="397" t="s">
        <v>380</v>
      </c>
      <c r="C13" s="653">
        <v>171908077.15509999</v>
      </c>
      <c r="D13" s="627">
        <v>154061200.09799999</v>
      </c>
      <c r="E13" s="627">
        <v>17362971.239500001</v>
      </c>
      <c r="F13" s="656">
        <v>483905.81760000001</v>
      </c>
      <c r="G13" s="656"/>
      <c r="H13" s="627">
        <v>829969.20720000006</v>
      </c>
      <c r="I13" s="656">
        <v>268246.27179999999</v>
      </c>
      <c r="J13" s="656">
        <v>445653.87910000002</v>
      </c>
      <c r="K13" s="656">
        <v>116069.0563</v>
      </c>
      <c r="L13" s="656"/>
    </row>
    <row r="14" spans="1:12">
      <c r="A14" s="384">
        <v>8</v>
      </c>
      <c r="B14" s="397" t="s">
        <v>381</v>
      </c>
      <c r="C14" s="653">
        <v>104341906.40830001</v>
      </c>
      <c r="D14" s="627">
        <v>98337942.103100002</v>
      </c>
      <c r="E14" s="627">
        <v>4586129.0285</v>
      </c>
      <c r="F14" s="656">
        <v>1417835.2767</v>
      </c>
      <c r="G14" s="656"/>
      <c r="H14" s="627">
        <v>915070.75410000002</v>
      </c>
      <c r="I14" s="656">
        <v>239769.44750000001</v>
      </c>
      <c r="J14" s="656">
        <v>48974.967700000001</v>
      </c>
      <c r="K14" s="656">
        <v>626326.33889999997</v>
      </c>
      <c r="L14" s="656"/>
    </row>
    <row r="15" spans="1:12">
      <c r="A15" s="384">
        <v>9</v>
      </c>
      <c r="B15" s="397" t="s">
        <v>382</v>
      </c>
      <c r="C15" s="653">
        <v>94260822.097299993</v>
      </c>
      <c r="D15" s="627">
        <v>78680676.735499993</v>
      </c>
      <c r="E15" s="627">
        <v>2472802.3736999999</v>
      </c>
      <c r="F15" s="656">
        <v>13107342.9881</v>
      </c>
      <c r="G15" s="656"/>
      <c r="H15" s="627">
        <v>9191401.9157999996</v>
      </c>
      <c r="I15" s="656">
        <v>147242.201</v>
      </c>
      <c r="J15" s="656">
        <v>174268.98860000001</v>
      </c>
      <c r="K15" s="656">
        <v>8869890.7261999995</v>
      </c>
      <c r="L15" s="656"/>
    </row>
    <row r="16" spans="1:12">
      <c r="A16" s="384">
        <v>10</v>
      </c>
      <c r="B16" s="397" t="s">
        <v>383</v>
      </c>
      <c r="C16" s="653">
        <v>121907285.96990001</v>
      </c>
      <c r="D16" s="627">
        <v>120906355.81990001</v>
      </c>
      <c r="E16" s="627">
        <v>1000930.15</v>
      </c>
      <c r="F16" s="656"/>
      <c r="G16" s="656"/>
      <c r="H16" s="627">
        <v>272840.48319999996</v>
      </c>
      <c r="I16" s="656">
        <v>272095.13319999998</v>
      </c>
      <c r="J16" s="656">
        <v>745.35</v>
      </c>
      <c r="K16" s="656"/>
      <c r="L16" s="656"/>
    </row>
    <row r="17" spans="1:12">
      <c r="A17" s="384">
        <v>11</v>
      </c>
      <c r="B17" s="397" t="s">
        <v>384</v>
      </c>
      <c r="C17" s="653">
        <v>10676275.769300001</v>
      </c>
      <c r="D17" s="627">
        <v>10457752.829299999</v>
      </c>
      <c r="E17" s="627">
        <v>158007.21</v>
      </c>
      <c r="F17" s="656">
        <v>60515.73</v>
      </c>
      <c r="G17" s="656"/>
      <c r="H17" s="627">
        <v>69960.010600000009</v>
      </c>
      <c r="I17" s="656">
        <v>36806.230600000003</v>
      </c>
      <c r="J17" s="656">
        <v>623.17999999999995</v>
      </c>
      <c r="K17" s="656">
        <v>32530.6</v>
      </c>
      <c r="L17" s="656"/>
    </row>
    <row r="18" spans="1:12">
      <c r="A18" s="384">
        <v>12</v>
      </c>
      <c r="B18" s="397" t="s">
        <v>385</v>
      </c>
      <c r="C18" s="653">
        <v>87754887.933699995</v>
      </c>
      <c r="D18" s="627">
        <v>82810696.042999998</v>
      </c>
      <c r="E18" s="627">
        <v>4894211.2207000004</v>
      </c>
      <c r="F18" s="656">
        <v>49980.67</v>
      </c>
      <c r="G18" s="656"/>
      <c r="H18" s="627">
        <v>297911.21960000001</v>
      </c>
      <c r="I18" s="656">
        <v>225580.54329999999</v>
      </c>
      <c r="J18" s="656">
        <v>46267.046300000002</v>
      </c>
      <c r="K18" s="656">
        <v>26063.63</v>
      </c>
      <c r="L18" s="656"/>
    </row>
    <row r="19" spans="1:12">
      <c r="A19" s="384">
        <v>13</v>
      </c>
      <c r="B19" s="397" t="s">
        <v>386</v>
      </c>
      <c r="C19" s="653">
        <v>65102538.214600004</v>
      </c>
      <c r="D19" s="627">
        <v>64213674.133000001</v>
      </c>
      <c r="E19" s="627">
        <v>792761.74159999995</v>
      </c>
      <c r="F19" s="656">
        <v>96102.34</v>
      </c>
      <c r="G19" s="656"/>
      <c r="H19" s="627">
        <v>254830.20729999998</v>
      </c>
      <c r="I19" s="656">
        <v>195897.37469999999</v>
      </c>
      <c r="J19" s="656">
        <v>20198.402600000001</v>
      </c>
      <c r="K19" s="656">
        <v>38734.43</v>
      </c>
      <c r="L19" s="656"/>
    </row>
    <row r="20" spans="1:12">
      <c r="A20" s="384">
        <v>14</v>
      </c>
      <c r="B20" s="397" t="s">
        <v>387</v>
      </c>
      <c r="C20" s="653">
        <v>65057190.198899999</v>
      </c>
      <c r="D20" s="627">
        <v>54627814.134199999</v>
      </c>
      <c r="E20" s="627">
        <v>4467087.4499000004</v>
      </c>
      <c r="F20" s="656">
        <v>5621873.7714</v>
      </c>
      <c r="G20" s="656">
        <v>340414.84340000001</v>
      </c>
      <c r="H20" s="627">
        <v>3203321.6680999999</v>
      </c>
      <c r="I20" s="656">
        <v>148599.92869999999</v>
      </c>
      <c r="J20" s="656">
        <v>144164.60130000001</v>
      </c>
      <c r="K20" s="656">
        <v>2570142.2947</v>
      </c>
      <c r="L20" s="656">
        <v>340414.84340000001</v>
      </c>
    </row>
    <row r="21" spans="1:12">
      <c r="A21" s="384">
        <v>15</v>
      </c>
      <c r="B21" s="397" t="s">
        <v>388</v>
      </c>
      <c r="C21" s="653">
        <v>21002287.874400001</v>
      </c>
      <c r="D21" s="627">
        <v>20205801.636300001</v>
      </c>
      <c r="E21" s="627">
        <v>662051.05729999999</v>
      </c>
      <c r="F21" s="656">
        <v>134435.1808</v>
      </c>
      <c r="G21" s="656"/>
      <c r="H21" s="627">
        <v>140389.5778</v>
      </c>
      <c r="I21" s="656">
        <v>69147.044899999994</v>
      </c>
      <c r="J21" s="656">
        <v>18126.605599999999</v>
      </c>
      <c r="K21" s="656">
        <v>53115.927300000003</v>
      </c>
      <c r="L21" s="656"/>
    </row>
    <row r="22" spans="1:12">
      <c r="A22" s="384">
        <v>16</v>
      </c>
      <c r="B22" s="397" t="s">
        <v>389</v>
      </c>
      <c r="C22" s="653">
        <v>1029621.0146</v>
      </c>
      <c r="D22" s="627">
        <v>1029621.0146</v>
      </c>
      <c r="E22" s="627"/>
      <c r="F22" s="656"/>
      <c r="G22" s="656"/>
      <c r="H22" s="627">
        <v>7134.5657000000001</v>
      </c>
      <c r="I22" s="656">
        <v>7134.5657000000001</v>
      </c>
      <c r="J22" s="656"/>
      <c r="K22" s="656"/>
      <c r="L22" s="656"/>
    </row>
    <row r="23" spans="1:12">
      <c r="A23" s="384">
        <v>17</v>
      </c>
      <c r="B23" s="397" t="s">
        <v>390</v>
      </c>
      <c r="C23" s="653">
        <v>1886380.7553000001</v>
      </c>
      <c r="D23" s="627">
        <v>1886380.7553000001</v>
      </c>
      <c r="E23" s="627"/>
      <c r="F23" s="656"/>
      <c r="G23" s="656"/>
      <c r="H23" s="627">
        <v>6069.9350000000004</v>
      </c>
      <c r="I23" s="656">
        <v>6069.9350000000004</v>
      </c>
      <c r="J23" s="656"/>
      <c r="K23" s="656"/>
      <c r="L23" s="656"/>
    </row>
    <row r="24" spans="1:12">
      <c r="A24" s="384">
        <v>18</v>
      </c>
      <c r="B24" s="397" t="s">
        <v>391</v>
      </c>
      <c r="C24" s="653">
        <v>8564429.0012999997</v>
      </c>
      <c r="D24" s="627">
        <v>8018454.0713</v>
      </c>
      <c r="E24" s="627">
        <v>545974.93000000005</v>
      </c>
      <c r="F24" s="656"/>
      <c r="G24" s="656"/>
      <c r="H24" s="627">
        <v>45669.814299999998</v>
      </c>
      <c r="I24" s="656">
        <v>23455.6643</v>
      </c>
      <c r="J24" s="656">
        <v>22214.15</v>
      </c>
      <c r="K24" s="656"/>
      <c r="L24" s="656"/>
    </row>
    <row r="25" spans="1:12">
      <c r="A25" s="384">
        <v>19</v>
      </c>
      <c r="B25" s="397" t="s">
        <v>392</v>
      </c>
      <c r="C25" s="653">
        <v>3103628.9656000002</v>
      </c>
      <c r="D25" s="627">
        <v>3103628.9656000002</v>
      </c>
      <c r="E25" s="627"/>
      <c r="F25" s="656"/>
      <c r="G25" s="656"/>
      <c r="H25" s="627">
        <v>3732.7932000000001</v>
      </c>
      <c r="I25" s="656">
        <v>3732.7932000000001</v>
      </c>
      <c r="J25" s="656"/>
      <c r="K25" s="656"/>
      <c r="L25" s="656"/>
    </row>
    <row r="26" spans="1:12">
      <c r="A26" s="384">
        <v>20</v>
      </c>
      <c r="B26" s="397" t="s">
        <v>393</v>
      </c>
      <c r="C26" s="653">
        <v>66612803.5537</v>
      </c>
      <c r="D26" s="627">
        <v>65937706.910800003</v>
      </c>
      <c r="E26" s="627">
        <v>675096.64289999998</v>
      </c>
      <c r="F26" s="656"/>
      <c r="G26" s="656"/>
      <c r="H26" s="627">
        <v>117288.0235</v>
      </c>
      <c r="I26" s="656">
        <v>116142.65459999999</v>
      </c>
      <c r="J26" s="656">
        <v>1145.3688999999999</v>
      </c>
      <c r="K26" s="656"/>
      <c r="L26" s="656"/>
    </row>
    <row r="27" spans="1:12">
      <c r="A27" s="384">
        <v>21</v>
      </c>
      <c r="B27" s="397" t="s">
        <v>394</v>
      </c>
      <c r="C27" s="653">
        <v>35032447.454599991</v>
      </c>
      <c r="D27" s="627">
        <v>34499676.616899997</v>
      </c>
      <c r="E27" s="627">
        <v>504410.16</v>
      </c>
      <c r="F27" s="656">
        <v>28360.6777</v>
      </c>
      <c r="G27" s="656"/>
      <c r="H27" s="627">
        <v>94459.530299999999</v>
      </c>
      <c r="I27" s="656">
        <v>74757.415299999993</v>
      </c>
      <c r="J27" s="656">
        <v>11090.02</v>
      </c>
      <c r="K27" s="656">
        <v>8612.0949999999993</v>
      </c>
      <c r="L27" s="656"/>
    </row>
    <row r="28" spans="1:12">
      <c r="A28" s="384">
        <v>22</v>
      </c>
      <c r="B28" s="397" t="s">
        <v>395</v>
      </c>
      <c r="C28" s="653">
        <v>17106279.3224</v>
      </c>
      <c r="D28" s="627">
        <v>17079460.792399999</v>
      </c>
      <c r="E28" s="627"/>
      <c r="F28" s="656">
        <v>26818.53</v>
      </c>
      <c r="G28" s="656"/>
      <c r="H28" s="627">
        <v>43770.481099999997</v>
      </c>
      <c r="I28" s="656">
        <v>21407.881099999999</v>
      </c>
      <c r="J28" s="656"/>
      <c r="K28" s="656">
        <v>22362.6</v>
      </c>
      <c r="L28" s="656"/>
    </row>
    <row r="29" spans="1:12">
      <c r="A29" s="384">
        <v>23</v>
      </c>
      <c r="B29" s="397" t="s">
        <v>396</v>
      </c>
      <c r="C29" s="653">
        <v>155531898.33899999</v>
      </c>
      <c r="D29" s="627">
        <v>146117452.02689999</v>
      </c>
      <c r="E29" s="627">
        <v>2566517.2751000002</v>
      </c>
      <c r="F29" s="656">
        <v>6847929.0369999995</v>
      </c>
      <c r="G29" s="656"/>
      <c r="H29" s="627">
        <v>4651414.4373000003</v>
      </c>
      <c r="I29" s="656">
        <v>579163.76489999995</v>
      </c>
      <c r="J29" s="656">
        <v>41904.435799999999</v>
      </c>
      <c r="K29" s="656">
        <v>4030346.2365999999</v>
      </c>
      <c r="L29" s="656"/>
    </row>
    <row r="30" spans="1:12">
      <c r="A30" s="384">
        <v>24</v>
      </c>
      <c r="B30" s="397" t="s">
        <v>397</v>
      </c>
      <c r="C30" s="653">
        <v>28444501.660599999</v>
      </c>
      <c r="D30" s="627">
        <v>25951405.491</v>
      </c>
      <c r="E30" s="627">
        <v>693243.76280000003</v>
      </c>
      <c r="F30" s="656">
        <v>1799852.4068</v>
      </c>
      <c r="G30" s="656"/>
      <c r="H30" s="627">
        <v>1271277.9380999999</v>
      </c>
      <c r="I30" s="656">
        <v>104347.08719999999</v>
      </c>
      <c r="J30" s="656">
        <v>18307.9679</v>
      </c>
      <c r="K30" s="656">
        <v>1148622.8829999999</v>
      </c>
      <c r="L30" s="656"/>
    </row>
    <row r="31" spans="1:12">
      <c r="A31" s="384">
        <v>25</v>
      </c>
      <c r="B31" s="397" t="s">
        <v>398</v>
      </c>
      <c r="C31" s="653">
        <v>6292353.0275999997</v>
      </c>
      <c r="D31" s="627">
        <v>6195175.3602999998</v>
      </c>
      <c r="E31" s="627">
        <v>29436.3629</v>
      </c>
      <c r="F31" s="656">
        <v>67741.304399999994</v>
      </c>
      <c r="G31" s="656"/>
      <c r="H31" s="627">
        <v>96947.220399999991</v>
      </c>
      <c r="I31" s="656">
        <v>40124.022700000001</v>
      </c>
      <c r="J31" s="656">
        <v>337.17899999999997</v>
      </c>
      <c r="K31" s="656">
        <v>56486.018700000001</v>
      </c>
      <c r="L31" s="656"/>
    </row>
    <row r="32" spans="1:12">
      <c r="A32" s="384">
        <v>26</v>
      </c>
      <c r="B32" s="397" t="s">
        <v>454</v>
      </c>
      <c r="C32" s="653">
        <v>77962656.497700006</v>
      </c>
      <c r="D32" s="627">
        <v>72833222.840900004</v>
      </c>
      <c r="E32" s="627">
        <v>4531635.1381000001</v>
      </c>
      <c r="F32" s="656">
        <v>597798.51870000002</v>
      </c>
      <c r="G32" s="656"/>
      <c r="H32" s="627">
        <v>1490746.2234999998</v>
      </c>
      <c r="I32" s="656">
        <v>900984.26599999995</v>
      </c>
      <c r="J32" s="656">
        <v>203585.2475</v>
      </c>
      <c r="K32" s="656">
        <v>386176.71</v>
      </c>
      <c r="L32" s="656"/>
    </row>
    <row r="33" spans="1:12">
      <c r="A33" s="384">
        <v>27</v>
      </c>
      <c r="B33" s="440" t="s">
        <v>66</v>
      </c>
      <c r="C33" s="657">
        <v>1402719153.2141001</v>
      </c>
      <c r="D33" s="629">
        <v>1314835398.1395001</v>
      </c>
      <c r="E33" s="629">
        <v>52421881.718199998</v>
      </c>
      <c r="F33" s="658">
        <v>35121458.513000004</v>
      </c>
      <c r="G33" s="658">
        <v>340414.84340000001</v>
      </c>
      <c r="H33" s="629">
        <v>28803483.603499994</v>
      </c>
      <c r="I33" s="658">
        <v>4727747.2990000006</v>
      </c>
      <c r="J33" s="658">
        <v>1355640.8073000002</v>
      </c>
      <c r="K33" s="658">
        <v>22379680.653800003</v>
      </c>
      <c r="L33" s="658">
        <v>340414.84340000001</v>
      </c>
    </row>
    <row r="35" spans="1:12">
      <c r="B35" s="439"/>
      <c r="C35" s="43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1" zoomScale="80" zoomScaleNormal="80" workbookViewId="0">
      <selection activeCell="C6" sqref="C6:K11"/>
    </sheetView>
  </sheetViews>
  <sheetFormatPr defaultColWidth="8.85546875" defaultRowHeight="12"/>
  <cols>
    <col min="1" max="1" width="11.85546875" style="311" bestFit="1" customWidth="1"/>
    <col min="2" max="2" width="165.140625" style="311" customWidth="1"/>
    <col min="3" max="11" width="28.140625" style="311" customWidth="1"/>
    <col min="12" max="16384" width="8.85546875" style="311"/>
  </cols>
  <sheetData>
    <row r="1" spans="1:11" s="304" customFormat="1" ht="13.5">
      <c r="A1" s="303" t="s">
        <v>97</v>
      </c>
      <c r="B1" s="229" t="str">
        <f>Info!C2</f>
        <v>სს პროკრედიტ ბანკი</v>
      </c>
      <c r="C1" s="394"/>
      <c r="D1" s="394"/>
      <c r="E1" s="394"/>
      <c r="F1" s="394"/>
      <c r="G1" s="394"/>
      <c r="H1" s="394"/>
      <c r="I1" s="394"/>
      <c r="J1" s="394"/>
      <c r="K1" s="394"/>
    </row>
    <row r="2" spans="1:11" s="304" customFormat="1" ht="12.75">
      <c r="A2" s="303" t="s">
        <v>98</v>
      </c>
      <c r="B2" s="306">
        <f>'1. key ratios'!B2</f>
        <v>45838</v>
      </c>
      <c r="C2" s="394"/>
      <c r="D2" s="394"/>
      <c r="E2" s="394"/>
      <c r="F2" s="394"/>
      <c r="G2" s="394"/>
      <c r="H2" s="394"/>
      <c r="I2" s="394"/>
      <c r="J2" s="394"/>
      <c r="K2" s="394"/>
    </row>
    <row r="3" spans="1:11" s="304" customFormat="1" ht="12.75">
      <c r="A3" s="305" t="s">
        <v>455</v>
      </c>
      <c r="B3" s="394"/>
      <c r="C3" s="394"/>
      <c r="D3" s="394"/>
      <c r="E3" s="394"/>
      <c r="F3" s="394"/>
      <c r="G3" s="394"/>
      <c r="H3" s="394"/>
      <c r="I3" s="394"/>
      <c r="J3" s="394"/>
      <c r="K3" s="394"/>
    </row>
    <row r="4" spans="1:11">
      <c r="A4" s="445"/>
      <c r="B4" s="445"/>
      <c r="C4" s="444" t="s">
        <v>359</v>
      </c>
      <c r="D4" s="444" t="s">
        <v>360</v>
      </c>
      <c r="E4" s="444" t="s">
        <v>361</v>
      </c>
      <c r="F4" s="444" t="s">
        <v>362</v>
      </c>
      <c r="G4" s="444" t="s">
        <v>363</v>
      </c>
      <c r="H4" s="444" t="s">
        <v>364</v>
      </c>
      <c r="I4" s="444" t="s">
        <v>365</v>
      </c>
      <c r="J4" s="444" t="s">
        <v>366</v>
      </c>
      <c r="K4" s="444" t="s">
        <v>367</v>
      </c>
    </row>
    <row r="5" spans="1:11" ht="104.1" customHeight="1">
      <c r="A5" s="809" t="s">
        <v>655</v>
      </c>
      <c r="B5" s="810"/>
      <c r="C5" s="443" t="s">
        <v>456</v>
      </c>
      <c r="D5" s="443" t="s">
        <v>449</v>
      </c>
      <c r="E5" s="443" t="s">
        <v>450</v>
      </c>
      <c r="F5" s="443" t="s">
        <v>654</v>
      </c>
      <c r="G5" s="443" t="s">
        <v>457</v>
      </c>
      <c r="H5" s="443" t="s">
        <v>458</v>
      </c>
      <c r="I5" s="443" t="s">
        <v>459</v>
      </c>
      <c r="J5" s="443" t="s">
        <v>460</v>
      </c>
      <c r="K5" s="443" t="s">
        <v>461</v>
      </c>
    </row>
    <row r="6" spans="1:11" ht="12.75">
      <c r="A6" s="384">
        <v>1</v>
      </c>
      <c r="B6" s="384" t="s">
        <v>462</v>
      </c>
      <c r="C6" s="627">
        <v>17594072.061000001</v>
      </c>
      <c r="D6" s="627">
        <v>29758816.050000001</v>
      </c>
      <c r="E6" s="627">
        <v>33965278.935599998</v>
      </c>
      <c r="F6" s="627">
        <v>0</v>
      </c>
      <c r="G6" s="627">
        <v>1183512389.9786</v>
      </c>
      <c r="H6" s="627">
        <v>0</v>
      </c>
      <c r="I6" s="627">
        <v>51970386.283200003</v>
      </c>
      <c r="J6" s="627">
        <v>57610429.452299997</v>
      </c>
      <c r="K6" s="627">
        <v>28307780.453399938</v>
      </c>
    </row>
    <row r="7" spans="1:11" ht="12.75">
      <c r="A7" s="384">
        <v>2</v>
      </c>
      <c r="B7" s="384" t="s">
        <v>463</v>
      </c>
      <c r="C7" s="627">
        <v>0</v>
      </c>
      <c r="D7" s="627">
        <v>0</v>
      </c>
      <c r="E7" s="627">
        <v>0</v>
      </c>
      <c r="F7" s="627">
        <v>0</v>
      </c>
      <c r="G7" s="627">
        <v>0</v>
      </c>
      <c r="H7" s="627">
        <v>0</v>
      </c>
      <c r="I7" s="627">
        <v>0</v>
      </c>
      <c r="J7" s="627">
        <v>0</v>
      </c>
      <c r="K7" s="627">
        <v>0</v>
      </c>
    </row>
    <row r="8" spans="1:11" ht="12.75">
      <c r="A8" s="384">
        <v>3</v>
      </c>
      <c r="B8" s="384" t="s">
        <v>427</v>
      </c>
      <c r="C8" s="627">
        <v>1775208.8655000001</v>
      </c>
      <c r="D8" s="627">
        <v>0</v>
      </c>
      <c r="E8" s="627">
        <v>0</v>
      </c>
      <c r="F8" s="627">
        <v>0</v>
      </c>
      <c r="G8" s="627">
        <v>86133394.251499996</v>
      </c>
      <c r="H8" s="627">
        <v>0</v>
      </c>
      <c r="I8" s="627">
        <v>8040716.2882000003</v>
      </c>
      <c r="J8" s="627">
        <v>28662503.320099998</v>
      </c>
      <c r="K8" s="627">
        <v>41345686.368000001</v>
      </c>
    </row>
    <row r="9" spans="1:11" ht="12.75">
      <c r="A9" s="384">
        <v>4</v>
      </c>
      <c r="B9" s="401" t="s">
        <v>653</v>
      </c>
      <c r="C9" s="660">
        <v>0</v>
      </c>
      <c r="D9" s="660">
        <v>25236.59</v>
      </c>
      <c r="E9" s="660">
        <v>0</v>
      </c>
      <c r="F9" s="660">
        <v>0</v>
      </c>
      <c r="G9" s="660">
        <v>21649646.02</v>
      </c>
      <c r="H9" s="660">
        <v>0</v>
      </c>
      <c r="I9" s="660">
        <v>5946266.7039999999</v>
      </c>
      <c r="J9" s="660">
        <v>7469167.9484000001</v>
      </c>
      <c r="K9" s="660">
        <v>371556.09399999998</v>
      </c>
    </row>
    <row r="10" spans="1:11" ht="12.75">
      <c r="A10" s="384">
        <v>5</v>
      </c>
      <c r="B10" s="401" t="s">
        <v>652</v>
      </c>
      <c r="C10" s="660">
        <v>0</v>
      </c>
      <c r="D10" s="660">
        <v>0</v>
      </c>
      <c r="E10" s="660">
        <v>0</v>
      </c>
      <c r="F10" s="660">
        <v>0</v>
      </c>
      <c r="G10" s="660">
        <v>0</v>
      </c>
      <c r="H10" s="660">
        <v>0</v>
      </c>
      <c r="I10" s="660">
        <v>0</v>
      </c>
      <c r="J10" s="660">
        <v>0</v>
      </c>
      <c r="K10" s="660">
        <v>0</v>
      </c>
    </row>
    <row r="11" spans="1:11" ht="12.75">
      <c r="A11" s="384">
        <v>6</v>
      </c>
      <c r="B11" s="401" t="s">
        <v>651</v>
      </c>
      <c r="C11" s="660"/>
      <c r="D11" s="660"/>
      <c r="E11" s="660"/>
      <c r="F11" s="660"/>
      <c r="G11" s="660"/>
      <c r="H11" s="660"/>
      <c r="I11" s="660"/>
      <c r="J11" s="660"/>
      <c r="K11" s="660">
        <v>0</v>
      </c>
    </row>
    <row r="13" spans="1:11" ht="15">
      <c r="B13" s="44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topLeftCell="N1" zoomScale="80" zoomScaleNormal="80" workbookViewId="0">
      <selection activeCell="F33" sqref="F33"/>
    </sheetView>
  </sheetViews>
  <sheetFormatPr defaultColWidth="8.85546875" defaultRowHeight="15"/>
  <cols>
    <col min="1" max="1" width="10" style="446" bestFit="1" customWidth="1"/>
    <col min="2" max="2" width="71.85546875" style="446" customWidth="1"/>
    <col min="3" max="4" width="15.5703125" style="446" bestFit="1" customWidth="1"/>
    <col min="5" max="5" width="15.28515625" style="446" bestFit="1" customWidth="1"/>
    <col min="6" max="6" width="20.140625" style="446" bestFit="1" customWidth="1"/>
    <col min="7" max="7" width="37.5703125" style="446" bestFit="1" customWidth="1"/>
    <col min="8" max="8" width="15.140625" style="446" bestFit="1" customWidth="1"/>
    <col min="9" max="9" width="15.5703125" style="446" bestFit="1" customWidth="1"/>
    <col min="10" max="10" width="15.28515625" style="446" bestFit="1" customWidth="1"/>
    <col min="11" max="11" width="20.140625" style="446" bestFit="1" customWidth="1"/>
    <col min="12" max="12" width="37.5703125" style="446" bestFit="1" customWidth="1"/>
    <col min="13" max="13" width="13.140625" style="446" bestFit="1" customWidth="1"/>
    <col min="14" max="15" width="15.28515625" style="446" bestFit="1" customWidth="1"/>
    <col min="16" max="16" width="20.140625" style="446" bestFit="1" customWidth="1"/>
    <col min="17" max="17" width="37.5703125" style="446" bestFit="1" customWidth="1"/>
    <col min="18" max="18" width="18" style="446" bestFit="1" customWidth="1"/>
    <col min="19" max="19" width="48" style="446" bestFit="1" customWidth="1"/>
    <col min="20" max="20" width="45.85546875" style="446" bestFit="1" customWidth="1"/>
    <col min="21" max="21" width="48" style="446" bestFit="1" customWidth="1"/>
    <col min="22" max="22" width="44.42578125" style="446" bestFit="1" customWidth="1"/>
    <col min="23" max="16384" width="8.85546875" style="446"/>
  </cols>
  <sheetData>
    <row r="1" spans="1:22">
      <c r="A1" s="303" t="s">
        <v>97</v>
      </c>
      <c r="B1" s="229" t="str">
        <f>Info!C2</f>
        <v>სს პროკრედიტ ბანკი</v>
      </c>
    </row>
    <row r="2" spans="1:22">
      <c r="A2" s="303" t="s">
        <v>98</v>
      </c>
      <c r="B2" s="306">
        <f>'1. key ratios'!B2</f>
        <v>45838</v>
      </c>
    </row>
    <row r="3" spans="1:22">
      <c r="A3" s="305" t="s">
        <v>469</v>
      </c>
      <c r="B3" s="394"/>
    </row>
    <row r="4" spans="1:22">
      <c r="A4" s="305"/>
      <c r="B4" s="394"/>
    </row>
    <row r="5" spans="1:22" ht="24" customHeight="1">
      <c r="A5" s="811" t="s">
        <v>483</v>
      </c>
      <c r="B5" s="811"/>
      <c r="C5" s="813" t="s">
        <v>657</v>
      </c>
      <c r="D5" s="813"/>
      <c r="E5" s="813"/>
      <c r="F5" s="813"/>
      <c r="G5" s="813"/>
      <c r="H5" s="813" t="s">
        <v>453</v>
      </c>
      <c r="I5" s="813"/>
      <c r="J5" s="813"/>
      <c r="K5" s="813"/>
      <c r="L5" s="813"/>
      <c r="M5" s="813" t="s">
        <v>656</v>
      </c>
      <c r="N5" s="813"/>
      <c r="O5" s="813"/>
      <c r="P5" s="813"/>
      <c r="Q5" s="813"/>
      <c r="R5" s="812" t="s">
        <v>482</v>
      </c>
      <c r="S5" s="812" t="s">
        <v>486</v>
      </c>
      <c r="T5" s="812" t="s">
        <v>485</v>
      </c>
      <c r="U5" s="812" t="s">
        <v>669</v>
      </c>
      <c r="V5" s="812" t="s">
        <v>670</v>
      </c>
    </row>
    <row r="6" spans="1:22" ht="36" customHeight="1">
      <c r="A6" s="811"/>
      <c r="B6" s="811"/>
      <c r="C6" s="456"/>
      <c r="D6" s="392" t="s">
        <v>641</v>
      </c>
      <c r="E6" s="392" t="s">
        <v>640</v>
      </c>
      <c r="F6" s="392" t="s">
        <v>639</v>
      </c>
      <c r="G6" s="392" t="s">
        <v>638</v>
      </c>
      <c r="H6" s="456"/>
      <c r="I6" s="392" t="s">
        <v>641</v>
      </c>
      <c r="J6" s="392" t="s">
        <v>640</v>
      </c>
      <c r="K6" s="392" t="s">
        <v>639</v>
      </c>
      <c r="L6" s="392" t="s">
        <v>638</v>
      </c>
      <c r="M6" s="456"/>
      <c r="N6" s="392" t="s">
        <v>641</v>
      </c>
      <c r="O6" s="392" t="s">
        <v>640</v>
      </c>
      <c r="P6" s="392" t="s">
        <v>639</v>
      </c>
      <c r="Q6" s="392" t="s">
        <v>638</v>
      </c>
      <c r="R6" s="812"/>
      <c r="S6" s="812"/>
      <c r="T6" s="812"/>
      <c r="U6" s="812"/>
      <c r="V6" s="812"/>
    </row>
    <row r="7" spans="1:22">
      <c r="A7" s="450">
        <v>1</v>
      </c>
      <c r="B7" s="455" t="s">
        <v>470</v>
      </c>
      <c r="C7" s="660">
        <v>2901410.0104</v>
      </c>
      <c r="D7" s="660">
        <v>2700194.7903999998</v>
      </c>
      <c r="E7" s="660">
        <v>152358.91</v>
      </c>
      <c r="F7" s="660">
        <v>48856.31</v>
      </c>
      <c r="G7" s="660"/>
      <c r="H7" s="660">
        <v>2898338.2111</v>
      </c>
      <c r="I7" s="660">
        <v>2692967.7911</v>
      </c>
      <c r="J7" s="660">
        <v>154210.66</v>
      </c>
      <c r="K7" s="660">
        <v>51159.76</v>
      </c>
      <c r="L7" s="660"/>
      <c r="M7" s="660">
        <v>48740.989800000003</v>
      </c>
      <c r="N7" s="660">
        <v>34898.449800000002</v>
      </c>
      <c r="O7" s="660">
        <v>3122.06</v>
      </c>
      <c r="P7" s="660">
        <v>10720.48</v>
      </c>
      <c r="Q7" s="442"/>
      <c r="R7" s="442">
        <v>71</v>
      </c>
      <c r="S7" s="663">
        <v>0.1358</v>
      </c>
      <c r="T7" s="663">
        <v>0.19450000000000001</v>
      </c>
      <c r="U7" s="663">
        <v>0.1159</v>
      </c>
      <c r="V7" s="659">
        <v>47.101695063295331</v>
      </c>
    </row>
    <row r="8" spans="1:22">
      <c r="A8" s="450">
        <v>2</v>
      </c>
      <c r="B8" s="454" t="s">
        <v>471</v>
      </c>
      <c r="C8" s="660">
        <v>22664377.396899998</v>
      </c>
      <c r="D8" s="660">
        <v>21690769.080499999</v>
      </c>
      <c r="E8" s="660">
        <v>497459.60639999999</v>
      </c>
      <c r="F8" s="660">
        <v>476148.71</v>
      </c>
      <c r="G8" s="660"/>
      <c r="H8" s="660">
        <v>22671333.520799998</v>
      </c>
      <c r="I8" s="660">
        <v>21661089.1292</v>
      </c>
      <c r="J8" s="660">
        <v>500720.53159999999</v>
      </c>
      <c r="K8" s="660">
        <v>509523.86</v>
      </c>
      <c r="L8" s="660"/>
      <c r="M8" s="660">
        <v>762436.1412999999</v>
      </c>
      <c r="N8" s="660">
        <v>414431.13670000003</v>
      </c>
      <c r="O8" s="660">
        <v>16980.404600000002</v>
      </c>
      <c r="P8" s="660">
        <v>331024.59999999998</v>
      </c>
      <c r="Q8" s="442"/>
      <c r="R8" s="442">
        <v>753</v>
      </c>
      <c r="S8" s="663">
        <v>0.1399</v>
      </c>
      <c r="T8" s="663">
        <v>0.159</v>
      </c>
      <c r="U8" s="663">
        <v>0.1351</v>
      </c>
      <c r="V8" s="659">
        <v>49.695541759129547</v>
      </c>
    </row>
    <row r="9" spans="1:22">
      <c r="A9" s="450">
        <v>3</v>
      </c>
      <c r="B9" s="454" t="s">
        <v>472</v>
      </c>
      <c r="C9" s="660">
        <v>0</v>
      </c>
      <c r="D9" s="660"/>
      <c r="E9" s="660"/>
      <c r="F9" s="660"/>
      <c r="G9" s="660"/>
      <c r="H9" s="660">
        <v>0</v>
      </c>
      <c r="I9" s="660"/>
      <c r="J9" s="660"/>
      <c r="K9" s="660"/>
      <c r="L9" s="660"/>
      <c r="M9" s="660">
        <v>0</v>
      </c>
      <c r="N9" s="660"/>
      <c r="O9" s="660"/>
      <c r="P9" s="660"/>
      <c r="Q9" s="442"/>
      <c r="R9" s="442"/>
      <c r="S9" s="663"/>
      <c r="T9" s="663"/>
      <c r="U9" s="663"/>
      <c r="V9" s="659"/>
    </row>
    <row r="10" spans="1:22">
      <c r="A10" s="450">
        <v>4</v>
      </c>
      <c r="B10" s="454" t="s">
        <v>473</v>
      </c>
      <c r="C10" s="660">
        <v>0</v>
      </c>
      <c r="D10" s="660"/>
      <c r="E10" s="660"/>
      <c r="F10" s="660"/>
      <c r="G10" s="660"/>
      <c r="H10" s="660">
        <v>0</v>
      </c>
      <c r="I10" s="660"/>
      <c r="J10" s="660"/>
      <c r="K10" s="660"/>
      <c r="L10" s="660"/>
      <c r="M10" s="660">
        <v>0</v>
      </c>
      <c r="N10" s="660"/>
      <c r="O10" s="660"/>
      <c r="P10" s="660"/>
      <c r="Q10" s="442"/>
      <c r="R10" s="442"/>
      <c r="S10" s="663"/>
      <c r="T10" s="663"/>
      <c r="U10" s="663"/>
      <c r="V10" s="659"/>
    </row>
    <row r="11" spans="1:22">
      <c r="A11" s="450">
        <v>5</v>
      </c>
      <c r="B11" s="454" t="s">
        <v>474</v>
      </c>
      <c r="C11" s="660">
        <v>953821.26</v>
      </c>
      <c r="D11" s="660">
        <v>953425.2</v>
      </c>
      <c r="E11" s="660">
        <v>126.06</v>
      </c>
      <c r="F11" s="660">
        <v>270</v>
      </c>
      <c r="G11" s="660"/>
      <c r="H11" s="660">
        <v>955235.11</v>
      </c>
      <c r="I11" s="660">
        <v>954783.22</v>
      </c>
      <c r="J11" s="660">
        <v>126.18</v>
      </c>
      <c r="K11" s="660">
        <v>325.70999999999998</v>
      </c>
      <c r="L11" s="660"/>
      <c r="M11" s="660">
        <v>52212.19</v>
      </c>
      <c r="N11" s="660">
        <v>52033.2</v>
      </c>
      <c r="O11" s="660">
        <v>3.9</v>
      </c>
      <c r="P11" s="660">
        <v>175.09</v>
      </c>
      <c r="Q11" s="442"/>
      <c r="R11" s="442">
        <v>328</v>
      </c>
      <c r="S11" s="663">
        <v>0.1333</v>
      </c>
      <c r="T11" s="663">
        <v>0.13469999999999999</v>
      </c>
      <c r="U11" s="663">
        <v>0.1336</v>
      </c>
      <c r="V11" s="659">
        <v>151.31683419864953</v>
      </c>
    </row>
    <row r="12" spans="1:22">
      <c r="A12" s="450">
        <v>6</v>
      </c>
      <c r="B12" s="454" t="s">
        <v>475</v>
      </c>
      <c r="C12" s="660">
        <v>0</v>
      </c>
      <c r="D12" s="660"/>
      <c r="E12" s="660"/>
      <c r="F12" s="660"/>
      <c r="G12" s="660"/>
      <c r="H12" s="660">
        <v>0</v>
      </c>
      <c r="I12" s="660"/>
      <c r="J12" s="660"/>
      <c r="K12" s="660"/>
      <c r="L12" s="660"/>
      <c r="M12" s="660">
        <v>0</v>
      </c>
      <c r="N12" s="660"/>
      <c r="O12" s="660"/>
      <c r="P12" s="660"/>
      <c r="Q12" s="442"/>
      <c r="R12" s="442"/>
      <c r="S12" s="663"/>
      <c r="T12" s="663"/>
      <c r="U12" s="663"/>
      <c r="V12" s="659"/>
    </row>
    <row r="13" spans="1:22">
      <c r="A13" s="450">
        <v>7</v>
      </c>
      <c r="B13" s="454" t="s">
        <v>476</v>
      </c>
      <c r="C13" s="660">
        <v>117382361.4039</v>
      </c>
      <c r="D13" s="660">
        <v>111187905.00049999</v>
      </c>
      <c r="E13" s="660">
        <v>5613411.8768999996</v>
      </c>
      <c r="F13" s="660">
        <v>581044.52650000004</v>
      </c>
      <c r="G13" s="660"/>
      <c r="H13" s="660">
        <v>117638348.79550001</v>
      </c>
      <c r="I13" s="660">
        <v>111354087.7078</v>
      </c>
      <c r="J13" s="660">
        <v>5693949.2888000002</v>
      </c>
      <c r="K13" s="660">
        <v>590313.87860000005</v>
      </c>
      <c r="L13" s="660"/>
      <c r="M13" s="660">
        <v>1730029.2505999999</v>
      </c>
      <c r="N13" s="660">
        <v>1177563.699</v>
      </c>
      <c r="O13" s="660">
        <v>264187.38280000002</v>
      </c>
      <c r="P13" s="660">
        <v>288278.16879999998</v>
      </c>
      <c r="Q13" s="442"/>
      <c r="R13" s="442">
        <v>798</v>
      </c>
      <c r="S13" s="663">
        <v>0.1143</v>
      </c>
      <c r="T13" s="663">
        <v>0.12670000000000001</v>
      </c>
      <c r="U13" s="663">
        <v>7.9000000000000001E-2</v>
      </c>
      <c r="V13" s="659">
        <v>106.35358740136081</v>
      </c>
    </row>
    <row r="14" spans="1:22">
      <c r="A14" s="448">
        <v>7.1</v>
      </c>
      <c r="B14" s="447" t="s">
        <v>477</v>
      </c>
      <c r="C14" s="660">
        <v>104364498.98100001</v>
      </c>
      <c r="D14" s="660">
        <v>98185166.675699994</v>
      </c>
      <c r="E14" s="660">
        <v>5598287.7790000001</v>
      </c>
      <c r="F14" s="660">
        <v>581044.52650000004</v>
      </c>
      <c r="G14" s="660"/>
      <c r="H14" s="660">
        <v>104613615.6523</v>
      </c>
      <c r="I14" s="660">
        <v>98311754.510600001</v>
      </c>
      <c r="J14" s="660">
        <v>5678853.3870999999</v>
      </c>
      <c r="K14" s="660">
        <v>590313.87860000005</v>
      </c>
      <c r="L14" s="660"/>
      <c r="M14" s="660">
        <v>1605331.7420999999</v>
      </c>
      <c r="N14" s="660">
        <v>1052960.0512000001</v>
      </c>
      <c r="O14" s="660">
        <v>264093.5221</v>
      </c>
      <c r="P14" s="660">
        <v>288278.16879999998</v>
      </c>
      <c r="Q14" s="442"/>
      <c r="R14" s="442">
        <v>694</v>
      </c>
      <c r="S14" s="663">
        <v>0.111</v>
      </c>
      <c r="T14" s="663">
        <v>0.1231</v>
      </c>
      <c r="U14" s="663">
        <v>7.9100000000000004E-2</v>
      </c>
      <c r="V14" s="659">
        <v>106.5934237858619</v>
      </c>
    </row>
    <row r="15" spans="1:22" ht="25.5">
      <c r="A15" s="448">
        <v>7.2</v>
      </c>
      <c r="B15" s="447" t="s">
        <v>478</v>
      </c>
      <c r="C15" s="660">
        <v>10785037.369600013</v>
      </c>
      <c r="D15" s="660">
        <v>10783270.499600014</v>
      </c>
      <c r="E15" s="660">
        <v>1766.87</v>
      </c>
      <c r="F15" s="660"/>
      <c r="G15" s="660"/>
      <c r="H15" s="660">
        <v>10786642.324000014</v>
      </c>
      <c r="I15" s="660">
        <v>10817614.8697</v>
      </c>
      <c r="J15" s="660">
        <v>1723.41</v>
      </c>
      <c r="K15" s="660"/>
      <c r="L15" s="660"/>
      <c r="M15" s="660">
        <v>101974.6476</v>
      </c>
      <c r="N15" s="660">
        <v>101971.6376</v>
      </c>
      <c r="O15" s="660">
        <v>3.01</v>
      </c>
      <c r="P15" s="660"/>
      <c r="Q15" s="442"/>
      <c r="R15" s="442">
        <v>82</v>
      </c>
      <c r="S15" s="663">
        <v>0.13700000000000001</v>
      </c>
      <c r="T15" s="663">
        <v>0.15140000000000001</v>
      </c>
      <c r="U15" s="663">
        <v>8.3299999999999999E-2</v>
      </c>
      <c r="V15" s="659">
        <v>106.40338133722226</v>
      </c>
    </row>
    <row r="16" spans="1:22">
      <c r="A16" s="448">
        <v>7.3</v>
      </c>
      <c r="B16" s="447" t="s">
        <v>479</v>
      </c>
      <c r="C16" s="660">
        <v>2232825.0504999999</v>
      </c>
      <c r="D16" s="660">
        <v>2219467.8226000001</v>
      </c>
      <c r="E16" s="660">
        <v>13357.2279</v>
      </c>
      <c r="F16" s="660"/>
      <c r="G16" s="660"/>
      <c r="H16" s="660">
        <v>2238090.8191999998</v>
      </c>
      <c r="I16" s="660">
        <v>2224718.3275000001</v>
      </c>
      <c r="J16" s="660">
        <v>13372.4917</v>
      </c>
      <c r="K16" s="660"/>
      <c r="L16" s="660"/>
      <c r="M16" s="660">
        <v>22722.8609</v>
      </c>
      <c r="N16" s="660">
        <v>22632.010200000001</v>
      </c>
      <c r="O16" s="660">
        <v>90.850700000000003</v>
      </c>
      <c r="P16" s="660"/>
      <c r="Q16" s="442"/>
      <c r="R16" s="442">
        <v>22</v>
      </c>
      <c r="S16" s="663">
        <v>8.5000000000000006E-2</v>
      </c>
      <c r="T16" s="663">
        <v>9.2999999999999999E-2</v>
      </c>
      <c r="U16" s="663">
        <v>5.4600000000000003E-2</v>
      </c>
      <c r="V16" s="659">
        <v>94.905661398899369</v>
      </c>
    </row>
    <row r="17" spans="1:22">
      <c r="A17" s="450">
        <v>8</v>
      </c>
      <c r="B17" s="454" t="s">
        <v>480</v>
      </c>
      <c r="C17" s="660">
        <v>0</v>
      </c>
      <c r="D17" s="660"/>
      <c r="E17" s="660"/>
      <c r="F17" s="660"/>
      <c r="G17" s="660"/>
      <c r="H17" s="660">
        <v>0</v>
      </c>
      <c r="I17" s="660"/>
      <c r="J17" s="660"/>
      <c r="K17" s="660"/>
      <c r="L17" s="660"/>
      <c r="M17" s="660">
        <v>0</v>
      </c>
      <c r="N17" s="660"/>
      <c r="O17" s="660"/>
      <c r="P17" s="660"/>
      <c r="Q17" s="442"/>
      <c r="R17" s="442"/>
      <c r="S17" s="663"/>
      <c r="T17" s="663"/>
      <c r="U17" s="663"/>
      <c r="V17" s="659"/>
    </row>
    <row r="18" spans="1:22">
      <c r="A18" s="453">
        <v>9</v>
      </c>
      <c r="B18" s="452" t="s">
        <v>481</v>
      </c>
      <c r="C18" s="662">
        <v>0</v>
      </c>
      <c r="D18" s="662"/>
      <c r="E18" s="662"/>
      <c r="F18" s="662"/>
      <c r="G18" s="662"/>
      <c r="H18" s="662">
        <v>0</v>
      </c>
      <c r="I18" s="662"/>
      <c r="J18" s="662"/>
      <c r="K18" s="662"/>
      <c r="L18" s="662"/>
      <c r="M18" s="662">
        <v>0</v>
      </c>
      <c r="N18" s="662"/>
      <c r="O18" s="662"/>
      <c r="P18" s="662"/>
      <c r="Q18" s="451"/>
      <c r="R18" s="451"/>
      <c r="S18" s="664"/>
      <c r="T18" s="664"/>
      <c r="U18" s="664"/>
      <c r="V18" s="661"/>
    </row>
    <row r="19" spans="1:22">
      <c r="A19" s="450">
        <v>10</v>
      </c>
      <c r="B19" s="449" t="s">
        <v>484</v>
      </c>
      <c r="C19" s="660">
        <v>143901970.07120001</v>
      </c>
      <c r="D19" s="660">
        <v>136532294.07139999</v>
      </c>
      <c r="E19" s="660">
        <v>6263356.4533000002</v>
      </c>
      <c r="F19" s="660">
        <v>1106319.5464999999</v>
      </c>
      <c r="G19" s="660"/>
      <c r="H19" s="660">
        <v>144163255.6374</v>
      </c>
      <c r="I19" s="660">
        <v>136662927.84810001</v>
      </c>
      <c r="J19" s="660">
        <v>6349006.6604000004</v>
      </c>
      <c r="K19" s="660">
        <v>1151323.2086</v>
      </c>
      <c r="L19" s="660"/>
      <c r="M19" s="660">
        <v>2593418.5716999997</v>
      </c>
      <c r="N19" s="660">
        <v>1678926.4855</v>
      </c>
      <c r="O19" s="660">
        <v>284293.74740000005</v>
      </c>
      <c r="P19" s="660">
        <v>630198.33880000003</v>
      </c>
      <c r="Q19" s="442"/>
      <c r="R19" s="442">
        <v>1950</v>
      </c>
      <c r="S19" s="663">
        <v>0.12820000000000001</v>
      </c>
      <c r="T19" s="663">
        <v>0.14249999999999999</v>
      </c>
      <c r="U19" s="663">
        <v>8.8999999999999996E-2</v>
      </c>
      <c r="V19" s="659">
        <v>96.53511157144932</v>
      </c>
    </row>
    <row r="20" spans="1:22" ht="25.5">
      <c r="A20" s="448">
        <v>10.1</v>
      </c>
      <c r="B20" s="447" t="s">
        <v>487</v>
      </c>
      <c r="C20" s="660">
        <v>0</v>
      </c>
      <c r="D20" s="660"/>
      <c r="E20" s="660"/>
      <c r="F20" s="660"/>
      <c r="G20" s="660"/>
      <c r="H20" s="660">
        <v>0</v>
      </c>
      <c r="I20" s="660"/>
      <c r="J20" s="660"/>
      <c r="K20" s="660"/>
      <c r="L20" s="660"/>
      <c r="M20" s="660">
        <v>0</v>
      </c>
      <c r="N20" s="660"/>
      <c r="O20" s="660"/>
      <c r="P20" s="660"/>
      <c r="Q20" s="442"/>
      <c r="R20" s="442"/>
      <c r="S20" s="442"/>
      <c r="T20" s="442"/>
      <c r="U20" s="442"/>
      <c r="V20" s="44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J14" sqref="J14"/>
    </sheetView>
  </sheetViews>
  <sheetFormatPr defaultRowHeight="15"/>
  <cols>
    <col min="2" max="2" width="66.5703125" customWidth="1"/>
    <col min="3" max="8" width="17.85546875" customWidth="1"/>
  </cols>
  <sheetData>
    <row r="1" spans="1:14" ht="15.75">
      <c r="A1" s="12" t="s">
        <v>97</v>
      </c>
      <c r="B1" s="229" t="str">
        <f>Info!C2</f>
        <v>სს პროკრედიტ ბანკი</v>
      </c>
      <c r="C1" s="11"/>
      <c r="D1" s="1"/>
      <c r="E1" s="1"/>
      <c r="F1" s="1"/>
      <c r="G1" s="1"/>
    </row>
    <row r="2" spans="1:14" ht="15.75">
      <c r="A2" s="12" t="s">
        <v>98</v>
      </c>
      <c r="B2" s="259">
        <f>'1. key ratios'!B2</f>
        <v>45838</v>
      </c>
      <c r="C2" s="11"/>
      <c r="D2" s="1"/>
      <c r="E2" s="1"/>
      <c r="F2" s="1"/>
      <c r="G2" s="1"/>
    </row>
    <row r="3" spans="1:14" ht="15.75">
      <c r="A3" s="12"/>
      <c r="B3" s="11"/>
      <c r="C3" s="11"/>
      <c r="D3" s="1"/>
      <c r="E3" s="1"/>
      <c r="F3" s="1"/>
      <c r="G3" s="1"/>
    </row>
    <row r="4" spans="1:14">
      <c r="A4" s="710" t="s">
        <v>25</v>
      </c>
      <c r="B4" s="708" t="s">
        <v>155</v>
      </c>
      <c r="C4" s="703" t="s">
        <v>103</v>
      </c>
      <c r="D4" s="703"/>
      <c r="E4" s="703"/>
      <c r="F4" s="703" t="s">
        <v>104</v>
      </c>
      <c r="G4" s="703"/>
      <c r="H4" s="704"/>
    </row>
    <row r="5" spans="1:14" ht="15.6" customHeight="1">
      <c r="A5" s="711"/>
      <c r="B5" s="709"/>
      <c r="C5" s="341" t="s">
        <v>26</v>
      </c>
      <c r="D5" s="341" t="s">
        <v>77</v>
      </c>
      <c r="E5" s="341" t="s">
        <v>66</v>
      </c>
      <c r="F5" s="341" t="s">
        <v>26</v>
      </c>
      <c r="G5" s="341" t="s">
        <v>77</v>
      </c>
      <c r="H5" s="341" t="s">
        <v>66</v>
      </c>
    </row>
    <row r="6" spans="1:14">
      <c r="A6" s="365">
        <v>1</v>
      </c>
      <c r="B6" s="342" t="s">
        <v>540</v>
      </c>
      <c r="C6" s="567">
        <v>33898825.568452932</v>
      </c>
      <c r="D6" s="567">
        <v>34828916.708599806</v>
      </c>
      <c r="E6" s="568">
        <v>68727742.27705273</v>
      </c>
      <c r="F6" s="567">
        <v>32781711.231000002</v>
      </c>
      <c r="G6" s="567">
        <v>31176140.880000006</v>
      </c>
      <c r="H6" s="568">
        <v>63957852.111000009</v>
      </c>
      <c r="I6" s="666"/>
      <c r="J6" s="666"/>
      <c r="K6" s="666"/>
      <c r="L6" s="666"/>
      <c r="M6" s="666"/>
      <c r="N6" s="666"/>
    </row>
    <row r="7" spans="1:14">
      <c r="A7" s="365">
        <v>1.1000000000000001</v>
      </c>
      <c r="B7" s="343" t="s">
        <v>494</v>
      </c>
      <c r="C7" s="567"/>
      <c r="D7" s="567"/>
      <c r="E7" s="568">
        <v>0</v>
      </c>
      <c r="F7" s="567">
        <v>0</v>
      </c>
      <c r="G7" s="567">
        <v>0</v>
      </c>
      <c r="H7" s="568">
        <v>0</v>
      </c>
      <c r="I7" s="666"/>
      <c r="J7" s="666"/>
      <c r="K7" s="666"/>
      <c r="L7" s="666"/>
      <c r="M7" s="666"/>
      <c r="N7" s="666"/>
    </row>
    <row r="8" spans="1:14" ht="21">
      <c r="A8" s="365">
        <v>1.2</v>
      </c>
      <c r="B8" s="343" t="s">
        <v>541</v>
      </c>
      <c r="C8" s="567"/>
      <c r="D8" s="567"/>
      <c r="E8" s="568">
        <v>0</v>
      </c>
      <c r="F8" s="567">
        <v>0</v>
      </c>
      <c r="G8" s="567">
        <v>0</v>
      </c>
      <c r="H8" s="568">
        <v>0</v>
      </c>
      <c r="I8" s="666"/>
      <c r="J8" s="666"/>
      <c r="K8" s="666"/>
      <c r="L8" s="666"/>
      <c r="M8" s="666"/>
      <c r="N8" s="666"/>
    </row>
    <row r="9" spans="1:14" ht="21.6" customHeight="1">
      <c r="A9" s="365">
        <v>1.3</v>
      </c>
      <c r="B9" s="333" t="s">
        <v>542</v>
      </c>
      <c r="C9" s="567"/>
      <c r="D9" s="567"/>
      <c r="E9" s="568">
        <v>0</v>
      </c>
      <c r="F9" s="567">
        <v>0</v>
      </c>
      <c r="G9" s="567">
        <v>0</v>
      </c>
      <c r="H9" s="568">
        <v>0</v>
      </c>
      <c r="I9" s="666"/>
      <c r="J9" s="666"/>
      <c r="K9" s="666"/>
      <c r="L9" s="666"/>
      <c r="M9" s="666"/>
      <c r="N9" s="666"/>
    </row>
    <row r="10" spans="1:14" ht="21">
      <c r="A10" s="365">
        <v>1.4</v>
      </c>
      <c r="B10" s="333" t="s">
        <v>498</v>
      </c>
      <c r="C10" s="567"/>
      <c r="D10" s="567"/>
      <c r="E10" s="568">
        <v>0</v>
      </c>
      <c r="F10" s="567">
        <v>0</v>
      </c>
      <c r="G10" s="567">
        <v>0</v>
      </c>
      <c r="H10" s="568">
        <v>0</v>
      </c>
      <c r="I10" s="666"/>
      <c r="J10" s="666"/>
      <c r="K10" s="666"/>
      <c r="L10" s="666"/>
      <c r="M10" s="666"/>
      <c r="N10" s="666"/>
    </row>
    <row r="11" spans="1:14">
      <c r="A11" s="365">
        <v>1.5</v>
      </c>
      <c r="B11" s="333" t="s">
        <v>501</v>
      </c>
      <c r="C11" s="567">
        <v>33898825.568452932</v>
      </c>
      <c r="D11" s="567">
        <v>34828916.708599806</v>
      </c>
      <c r="E11" s="568">
        <v>68727742.27705273</v>
      </c>
      <c r="F11" s="567">
        <v>32781711.231000002</v>
      </c>
      <c r="G11" s="567">
        <v>31176140.880000006</v>
      </c>
      <c r="H11" s="568">
        <v>63957852.111000009</v>
      </c>
      <c r="I11" s="666"/>
      <c r="J11" s="666"/>
      <c r="K11" s="666"/>
      <c r="L11" s="666"/>
      <c r="M11" s="666"/>
      <c r="N11" s="666"/>
    </row>
    <row r="12" spans="1:14">
      <c r="A12" s="365">
        <v>1.6</v>
      </c>
      <c r="B12" s="334" t="s">
        <v>88</v>
      </c>
      <c r="C12" s="567"/>
      <c r="D12" s="567"/>
      <c r="E12" s="568">
        <v>0</v>
      </c>
      <c r="F12" s="567">
        <v>0</v>
      </c>
      <c r="G12" s="567">
        <v>0</v>
      </c>
      <c r="H12" s="568">
        <v>0</v>
      </c>
      <c r="I12" s="666"/>
      <c r="J12" s="666"/>
      <c r="K12" s="666"/>
      <c r="L12" s="666"/>
      <c r="M12" s="666"/>
      <c r="N12" s="666"/>
    </row>
    <row r="13" spans="1:14">
      <c r="A13" s="365">
        <v>2</v>
      </c>
      <c r="B13" s="344" t="s">
        <v>543</v>
      </c>
      <c r="C13" s="567">
        <v>-11829823.910399975</v>
      </c>
      <c r="D13" s="567">
        <v>-20719291.744599972</v>
      </c>
      <c r="E13" s="568">
        <v>-32549115.654999949</v>
      </c>
      <c r="F13" s="567">
        <v>-10506794.430000002</v>
      </c>
      <c r="G13" s="567">
        <v>-16148115.720000001</v>
      </c>
      <c r="H13" s="568">
        <v>-26654910.150000002</v>
      </c>
      <c r="I13" s="666"/>
      <c r="J13" s="666"/>
      <c r="K13" s="666"/>
      <c r="L13" s="666"/>
      <c r="M13" s="666"/>
      <c r="N13" s="666"/>
    </row>
    <row r="14" spans="1:14">
      <c r="A14" s="365">
        <v>2.1</v>
      </c>
      <c r="B14" s="333" t="s">
        <v>544</v>
      </c>
      <c r="C14" s="567"/>
      <c r="D14" s="567"/>
      <c r="E14" s="568">
        <v>0</v>
      </c>
      <c r="F14" s="567">
        <v>0</v>
      </c>
      <c r="G14" s="567">
        <v>0</v>
      </c>
      <c r="H14" s="568">
        <v>0</v>
      </c>
      <c r="I14" s="666"/>
      <c r="J14" s="666"/>
      <c r="K14" s="666"/>
      <c r="L14" s="666"/>
      <c r="M14" s="666"/>
      <c r="N14" s="666"/>
    </row>
    <row r="15" spans="1:14" ht="24.6" customHeight="1">
      <c r="A15" s="365">
        <v>2.2000000000000002</v>
      </c>
      <c r="B15" s="333" t="s">
        <v>545</v>
      </c>
      <c r="C15" s="567"/>
      <c r="D15" s="567"/>
      <c r="E15" s="568">
        <v>0</v>
      </c>
      <c r="F15" s="567">
        <v>0</v>
      </c>
      <c r="G15" s="567">
        <v>0</v>
      </c>
      <c r="H15" s="568">
        <v>0</v>
      </c>
      <c r="I15" s="666"/>
      <c r="J15" s="666"/>
      <c r="K15" s="666"/>
      <c r="L15" s="666"/>
      <c r="M15" s="666"/>
      <c r="N15" s="666"/>
    </row>
    <row r="16" spans="1:14" ht="20.45" customHeight="1">
      <c r="A16" s="365">
        <v>2.2999999999999998</v>
      </c>
      <c r="B16" s="333" t="s">
        <v>546</v>
      </c>
      <c r="C16" s="567">
        <v>-11809291.560399976</v>
      </c>
      <c r="D16" s="567">
        <v>-20719291.744599972</v>
      </c>
      <c r="E16" s="568">
        <v>-32528583.304999948</v>
      </c>
      <c r="F16" s="567">
        <v>-10506794.430000002</v>
      </c>
      <c r="G16" s="567">
        <v>-16148115.720000001</v>
      </c>
      <c r="H16" s="568">
        <v>-26654910.150000002</v>
      </c>
      <c r="I16" s="666"/>
      <c r="J16" s="666"/>
      <c r="K16" s="666"/>
      <c r="L16" s="666"/>
      <c r="M16" s="666"/>
      <c r="N16" s="666"/>
    </row>
    <row r="17" spans="1:14">
      <c r="A17" s="365">
        <v>2.4</v>
      </c>
      <c r="B17" s="333" t="s">
        <v>547</v>
      </c>
      <c r="C17" s="567">
        <v>-20532.349999999999</v>
      </c>
      <c r="D17" s="567"/>
      <c r="E17" s="568">
        <v>-20532.349999999999</v>
      </c>
      <c r="F17" s="567">
        <v>0</v>
      </c>
      <c r="G17" s="567">
        <v>0</v>
      </c>
      <c r="H17" s="568">
        <v>0</v>
      </c>
      <c r="I17" s="666"/>
      <c r="J17" s="666"/>
      <c r="K17" s="666"/>
      <c r="L17" s="666"/>
      <c r="M17" s="666"/>
      <c r="N17" s="666"/>
    </row>
    <row r="18" spans="1:14">
      <c r="A18" s="365">
        <v>3</v>
      </c>
      <c r="B18" s="344" t="s">
        <v>548</v>
      </c>
      <c r="C18" s="567"/>
      <c r="D18" s="567">
        <v>473.06439600000158</v>
      </c>
      <c r="E18" s="568">
        <v>473.06439600000158</v>
      </c>
      <c r="F18" s="567">
        <v>0</v>
      </c>
      <c r="G18" s="567">
        <v>0</v>
      </c>
      <c r="H18" s="568">
        <v>0</v>
      </c>
      <c r="I18" s="666"/>
      <c r="J18" s="666"/>
      <c r="K18" s="666"/>
      <c r="L18" s="666"/>
      <c r="M18" s="666"/>
      <c r="N18" s="666"/>
    </row>
    <row r="19" spans="1:14">
      <c r="A19" s="365">
        <v>4</v>
      </c>
      <c r="B19" s="344" t="s">
        <v>549</v>
      </c>
      <c r="C19" s="567">
        <v>3844852.350000002</v>
      </c>
      <c r="D19" s="567">
        <v>2454245.377863002</v>
      </c>
      <c r="E19" s="568">
        <v>6299097.7278630044</v>
      </c>
      <c r="F19" s="567">
        <v>2956487.3600380793</v>
      </c>
      <c r="G19" s="567">
        <v>2089880.767</v>
      </c>
      <c r="H19" s="568">
        <v>5046368.1270380793</v>
      </c>
      <c r="I19" s="666"/>
      <c r="J19" s="666"/>
      <c r="K19" s="666"/>
      <c r="L19" s="666"/>
      <c r="M19" s="666"/>
      <c r="N19" s="666"/>
    </row>
    <row r="20" spans="1:14">
      <c r="A20" s="365">
        <v>5</v>
      </c>
      <c r="B20" s="344" t="s">
        <v>550</v>
      </c>
      <c r="C20" s="567">
        <v>-446799.98406300001</v>
      </c>
      <c r="D20" s="567">
        <v>-3756665.1300000013</v>
      </c>
      <c r="E20" s="568">
        <v>-4203465.1140630012</v>
      </c>
      <c r="F20" s="567">
        <v>-536436.31579999998</v>
      </c>
      <c r="G20" s="567">
        <v>-4016525.77</v>
      </c>
      <c r="H20" s="568">
        <v>-4552962.0857999995</v>
      </c>
      <c r="I20" s="666"/>
      <c r="J20" s="666"/>
      <c r="K20" s="666"/>
      <c r="L20" s="666"/>
      <c r="M20" s="666"/>
      <c r="N20" s="666"/>
    </row>
    <row r="21" spans="1:14" ht="38.450000000000003" customHeight="1">
      <c r="A21" s="365">
        <v>6</v>
      </c>
      <c r="B21" s="344" t="s">
        <v>551</v>
      </c>
      <c r="C21" s="567"/>
      <c r="D21" s="567"/>
      <c r="E21" s="568">
        <v>0</v>
      </c>
      <c r="F21" s="567">
        <v>0</v>
      </c>
      <c r="G21" s="567">
        <v>0</v>
      </c>
      <c r="H21" s="568">
        <v>0</v>
      </c>
      <c r="I21" s="666"/>
      <c r="J21" s="666"/>
      <c r="K21" s="666"/>
      <c r="L21" s="666"/>
      <c r="M21" s="666"/>
      <c r="N21" s="666"/>
    </row>
    <row r="22" spans="1:14" ht="27.6" customHeight="1">
      <c r="A22" s="365">
        <v>7</v>
      </c>
      <c r="B22" s="344" t="s">
        <v>552</v>
      </c>
      <c r="C22" s="567"/>
      <c r="D22" s="567"/>
      <c r="E22" s="568">
        <v>0</v>
      </c>
      <c r="F22" s="567">
        <v>0</v>
      </c>
      <c r="G22" s="567">
        <v>0</v>
      </c>
      <c r="H22" s="568">
        <v>0</v>
      </c>
      <c r="I22" s="666"/>
      <c r="J22" s="666"/>
      <c r="K22" s="666"/>
      <c r="L22" s="666"/>
      <c r="M22" s="666"/>
      <c r="N22" s="666"/>
    </row>
    <row r="23" spans="1:14" ht="36.950000000000003" customHeight="1">
      <c r="A23" s="365">
        <v>8</v>
      </c>
      <c r="B23" s="345" t="s">
        <v>553</v>
      </c>
      <c r="C23" s="567"/>
      <c r="D23" s="567"/>
      <c r="E23" s="568">
        <v>0</v>
      </c>
      <c r="F23" s="567">
        <v>0</v>
      </c>
      <c r="G23" s="567">
        <v>0</v>
      </c>
      <c r="H23" s="568">
        <v>0</v>
      </c>
      <c r="I23" s="666"/>
      <c r="J23" s="666"/>
      <c r="K23" s="666"/>
      <c r="L23" s="666"/>
      <c r="M23" s="666"/>
      <c r="N23" s="666"/>
    </row>
    <row r="24" spans="1:14" ht="34.5" customHeight="1">
      <c r="A24" s="365">
        <v>9</v>
      </c>
      <c r="B24" s="345" t="s">
        <v>554</v>
      </c>
      <c r="C24" s="567"/>
      <c r="D24" s="567"/>
      <c r="E24" s="568">
        <v>0</v>
      </c>
      <c r="F24" s="567">
        <v>0</v>
      </c>
      <c r="G24" s="567">
        <v>0</v>
      </c>
      <c r="H24" s="568">
        <v>0</v>
      </c>
      <c r="I24" s="666"/>
      <c r="J24" s="666"/>
      <c r="K24" s="666"/>
      <c r="L24" s="666"/>
      <c r="M24" s="666"/>
      <c r="N24" s="666"/>
    </row>
    <row r="25" spans="1:14">
      <c r="A25" s="365">
        <v>10</v>
      </c>
      <c r="B25" s="344" t="s">
        <v>555</v>
      </c>
      <c r="C25" s="567">
        <v>6376201.7303461311</v>
      </c>
      <c r="D25" s="567"/>
      <c r="E25" s="568">
        <v>6376201.7303461311</v>
      </c>
      <c r="F25" s="567">
        <v>7086487.8499999996</v>
      </c>
      <c r="G25" s="567">
        <v>0</v>
      </c>
      <c r="H25" s="568">
        <v>7086487.8499999996</v>
      </c>
      <c r="I25" s="666"/>
      <c r="J25" s="666"/>
      <c r="K25" s="666"/>
      <c r="L25" s="666"/>
      <c r="M25" s="666"/>
      <c r="N25" s="666"/>
    </row>
    <row r="26" spans="1:14" ht="27" customHeight="1">
      <c r="A26" s="365">
        <v>11</v>
      </c>
      <c r="B26" s="346" t="s">
        <v>556</v>
      </c>
      <c r="C26" s="567">
        <v>195222.62</v>
      </c>
      <c r="D26" s="567"/>
      <c r="E26" s="568">
        <v>195222.62</v>
      </c>
      <c r="F26" s="567">
        <v>0</v>
      </c>
      <c r="G26" s="567">
        <v>0</v>
      </c>
      <c r="H26" s="568">
        <v>0</v>
      </c>
      <c r="I26" s="666"/>
      <c r="J26" s="666"/>
      <c r="K26" s="666"/>
      <c r="L26" s="666"/>
      <c r="M26" s="666"/>
      <c r="N26" s="666"/>
    </row>
    <row r="27" spans="1:14">
      <c r="A27" s="365">
        <v>12</v>
      </c>
      <c r="B27" s="344" t="s">
        <v>557</v>
      </c>
      <c r="C27" s="567">
        <v>1455714.8099999998</v>
      </c>
      <c r="D27" s="567">
        <v>8786.4734800000006</v>
      </c>
      <c r="E27" s="568">
        <v>1464501.2834799998</v>
      </c>
      <c r="F27" s="567">
        <v>3748750.4832000001</v>
      </c>
      <c r="G27" s="567">
        <v>214566.9332</v>
      </c>
      <c r="H27" s="568">
        <v>3963317.4164</v>
      </c>
      <c r="I27" s="666"/>
      <c r="J27" s="666"/>
      <c r="K27" s="666"/>
      <c r="L27" s="666"/>
      <c r="M27" s="666"/>
      <c r="N27" s="666"/>
    </row>
    <row r="28" spans="1:14">
      <c r="A28" s="365">
        <v>13</v>
      </c>
      <c r="B28" s="347" t="s">
        <v>558</v>
      </c>
      <c r="C28" s="567">
        <v>-815934.16999999993</v>
      </c>
      <c r="D28" s="567"/>
      <c r="E28" s="568">
        <v>-815934.16999999993</v>
      </c>
      <c r="F28" s="567">
        <v>-556022.12</v>
      </c>
      <c r="G28" s="567">
        <v>-3123.3</v>
      </c>
      <c r="H28" s="568">
        <v>-559145.42000000004</v>
      </c>
      <c r="I28" s="666"/>
      <c r="J28" s="666"/>
      <c r="K28" s="666"/>
      <c r="L28" s="666"/>
      <c r="M28" s="666"/>
      <c r="N28" s="666"/>
    </row>
    <row r="29" spans="1:14">
      <c r="A29" s="365">
        <v>14</v>
      </c>
      <c r="B29" s="348" t="s">
        <v>559</v>
      </c>
      <c r="C29" s="567">
        <v>-27764968.607500009</v>
      </c>
      <c r="D29" s="567">
        <v>-2711310.6199999996</v>
      </c>
      <c r="E29" s="568">
        <v>-30476279.22750001</v>
      </c>
      <c r="F29" s="567">
        <v>-23456554.486900002</v>
      </c>
      <c r="G29" s="567">
        <v>-1748672.2799999998</v>
      </c>
      <c r="H29" s="568">
        <v>-25205226.766900003</v>
      </c>
      <c r="I29" s="666"/>
      <c r="J29" s="666"/>
      <c r="K29" s="666"/>
      <c r="L29" s="666"/>
      <c r="M29" s="666"/>
      <c r="N29" s="666"/>
    </row>
    <row r="30" spans="1:14">
      <c r="A30" s="365">
        <v>14.1</v>
      </c>
      <c r="B30" s="325" t="s">
        <v>560</v>
      </c>
      <c r="C30" s="567">
        <v>-13009452.120000008</v>
      </c>
      <c r="D30" s="567"/>
      <c r="E30" s="568">
        <v>-13009452.120000008</v>
      </c>
      <c r="F30" s="567">
        <v>-10259938.689999999</v>
      </c>
      <c r="G30" s="567">
        <v>0</v>
      </c>
      <c r="H30" s="568">
        <v>-10259938.689999999</v>
      </c>
      <c r="I30" s="666"/>
      <c r="J30" s="666"/>
      <c r="K30" s="666"/>
      <c r="L30" s="666"/>
      <c r="M30" s="666"/>
      <c r="N30" s="666"/>
    </row>
    <row r="31" spans="1:14">
      <c r="A31" s="365">
        <v>14.2</v>
      </c>
      <c r="B31" s="325" t="s">
        <v>561</v>
      </c>
      <c r="C31" s="567">
        <v>-14755516.487500001</v>
      </c>
      <c r="D31" s="567">
        <v>-2711310.6199999996</v>
      </c>
      <c r="E31" s="568">
        <v>-17466827.107500002</v>
      </c>
      <c r="F31" s="567">
        <v>-13196615.7969</v>
      </c>
      <c r="G31" s="567">
        <v>-1748672.2799999998</v>
      </c>
      <c r="H31" s="568">
        <v>-14945288.0769</v>
      </c>
      <c r="I31" s="666"/>
      <c r="J31" s="666"/>
      <c r="K31" s="666"/>
      <c r="L31" s="666"/>
      <c r="M31" s="666"/>
      <c r="N31" s="666"/>
    </row>
    <row r="32" spans="1:14">
      <c r="A32" s="365">
        <v>15</v>
      </c>
      <c r="B32" s="349" t="s">
        <v>562</v>
      </c>
      <c r="C32" s="567">
        <v>-2750603.6300000013</v>
      </c>
      <c r="D32" s="567"/>
      <c r="E32" s="568">
        <v>-2750603.6300000013</v>
      </c>
      <c r="F32" s="567">
        <v>-2378171.66</v>
      </c>
      <c r="G32" s="567">
        <v>0</v>
      </c>
      <c r="H32" s="568">
        <v>-2378171.66</v>
      </c>
      <c r="I32" s="666"/>
      <c r="J32" s="666"/>
      <c r="K32" s="666"/>
      <c r="L32" s="666"/>
      <c r="M32" s="666"/>
      <c r="N32" s="666"/>
    </row>
    <row r="33" spans="1:14" ht="22.5" customHeight="1">
      <c r="A33" s="365">
        <v>16</v>
      </c>
      <c r="B33" s="321" t="s">
        <v>563</v>
      </c>
      <c r="C33" s="567">
        <v>-344964.13760462898</v>
      </c>
      <c r="D33" s="567"/>
      <c r="E33" s="568">
        <v>-344964.13760462898</v>
      </c>
      <c r="F33" s="567">
        <v>-318205.33169999998</v>
      </c>
      <c r="G33" s="567">
        <v>0</v>
      </c>
      <c r="H33" s="568">
        <v>-318205.33169999998</v>
      </c>
      <c r="I33" s="666"/>
      <c r="J33" s="666"/>
      <c r="K33" s="666"/>
      <c r="L33" s="666"/>
      <c r="M33" s="666"/>
      <c r="N33" s="666"/>
    </row>
    <row r="34" spans="1:14">
      <c r="A34" s="365">
        <v>17</v>
      </c>
      <c r="B34" s="344" t="s">
        <v>564</v>
      </c>
      <c r="C34" s="567">
        <v>7609.5100000000239</v>
      </c>
      <c r="D34" s="567">
        <v>788.36189999999692</v>
      </c>
      <c r="E34" s="568">
        <v>8397.8719000000201</v>
      </c>
      <c r="F34" s="567">
        <v>-34409.040000000001</v>
      </c>
      <c r="G34" s="567">
        <v>0</v>
      </c>
      <c r="H34" s="568">
        <v>-34409.040000000001</v>
      </c>
      <c r="I34" s="666"/>
      <c r="J34" s="666"/>
      <c r="K34" s="666"/>
      <c r="L34" s="666"/>
      <c r="M34" s="666"/>
      <c r="N34" s="666"/>
    </row>
    <row r="35" spans="1:14">
      <c r="A35" s="365">
        <v>17.100000000000001</v>
      </c>
      <c r="B35" s="350" t="s">
        <v>565</v>
      </c>
      <c r="C35" s="567">
        <v>-1322.4399999999773</v>
      </c>
      <c r="D35" s="567">
        <v>788.36189999999692</v>
      </c>
      <c r="E35" s="568">
        <v>-534.0780999999804</v>
      </c>
      <c r="F35" s="567">
        <v>-34409.040000000001</v>
      </c>
      <c r="G35" s="567">
        <v>0</v>
      </c>
      <c r="H35" s="568">
        <v>-34409.040000000001</v>
      </c>
      <c r="I35" s="666"/>
      <c r="J35" s="666"/>
      <c r="K35" s="666"/>
      <c r="L35" s="666"/>
      <c r="M35" s="666"/>
      <c r="N35" s="666"/>
    </row>
    <row r="36" spans="1:14">
      <c r="A36" s="365">
        <v>17.2</v>
      </c>
      <c r="B36" s="325" t="s">
        <v>566</v>
      </c>
      <c r="C36" s="567">
        <v>8931.9500000000007</v>
      </c>
      <c r="D36" s="567"/>
      <c r="E36" s="568">
        <v>8931.9500000000007</v>
      </c>
      <c r="F36" s="567">
        <v>0</v>
      </c>
      <c r="G36" s="567">
        <v>0</v>
      </c>
      <c r="H36" s="568">
        <v>0</v>
      </c>
      <c r="I36" s="666"/>
      <c r="J36" s="666"/>
      <c r="K36" s="666"/>
      <c r="L36" s="666"/>
      <c r="M36" s="666"/>
      <c r="N36" s="666"/>
    </row>
    <row r="37" spans="1:14" ht="41.45" customHeight="1">
      <c r="A37" s="365">
        <v>18</v>
      </c>
      <c r="B37" s="351" t="s">
        <v>567</v>
      </c>
      <c r="C37" s="567">
        <v>175169.08009999883</v>
      </c>
      <c r="D37" s="567">
        <v>5037919.6195000391</v>
      </c>
      <c r="E37" s="568">
        <v>5213088.6996000381</v>
      </c>
      <c r="F37" s="567">
        <v>-110428.67240000004</v>
      </c>
      <c r="G37" s="567">
        <v>-4027.1676000000002</v>
      </c>
      <c r="H37" s="568">
        <v>-114455.84000000004</v>
      </c>
      <c r="I37" s="666"/>
      <c r="J37" s="666"/>
      <c r="K37" s="666"/>
      <c r="L37" s="666"/>
      <c r="M37" s="666"/>
      <c r="N37" s="666"/>
    </row>
    <row r="38" spans="1:14" ht="21">
      <c r="A38" s="365">
        <v>18.100000000000001</v>
      </c>
      <c r="B38" s="333" t="s">
        <v>568</v>
      </c>
      <c r="C38" s="567"/>
      <c r="D38" s="567"/>
      <c r="E38" s="568">
        <v>0</v>
      </c>
      <c r="F38" s="567">
        <v>0</v>
      </c>
      <c r="G38" s="567">
        <v>0</v>
      </c>
      <c r="H38" s="568">
        <v>0</v>
      </c>
      <c r="I38" s="666"/>
      <c r="J38" s="666"/>
      <c r="K38" s="666"/>
      <c r="L38" s="666"/>
      <c r="M38" s="666"/>
      <c r="N38" s="666"/>
    </row>
    <row r="39" spans="1:14">
      <c r="A39" s="365">
        <v>18.2</v>
      </c>
      <c r="B39" s="333" t="s">
        <v>569</v>
      </c>
      <c r="C39" s="567">
        <v>175169.08009999883</v>
      </c>
      <c r="D39" s="567">
        <v>5037919.6195000391</v>
      </c>
      <c r="E39" s="568">
        <v>5213088.6996000381</v>
      </c>
      <c r="F39" s="567">
        <v>-110428.67240000004</v>
      </c>
      <c r="G39" s="567">
        <v>-4027.1676000000002</v>
      </c>
      <c r="H39" s="568">
        <v>-114455.84000000004</v>
      </c>
      <c r="I39" s="666"/>
      <c r="J39" s="666"/>
      <c r="K39" s="666"/>
      <c r="L39" s="666"/>
      <c r="M39" s="666"/>
      <c r="N39" s="666"/>
    </row>
    <row r="40" spans="1:14" ht="24.6" customHeight="1">
      <c r="A40" s="365">
        <v>19</v>
      </c>
      <c r="B40" s="351" t="s">
        <v>570</v>
      </c>
      <c r="C40" s="567"/>
      <c r="D40" s="567"/>
      <c r="E40" s="568">
        <v>0</v>
      </c>
      <c r="F40" s="567">
        <v>0</v>
      </c>
      <c r="G40" s="567">
        <v>0</v>
      </c>
      <c r="H40" s="568">
        <v>0</v>
      </c>
      <c r="I40" s="666"/>
      <c r="J40" s="666"/>
      <c r="K40" s="666"/>
      <c r="L40" s="666"/>
      <c r="M40" s="666"/>
      <c r="N40" s="666"/>
    </row>
    <row r="41" spans="1:14" ht="24.95" customHeight="1">
      <c r="A41" s="365">
        <v>20</v>
      </c>
      <c r="B41" s="351" t="s">
        <v>571</v>
      </c>
      <c r="C41" s="567">
        <v>0</v>
      </c>
      <c r="D41" s="567"/>
      <c r="E41" s="568">
        <v>0</v>
      </c>
      <c r="F41" s="567">
        <v>0</v>
      </c>
      <c r="G41" s="567">
        <v>0</v>
      </c>
      <c r="H41" s="568">
        <v>0</v>
      </c>
      <c r="I41" s="666"/>
      <c r="J41" s="666"/>
      <c r="K41" s="666"/>
      <c r="L41" s="666"/>
      <c r="M41" s="666"/>
      <c r="N41" s="666"/>
    </row>
    <row r="42" spans="1:14" ht="33" customHeight="1">
      <c r="A42" s="365">
        <v>21</v>
      </c>
      <c r="B42" s="352" t="s">
        <v>572</v>
      </c>
      <c r="C42" s="567"/>
      <c r="D42" s="567"/>
      <c r="E42" s="568">
        <v>0</v>
      </c>
      <c r="F42" s="567">
        <v>0</v>
      </c>
      <c r="G42" s="567">
        <v>0</v>
      </c>
      <c r="H42" s="568">
        <v>0</v>
      </c>
      <c r="I42" s="666"/>
      <c r="J42" s="666"/>
      <c r="K42" s="666"/>
      <c r="L42" s="666"/>
      <c r="M42" s="666"/>
      <c r="N42" s="666"/>
    </row>
    <row r="43" spans="1:14">
      <c r="A43" s="365">
        <v>22</v>
      </c>
      <c r="B43" s="353" t="s">
        <v>573</v>
      </c>
      <c r="C43" s="567">
        <v>2000501.2293314536</v>
      </c>
      <c r="D43" s="567">
        <v>15143862.111138875</v>
      </c>
      <c r="E43" s="568">
        <v>17144363.340470303</v>
      </c>
      <c r="F43" s="567">
        <v>8676414.8674380761</v>
      </c>
      <c r="G43" s="567">
        <v>11560124.342600005</v>
      </c>
      <c r="H43" s="568">
        <v>20236539.210038085</v>
      </c>
      <c r="I43" s="666"/>
      <c r="J43" s="666"/>
      <c r="K43" s="666"/>
      <c r="L43" s="666"/>
      <c r="M43" s="666"/>
      <c r="N43" s="666"/>
    </row>
    <row r="44" spans="1:14">
      <c r="A44" s="365">
        <v>23</v>
      </c>
      <c r="B44" s="353" t="s">
        <v>574</v>
      </c>
      <c r="C44" s="567">
        <v>-1882463.74</v>
      </c>
      <c r="D44" s="567"/>
      <c r="E44" s="568">
        <v>-1882463.74</v>
      </c>
      <c r="F44" s="567">
        <v>2180047.37</v>
      </c>
      <c r="G44" s="567">
        <v>0</v>
      </c>
      <c r="H44" s="568">
        <v>2180047.37</v>
      </c>
      <c r="I44" s="666"/>
      <c r="J44" s="666"/>
      <c r="K44" s="666"/>
      <c r="L44" s="666"/>
      <c r="M44" s="666"/>
      <c r="N44" s="666"/>
    </row>
    <row r="45" spans="1:14">
      <c r="A45" s="365">
        <v>24</v>
      </c>
      <c r="B45" s="353" t="s">
        <v>575</v>
      </c>
      <c r="C45" s="569">
        <v>118037.48933145357</v>
      </c>
      <c r="D45" s="569">
        <v>15143862.111138875</v>
      </c>
      <c r="E45" s="568">
        <v>15261899.600470329</v>
      </c>
      <c r="F45" s="569">
        <v>6496367.497438076</v>
      </c>
      <c r="G45" s="569">
        <v>11560124.342600005</v>
      </c>
      <c r="H45" s="568">
        <v>18056491.84003808</v>
      </c>
      <c r="I45" s="666"/>
      <c r="J45" s="666"/>
      <c r="K45" s="666"/>
      <c r="L45" s="666"/>
      <c r="M45" s="666"/>
      <c r="N45" s="666"/>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80" zoomScaleNormal="80" workbookViewId="0">
      <selection activeCell="J17" sqref="J17"/>
    </sheetView>
  </sheetViews>
  <sheetFormatPr defaultRowHeight="15"/>
  <cols>
    <col min="1" max="1" width="8.85546875" style="363"/>
    <col min="2" max="2" width="87.5703125" bestFit="1" customWidth="1"/>
    <col min="3" max="3" width="13.42578125" bestFit="1" customWidth="1"/>
    <col min="4" max="5" width="15.140625" bestFit="1" customWidth="1"/>
    <col min="6" max="6" width="13.42578125" bestFit="1" customWidth="1"/>
    <col min="7" max="8" width="15.140625" bestFit="1" customWidth="1"/>
  </cols>
  <sheetData>
    <row r="1" spans="1:14" ht="15.75">
      <c r="A1" s="12" t="s">
        <v>97</v>
      </c>
      <c r="B1" s="229" t="str">
        <f>Info!C2</f>
        <v>სს პროკრედიტ ბანკი</v>
      </c>
      <c r="C1" s="11"/>
      <c r="D1" s="1"/>
      <c r="E1" s="1"/>
      <c r="F1" s="1"/>
      <c r="G1" s="1"/>
    </row>
    <row r="2" spans="1:14" ht="15.75">
      <c r="A2" s="12" t="s">
        <v>98</v>
      </c>
      <c r="B2" s="259">
        <f>'1. key ratios'!B2</f>
        <v>45838</v>
      </c>
      <c r="C2" s="11"/>
      <c r="D2" s="1"/>
      <c r="E2" s="1"/>
      <c r="F2" s="1"/>
      <c r="G2" s="1"/>
    </row>
    <row r="3" spans="1:14" ht="15.75">
      <c r="A3" s="12"/>
      <c r="B3" s="11"/>
      <c r="C3" s="11"/>
      <c r="D3" s="1"/>
      <c r="E3" s="1"/>
      <c r="F3" s="1"/>
      <c r="G3" s="1"/>
    </row>
    <row r="4" spans="1:14" ht="15.75">
      <c r="A4" s="700" t="s">
        <v>25</v>
      </c>
      <c r="B4" s="712" t="s">
        <v>140</v>
      </c>
      <c r="C4" s="713" t="s">
        <v>103</v>
      </c>
      <c r="D4" s="713"/>
      <c r="E4" s="713"/>
      <c r="F4" s="713" t="s">
        <v>104</v>
      </c>
      <c r="G4" s="713"/>
      <c r="H4" s="714"/>
    </row>
    <row r="5" spans="1:14">
      <c r="A5" s="700"/>
      <c r="B5" s="712"/>
      <c r="C5" s="341" t="s">
        <v>26</v>
      </c>
      <c r="D5" s="341" t="s">
        <v>77</v>
      </c>
      <c r="E5" s="341" t="s">
        <v>66</v>
      </c>
      <c r="F5" s="341" t="s">
        <v>26</v>
      </c>
      <c r="G5" s="341" t="s">
        <v>77</v>
      </c>
      <c r="H5" s="354" t="s">
        <v>66</v>
      </c>
    </row>
    <row r="6" spans="1:14" ht="15.75">
      <c r="A6" s="355">
        <v>1</v>
      </c>
      <c r="B6" s="356" t="s">
        <v>576</v>
      </c>
      <c r="C6" s="570"/>
      <c r="D6" s="570">
        <v>31897000</v>
      </c>
      <c r="E6" s="571">
        <v>31897000</v>
      </c>
      <c r="F6" s="570">
        <v>0</v>
      </c>
      <c r="G6" s="570">
        <v>30012000</v>
      </c>
      <c r="H6" s="572">
        <v>30012000</v>
      </c>
      <c r="I6" s="666"/>
      <c r="J6" s="666"/>
      <c r="K6" s="666"/>
      <c r="L6" s="666"/>
      <c r="M6" s="666"/>
      <c r="N6" s="666"/>
    </row>
    <row r="7" spans="1:14" ht="15.75">
      <c r="A7" s="355">
        <v>2</v>
      </c>
      <c r="B7" s="356" t="s">
        <v>166</v>
      </c>
      <c r="C7" s="570">
        <v>14943000.000000002</v>
      </c>
      <c r="D7" s="570">
        <v>182393765.86179399</v>
      </c>
      <c r="E7" s="571">
        <v>197336765.86179399</v>
      </c>
      <c r="F7" s="570">
        <v>14943000</v>
      </c>
      <c r="G7" s="570">
        <v>174470968.142178</v>
      </c>
      <c r="H7" s="572">
        <v>189413968.142178</v>
      </c>
      <c r="I7" s="666"/>
      <c r="J7" s="666"/>
      <c r="K7" s="666"/>
      <c r="L7" s="666"/>
      <c r="M7" s="666"/>
      <c r="N7" s="666"/>
    </row>
    <row r="8" spans="1:14" ht="15.75">
      <c r="A8" s="355">
        <v>3</v>
      </c>
      <c r="B8" s="356" t="s">
        <v>168</v>
      </c>
      <c r="C8" s="570">
        <v>461123634.92000026</v>
      </c>
      <c r="D8" s="570">
        <v>1026871794.1303996</v>
      </c>
      <c r="E8" s="571">
        <v>1487995429.0503998</v>
      </c>
      <c r="F8" s="570">
        <v>54519717.8138</v>
      </c>
      <c r="G8" s="570">
        <v>869250392.71512198</v>
      </c>
      <c r="H8" s="572">
        <v>923770110.52892196</v>
      </c>
      <c r="I8" s="666"/>
      <c r="J8" s="666"/>
      <c r="K8" s="666"/>
      <c r="L8" s="666"/>
      <c r="M8" s="666"/>
      <c r="N8" s="666"/>
    </row>
    <row r="9" spans="1:14" ht="15.75">
      <c r="A9" s="355">
        <v>3.1</v>
      </c>
      <c r="B9" s="357" t="s">
        <v>577</v>
      </c>
      <c r="C9" s="570">
        <v>421848631.29640025</v>
      </c>
      <c r="D9" s="570">
        <v>743352454.9983995</v>
      </c>
      <c r="E9" s="571">
        <v>1165201086.2947998</v>
      </c>
      <c r="F9" s="570">
        <v>384036104.26879901</v>
      </c>
      <c r="G9" s="570">
        <v>723048704.47070003</v>
      </c>
      <c r="H9" s="572">
        <v>1107084808.7394991</v>
      </c>
      <c r="I9" s="666"/>
      <c r="J9" s="666"/>
      <c r="K9" s="666"/>
      <c r="L9" s="666"/>
      <c r="M9" s="666"/>
      <c r="N9" s="666"/>
    </row>
    <row r="10" spans="1:14" ht="15.75">
      <c r="A10" s="355">
        <v>3.2</v>
      </c>
      <c r="B10" s="357" t="s">
        <v>578</v>
      </c>
      <c r="C10" s="570">
        <v>39275003.623600006</v>
      </c>
      <c r="D10" s="570">
        <v>283519339.13200009</v>
      </c>
      <c r="E10" s="571">
        <v>322794342.75560009</v>
      </c>
      <c r="F10" s="570">
        <v>43542383.960000001</v>
      </c>
      <c r="G10" s="570">
        <v>270359825.252922</v>
      </c>
      <c r="H10" s="572">
        <v>313902209.21292198</v>
      </c>
      <c r="I10" s="666"/>
      <c r="J10" s="666"/>
      <c r="K10" s="666"/>
      <c r="L10" s="666"/>
      <c r="M10" s="666"/>
      <c r="N10" s="666"/>
    </row>
    <row r="11" spans="1:14" ht="25.5">
      <c r="A11" s="355">
        <v>4</v>
      </c>
      <c r="B11" s="356" t="s">
        <v>167</v>
      </c>
      <c r="C11" s="570">
        <v>7370000</v>
      </c>
      <c r="D11" s="570">
        <v>0</v>
      </c>
      <c r="E11" s="571">
        <v>7370000</v>
      </c>
      <c r="F11" s="570">
        <v>5850000</v>
      </c>
      <c r="G11" s="570">
        <v>0</v>
      </c>
      <c r="H11" s="572">
        <v>5850000</v>
      </c>
      <c r="I11" s="666"/>
      <c r="J11" s="666"/>
      <c r="K11" s="666"/>
      <c r="L11" s="666"/>
      <c r="M11" s="666"/>
      <c r="N11" s="666"/>
    </row>
    <row r="12" spans="1:14" ht="15.75">
      <c r="A12" s="355">
        <v>4.0999999999999996</v>
      </c>
      <c r="B12" s="357" t="s">
        <v>579</v>
      </c>
      <c r="C12" s="570">
        <v>7370000</v>
      </c>
      <c r="D12" s="570"/>
      <c r="E12" s="571">
        <v>7370000</v>
      </c>
      <c r="F12" s="570">
        <v>5850000</v>
      </c>
      <c r="G12" s="570">
        <v>0</v>
      </c>
      <c r="H12" s="572">
        <v>5850000</v>
      </c>
      <c r="I12" s="666"/>
      <c r="J12" s="666"/>
      <c r="K12" s="666"/>
      <c r="L12" s="666"/>
      <c r="M12" s="666"/>
      <c r="N12" s="666"/>
    </row>
    <row r="13" spans="1:14" ht="15.75">
      <c r="A13" s="355">
        <v>4.2</v>
      </c>
      <c r="B13" s="357" t="s">
        <v>580</v>
      </c>
      <c r="C13" s="570"/>
      <c r="D13" s="570"/>
      <c r="E13" s="571">
        <v>0</v>
      </c>
      <c r="F13" s="570">
        <v>0</v>
      </c>
      <c r="G13" s="570">
        <v>0</v>
      </c>
      <c r="H13" s="572">
        <v>0</v>
      </c>
      <c r="I13" s="666"/>
      <c r="J13" s="666"/>
      <c r="K13" s="666"/>
      <c r="L13" s="666"/>
      <c r="M13" s="666"/>
      <c r="N13" s="666"/>
    </row>
    <row r="14" spans="1:14" ht="15.75">
      <c r="A14" s="355">
        <v>5</v>
      </c>
      <c r="B14" s="358" t="s">
        <v>581</v>
      </c>
      <c r="C14" s="570">
        <v>595144085.11629987</v>
      </c>
      <c r="D14" s="570">
        <v>1225016690.402401</v>
      </c>
      <c r="E14" s="571">
        <v>1820160775.5187008</v>
      </c>
      <c r="F14" s="570">
        <v>510723143.55879998</v>
      </c>
      <c r="G14" s="570">
        <v>1134892063.669301</v>
      </c>
      <c r="H14" s="572">
        <v>1645615207.228101</v>
      </c>
      <c r="I14" s="666"/>
      <c r="J14" s="666"/>
      <c r="K14" s="666"/>
      <c r="L14" s="666"/>
      <c r="M14" s="666"/>
      <c r="N14" s="666"/>
    </row>
    <row r="15" spans="1:14" ht="15.75">
      <c r="A15" s="355">
        <v>5.0999999999999996</v>
      </c>
      <c r="B15" s="359" t="s">
        <v>582</v>
      </c>
      <c r="C15" s="570">
        <v>13815130.434400002</v>
      </c>
      <c r="D15" s="570">
        <v>9474685.5316000003</v>
      </c>
      <c r="E15" s="571">
        <v>23289815.966000002</v>
      </c>
      <c r="F15" s="570">
        <v>12903867.6</v>
      </c>
      <c r="G15" s="570">
        <v>12568236.681</v>
      </c>
      <c r="H15" s="572">
        <v>25472104.280999999</v>
      </c>
      <c r="I15" s="666"/>
      <c r="J15" s="666"/>
      <c r="K15" s="666"/>
      <c r="L15" s="666"/>
      <c r="M15" s="666"/>
      <c r="N15" s="666"/>
    </row>
    <row r="16" spans="1:14" ht="15.75">
      <c r="A16" s="355">
        <v>5.2</v>
      </c>
      <c r="B16" s="359" t="s">
        <v>583</v>
      </c>
      <c r="C16" s="570"/>
      <c r="D16" s="570"/>
      <c r="E16" s="571">
        <v>0</v>
      </c>
      <c r="F16" s="570">
        <v>0</v>
      </c>
      <c r="G16" s="570">
        <v>0</v>
      </c>
      <c r="H16" s="572">
        <v>0</v>
      </c>
      <c r="I16" s="666"/>
      <c r="J16" s="666"/>
      <c r="K16" s="666"/>
      <c r="L16" s="666"/>
      <c r="M16" s="666"/>
      <c r="N16" s="666"/>
    </row>
    <row r="17" spans="1:14" ht="15.75">
      <c r="A17" s="355">
        <v>5.3</v>
      </c>
      <c r="B17" s="359" t="s">
        <v>584</v>
      </c>
      <c r="C17" s="570">
        <v>539730707.32479978</v>
      </c>
      <c r="D17" s="570">
        <v>1171308626.0392008</v>
      </c>
      <c r="E17" s="571">
        <v>1711039333.3640006</v>
      </c>
      <c r="F17" s="570">
        <v>459386864.27389985</v>
      </c>
      <c r="G17" s="570">
        <v>1121818635.7852011</v>
      </c>
      <c r="H17" s="572">
        <v>1581205500.0591009</v>
      </c>
      <c r="I17" s="666"/>
      <c r="J17" s="666"/>
      <c r="K17" s="666"/>
      <c r="L17" s="666"/>
      <c r="M17" s="666"/>
      <c r="N17" s="666"/>
    </row>
    <row r="18" spans="1:14" ht="15.75">
      <c r="A18" s="355" t="s">
        <v>169</v>
      </c>
      <c r="B18" s="360" t="s">
        <v>585</v>
      </c>
      <c r="C18" s="570">
        <v>137227765.9287</v>
      </c>
      <c r="D18" s="570">
        <v>269113968.94259971</v>
      </c>
      <c r="E18" s="571">
        <v>406341734.87129974</v>
      </c>
      <c r="F18" s="570">
        <v>99509191.180899993</v>
      </c>
      <c r="G18" s="570">
        <v>247000493.49959999</v>
      </c>
      <c r="H18" s="572">
        <v>346509684.68049997</v>
      </c>
      <c r="I18" s="666"/>
      <c r="J18" s="666"/>
      <c r="K18" s="666"/>
      <c r="L18" s="666"/>
      <c r="M18" s="666"/>
      <c r="N18" s="666"/>
    </row>
    <row r="19" spans="1:14" ht="15.75">
      <c r="A19" s="355" t="s">
        <v>170</v>
      </c>
      <c r="B19" s="361" t="s">
        <v>586</v>
      </c>
      <c r="C19" s="570">
        <v>147741567.32290006</v>
      </c>
      <c r="D19" s="570">
        <v>479729754.68820107</v>
      </c>
      <c r="E19" s="571">
        <v>627471322.01110113</v>
      </c>
      <c r="F19" s="570">
        <v>124921913.8769</v>
      </c>
      <c r="G19" s="570">
        <v>505276107.07960099</v>
      </c>
      <c r="H19" s="572">
        <v>630198020.95650101</v>
      </c>
      <c r="I19" s="666"/>
      <c r="J19" s="666"/>
      <c r="K19" s="666"/>
      <c r="L19" s="666"/>
      <c r="M19" s="666"/>
      <c r="N19" s="666"/>
    </row>
    <row r="20" spans="1:14" ht="15.75">
      <c r="A20" s="355" t="s">
        <v>171</v>
      </c>
      <c r="B20" s="361" t="s">
        <v>587</v>
      </c>
      <c r="C20" s="570"/>
      <c r="D20" s="570"/>
      <c r="E20" s="571">
        <v>0</v>
      </c>
      <c r="F20" s="570">
        <v>0</v>
      </c>
      <c r="G20" s="570">
        <v>0</v>
      </c>
      <c r="H20" s="572">
        <v>0</v>
      </c>
      <c r="I20" s="666"/>
      <c r="J20" s="666"/>
      <c r="K20" s="666"/>
      <c r="L20" s="666"/>
      <c r="M20" s="666"/>
      <c r="N20" s="666"/>
    </row>
    <row r="21" spans="1:14" ht="15.75">
      <c r="A21" s="355" t="s">
        <v>172</v>
      </c>
      <c r="B21" s="361" t="s">
        <v>588</v>
      </c>
      <c r="C21" s="570">
        <v>90125321.036799893</v>
      </c>
      <c r="D21" s="570">
        <v>166692958.03470013</v>
      </c>
      <c r="E21" s="571">
        <v>256818279.0715</v>
      </c>
      <c r="F21" s="570">
        <v>85848158.9887999</v>
      </c>
      <c r="G21" s="570">
        <v>143784478.83770001</v>
      </c>
      <c r="H21" s="572">
        <v>229632637.82649991</v>
      </c>
      <c r="I21" s="666"/>
      <c r="J21" s="666"/>
      <c r="K21" s="666"/>
      <c r="L21" s="666"/>
      <c r="M21" s="666"/>
      <c r="N21" s="666"/>
    </row>
    <row r="22" spans="1:14" ht="15.75">
      <c r="A22" s="355" t="s">
        <v>173</v>
      </c>
      <c r="B22" s="361" t="s">
        <v>398</v>
      </c>
      <c r="C22" s="570">
        <v>164636053.03639981</v>
      </c>
      <c r="D22" s="570">
        <v>255771944.37369993</v>
      </c>
      <c r="E22" s="571">
        <v>420407997.41009974</v>
      </c>
      <c r="F22" s="570">
        <v>149107600.22729999</v>
      </c>
      <c r="G22" s="570">
        <v>225757556.36829999</v>
      </c>
      <c r="H22" s="572">
        <v>374865156.59560001</v>
      </c>
      <c r="I22" s="666"/>
      <c r="J22" s="666"/>
      <c r="K22" s="666"/>
      <c r="L22" s="666"/>
      <c r="M22" s="666"/>
      <c r="N22" s="666"/>
    </row>
    <row r="23" spans="1:14" ht="15.75">
      <c r="A23" s="355">
        <v>5.4</v>
      </c>
      <c r="B23" s="359" t="s">
        <v>589</v>
      </c>
      <c r="C23" s="570">
        <v>41592197.288200095</v>
      </c>
      <c r="D23" s="570">
        <v>44192010.226800017</v>
      </c>
      <c r="E23" s="571">
        <v>85784207.515000105</v>
      </c>
      <c r="F23" s="570">
        <v>38426361.579900101</v>
      </c>
      <c r="G23" s="570">
        <v>462577.72399999999</v>
      </c>
      <c r="H23" s="572">
        <v>38888939.3039001</v>
      </c>
      <c r="I23" s="666"/>
      <c r="J23" s="666"/>
      <c r="K23" s="666"/>
      <c r="L23" s="666"/>
      <c r="M23" s="666"/>
      <c r="N23" s="666"/>
    </row>
    <row r="24" spans="1:14" ht="15.75">
      <c r="A24" s="355">
        <v>5.5</v>
      </c>
      <c r="B24" s="359" t="s">
        <v>590</v>
      </c>
      <c r="C24" s="570">
        <v>5.4399999999999997E-2</v>
      </c>
      <c r="D24" s="570">
        <v>0.21759999999999999</v>
      </c>
      <c r="E24" s="571">
        <v>0.27199999999999996</v>
      </c>
      <c r="F24" s="570">
        <v>5.4399999999999997E-2</v>
      </c>
      <c r="G24" s="570">
        <v>0.21759999999999999</v>
      </c>
      <c r="H24" s="572">
        <v>0.27199999999999996</v>
      </c>
      <c r="I24" s="666"/>
      <c r="J24" s="666"/>
      <c r="K24" s="666"/>
      <c r="L24" s="666"/>
      <c r="M24" s="666"/>
      <c r="N24" s="666"/>
    </row>
    <row r="25" spans="1:14" ht="15.75">
      <c r="A25" s="355">
        <v>5.6</v>
      </c>
      <c r="B25" s="359" t="s">
        <v>591</v>
      </c>
      <c r="C25" s="570"/>
      <c r="D25" s="570"/>
      <c r="E25" s="571">
        <v>0</v>
      </c>
      <c r="F25" s="570">
        <v>0</v>
      </c>
      <c r="G25" s="570">
        <v>0</v>
      </c>
      <c r="H25" s="572">
        <v>0</v>
      </c>
      <c r="I25" s="666"/>
      <c r="J25" s="666"/>
      <c r="K25" s="666"/>
      <c r="L25" s="666"/>
      <c r="M25" s="666"/>
      <c r="N25" s="666"/>
    </row>
    <row r="26" spans="1:14" ht="15.75">
      <c r="A26" s="355">
        <v>5.7</v>
      </c>
      <c r="B26" s="359" t="s">
        <v>398</v>
      </c>
      <c r="C26" s="570">
        <v>6050.0145000000002</v>
      </c>
      <c r="D26" s="570">
        <v>41368.387200000005</v>
      </c>
      <c r="E26" s="571">
        <v>47418.401700000002</v>
      </c>
      <c r="F26" s="570">
        <v>6050.0505999999996</v>
      </c>
      <c r="G26" s="570">
        <v>42613.261500000001</v>
      </c>
      <c r="H26" s="572">
        <v>48663.312100000003</v>
      </c>
      <c r="I26" s="666"/>
      <c r="J26" s="666"/>
      <c r="K26" s="666"/>
      <c r="L26" s="666"/>
      <c r="M26" s="666"/>
      <c r="N26" s="666"/>
    </row>
    <row r="27" spans="1:14" ht="15.75">
      <c r="A27" s="355">
        <v>6</v>
      </c>
      <c r="B27" s="358" t="s">
        <v>592</v>
      </c>
      <c r="C27" s="570">
        <v>32534986.560000028</v>
      </c>
      <c r="D27" s="570">
        <v>47450652.382339023</v>
      </c>
      <c r="E27" s="571">
        <v>79985638.942339048</v>
      </c>
      <c r="F27" s="570">
        <v>33241978.890000001</v>
      </c>
      <c r="G27" s="570">
        <v>62264182.387900002</v>
      </c>
      <c r="H27" s="572">
        <v>95506161.27790001</v>
      </c>
      <c r="I27" s="666"/>
      <c r="J27" s="666"/>
      <c r="K27" s="666"/>
      <c r="L27" s="666"/>
      <c r="M27" s="666"/>
      <c r="N27" s="666"/>
    </row>
    <row r="28" spans="1:14" ht="15.75">
      <c r="A28" s="355">
        <v>7</v>
      </c>
      <c r="B28" s="358" t="s">
        <v>593</v>
      </c>
      <c r="C28" s="570">
        <v>68861061.26000002</v>
      </c>
      <c r="D28" s="570">
        <v>14920288.670200001</v>
      </c>
      <c r="E28" s="571">
        <v>83781349.930200025</v>
      </c>
      <c r="F28" s="570">
        <v>53167415.509999998</v>
      </c>
      <c r="G28" s="570">
        <v>15433504.800600002</v>
      </c>
      <c r="H28" s="572">
        <v>68600920.310599998</v>
      </c>
      <c r="I28" s="666"/>
      <c r="J28" s="666"/>
      <c r="K28" s="666"/>
      <c r="L28" s="666"/>
      <c r="M28" s="666"/>
      <c r="N28" s="666"/>
    </row>
    <row r="29" spans="1:14" ht="15.75">
      <c r="A29" s="355">
        <v>8</v>
      </c>
      <c r="B29" s="358" t="s">
        <v>594</v>
      </c>
      <c r="C29" s="570"/>
      <c r="D29" s="570">
        <v>2190520.4207039997</v>
      </c>
      <c r="E29" s="571">
        <v>2190520.4207039997</v>
      </c>
      <c r="F29" s="570">
        <v>0</v>
      </c>
      <c r="G29" s="570">
        <v>565135.13699999999</v>
      </c>
      <c r="H29" s="572">
        <v>565135.13699999999</v>
      </c>
      <c r="I29" s="666"/>
      <c r="J29" s="666"/>
      <c r="K29" s="666"/>
      <c r="L29" s="666"/>
      <c r="M29" s="666"/>
      <c r="N29" s="666"/>
    </row>
    <row r="30" spans="1:14" ht="15.75">
      <c r="A30" s="355">
        <v>9</v>
      </c>
      <c r="B30" s="356" t="s">
        <v>174</v>
      </c>
      <c r="C30" s="570">
        <v>12821600</v>
      </c>
      <c r="D30" s="570">
        <v>23711892.372499999</v>
      </c>
      <c r="E30" s="571">
        <v>36533492.372500002</v>
      </c>
      <c r="F30" s="570">
        <v>842690</v>
      </c>
      <c r="G30" s="570">
        <v>9180746.4523000009</v>
      </c>
      <c r="H30" s="572">
        <v>10023436.452300001</v>
      </c>
      <c r="I30" s="666"/>
      <c r="J30" s="666"/>
      <c r="K30" s="666"/>
      <c r="L30" s="666"/>
      <c r="M30" s="666"/>
      <c r="N30" s="666"/>
    </row>
    <row r="31" spans="1:14" ht="25.5">
      <c r="A31" s="355">
        <v>9.1</v>
      </c>
      <c r="B31" s="357" t="s">
        <v>595</v>
      </c>
      <c r="C31" s="570">
        <v>12549220</v>
      </c>
      <c r="D31" s="570">
        <v>3315563.1513999999</v>
      </c>
      <c r="E31" s="571">
        <v>15864783.1514</v>
      </c>
      <c r="F31" s="570">
        <v>0</v>
      </c>
      <c r="G31" s="570">
        <v>5012810</v>
      </c>
      <c r="H31" s="572">
        <v>5012810</v>
      </c>
      <c r="I31" s="666"/>
      <c r="J31" s="666"/>
      <c r="K31" s="666"/>
      <c r="L31" s="666"/>
      <c r="M31" s="666"/>
      <c r="N31" s="666"/>
    </row>
    <row r="32" spans="1:14" ht="25.5">
      <c r="A32" s="355">
        <v>9.1999999999999993</v>
      </c>
      <c r="B32" s="357" t="s">
        <v>596</v>
      </c>
      <c r="C32" s="570">
        <v>272380</v>
      </c>
      <c r="D32" s="570">
        <v>20396329.221099999</v>
      </c>
      <c r="E32" s="571">
        <v>20668709.221099999</v>
      </c>
      <c r="F32" s="570">
        <v>842690</v>
      </c>
      <c r="G32" s="570">
        <v>4167936.4523</v>
      </c>
      <c r="H32" s="572">
        <v>5010626.4523</v>
      </c>
      <c r="I32" s="666"/>
      <c r="J32" s="666"/>
      <c r="K32" s="666"/>
      <c r="L32" s="666"/>
      <c r="M32" s="666"/>
      <c r="N32" s="666"/>
    </row>
    <row r="33" spans="1:14" ht="25.5">
      <c r="A33" s="355">
        <v>9.3000000000000007</v>
      </c>
      <c r="B33" s="357" t="s">
        <v>597</v>
      </c>
      <c r="C33" s="570"/>
      <c r="D33" s="570"/>
      <c r="E33" s="571">
        <v>0</v>
      </c>
      <c r="F33" s="570">
        <v>0</v>
      </c>
      <c r="G33" s="570">
        <v>0</v>
      </c>
      <c r="H33" s="572">
        <v>0</v>
      </c>
      <c r="I33" s="666"/>
      <c r="J33" s="666"/>
      <c r="K33" s="666"/>
      <c r="L33" s="666"/>
      <c r="M33" s="666"/>
      <c r="N33" s="666"/>
    </row>
    <row r="34" spans="1:14" ht="15.75">
      <c r="A34" s="355">
        <v>9.4</v>
      </c>
      <c r="B34" s="357" t="s">
        <v>598</v>
      </c>
      <c r="C34" s="570"/>
      <c r="D34" s="570"/>
      <c r="E34" s="571">
        <v>0</v>
      </c>
      <c r="F34" s="570">
        <v>0</v>
      </c>
      <c r="G34" s="570">
        <v>0</v>
      </c>
      <c r="H34" s="572">
        <v>0</v>
      </c>
      <c r="I34" s="666"/>
      <c r="J34" s="666"/>
      <c r="K34" s="666"/>
      <c r="L34" s="666"/>
      <c r="M34" s="666"/>
      <c r="N34" s="666"/>
    </row>
    <row r="35" spans="1:14" ht="15.75">
      <c r="A35" s="355">
        <v>9.5</v>
      </c>
      <c r="B35" s="357" t="s">
        <v>599</v>
      </c>
      <c r="C35" s="570"/>
      <c r="D35" s="570"/>
      <c r="E35" s="571">
        <v>0</v>
      </c>
      <c r="F35" s="570">
        <v>0</v>
      </c>
      <c r="G35" s="570">
        <v>0</v>
      </c>
      <c r="H35" s="572">
        <v>0</v>
      </c>
      <c r="I35" s="666"/>
      <c r="J35" s="666"/>
      <c r="K35" s="666"/>
      <c r="L35" s="666"/>
      <c r="M35" s="666"/>
      <c r="N35" s="666"/>
    </row>
    <row r="36" spans="1:14" ht="25.5">
      <c r="A36" s="355">
        <v>9.6</v>
      </c>
      <c r="B36" s="357" t="s">
        <v>600</v>
      </c>
      <c r="C36" s="570"/>
      <c r="D36" s="570"/>
      <c r="E36" s="571">
        <v>0</v>
      </c>
      <c r="F36" s="570">
        <v>0</v>
      </c>
      <c r="G36" s="570">
        <v>0</v>
      </c>
      <c r="H36" s="572">
        <v>0</v>
      </c>
      <c r="I36" s="666"/>
      <c r="J36" s="666"/>
      <c r="K36" s="666"/>
      <c r="L36" s="666"/>
      <c r="M36" s="666"/>
      <c r="N36" s="666"/>
    </row>
    <row r="37" spans="1:14" ht="25.5">
      <c r="A37" s="355">
        <v>9.6999999999999993</v>
      </c>
      <c r="B37" s="357" t="s">
        <v>601</v>
      </c>
      <c r="C37" s="570"/>
      <c r="D37" s="570"/>
      <c r="E37" s="571">
        <v>0</v>
      </c>
      <c r="F37" s="570">
        <v>0</v>
      </c>
      <c r="G37" s="570">
        <v>0</v>
      </c>
      <c r="H37" s="572">
        <v>0</v>
      </c>
      <c r="I37" s="666"/>
      <c r="J37" s="666"/>
      <c r="K37" s="666"/>
      <c r="L37" s="666"/>
      <c r="M37" s="666"/>
      <c r="N37" s="666"/>
    </row>
    <row r="38" spans="1:14" ht="15.75">
      <c r="A38" s="355">
        <v>10</v>
      </c>
      <c r="B38" s="358" t="s">
        <v>602</v>
      </c>
      <c r="C38" s="573">
        <v>4946614.8800000008</v>
      </c>
      <c r="D38" s="573">
        <v>10076270.130706999</v>
      </c>
      <c r="E38" s="571">
        <v>15022885.010707</v>
      </c>
      <c r="F38" s="573">
        <v>6859358.1299999999</v>
      </c>
      <c r="G38" s="573">
        <v>20388887.005100001</v>
      </c>
      <c r="H38" s="572">
        <v>27248245.1351</v>
      </c>
      <c r="I38" s="666"/>
      <c r="J38" s="666"/>
      <c r="K38" s="666"/>
      <c r="L38" s="666"/>
      <c r="M38" s="666"/>
      <c r="N38" s="666"/>
    </row>
    <row r="39" spans="1:14" ht="15.75">
      <c r="A39" s="355">
        <v>10.1</v>
      </c>
      <c r="B39" s="357" t="s">
        <v>603</v>
      </c>
      <c r="C39" s="570">
        <v>28294.639999999999</v>
      </c>
      <c r="D39" s="570">
        <v>117009.12283199999</v>
      </c>
      <c r="E39" s="571">
        <v>145303.76283199998</v>
      </c>
      <c r="F39" s="570">
        <v>0</v>
      </c>
      <c r="G39" s="570">
        <v>2538504.2003000001</v>
      </c>
      <c r="H39" s="572">
        <v>2538504.2003000001</v>
      </c>
      <c r="I39" s="666"/>
      <c r="J39" s="666"/>
      <c r="K39" s="666"/>
      <c r="L39" s="666"/>
      <c r="M39" s="666"/>
      <c r="N39" s="666"/>
    </row>
    <row r="40" spans="1:14" ht="25.5">
      <c r="A40" s="355">
        <v>10.199999999999999</v>
      </c>
      <c r="B40" s="357" t="s">
        <v>604</v>
      </c>
      <c r="C40" s="570">
        <v>3407.93</v>
      </c>
      <c r="D40" s="570">
        <v>8617.4292960000002</v>
      </c>
      <c r="E40" s="571">
        <v>12025.359296000001</v>
      </c>
      <c r="F40" s="570">
        <v>0</v>
      </c>
      <c r="G40" s="570">
        <v>249401.0116</v>
      </c>
      <c r="H40" s="572">
        <v>249401.0116</v>
      </c>
      <c r="I40" s="666"/>
      <c r="J40" s="666"/>
      <c r="K40" s="666"/>
      <c r="L40" s="666"/>
      <c r="M40" s="666"/>
      <c r="N40" s="666"/>
    </row>
    <row r="41" spans="1:14" ht="25.5">
      <c r="A41" s="355">
        <v>10.3</v>
      </c>
      <c r="B41" s="357" t="s">
        <v>605</v>
      </c>
      <c r="C41" s="570">
        <v>4187222.9600000004</v>
      </c>
      <c r="D41" s="570">
        <v>8963951.6287609991</v>
      </c>
      <c r="E41" s="571">
        <v>13151174.588761</v>
      </c>
      <c r="F41" s="570">
        <v>5190413.54</v>
      </c>
      <c r="G41" s="570">
        <v>14635084.2311</v>
      </c>
      <c r="H41" s="572">
        <v>19825497.7711</v>
      </c>
      <c r="I41" s="666"/>
      <c r="J41" s="666"/>
      <c r="K41" s="666"/>
      <c r="L41" s="666"/>
      <c r="M41" s="666"/>
      <c r="N41" s="666"/>
    </row>
    <row r="42" spans="1:14" ht="25.5">
      <c r="A42" s="355">
        <v>10.4</v>
      </c>
      <c r="B42" s="357" t="s">
        <v>606</v>
      </c>
      <c r="C42" s="570">
        <v>759391.92</v>
      </c>
      <c r="D42" s="570">
        <v>1112318.5019459999</v>
      </c>
      <c r="E42" s="571">
        <v>1871710.4219459998</v>
      </c>
      <c r="F42" s="570">
        <v>1668944.59</v>
      </c>
      <c r="G42" s="570">
        <v>2965897.5621000002</v>
      </c>
      <c r="H42" s="572">
        <v>4634842.1521000005</v>
      </c>
      <c r="I42" s="666"/>
      <c r="J42" s="666"/>
      <c r="K42" s="666"/>
      <c r="L42" s="666"/>
      <c r="M42" s="666"/>
      <c r="N42" s="666"/>
    </row>
    <row r="43" spans="1:14" ht="15.75">
      <c r="A43" s="355">
        <v>11</v>
      </c>
      <c r="B43" s="362" t="s">
        <v>175</v>
      </c>
      <c r="C43" s="570"/>
      <c r="D43" s="570"/>
      <c r="E43" s="571">
        <v>0</v>
      </c>
      <c r="F43" s="570">
        <v>0</v>
      </c>
      <c r="G43" s="570">
        <v>0</v>
      </c>
      <c r="H43" s="572">
        <v>0</v>
      </c>
      <c r="I43" s="666"/>
      <c r="J43" s="666"/>
      <c r="K43" s="666"/>
      <c r="L43" s="666"/>
      <c r="M43" s="666"/>
      <c r="N43" s="666"/>
    </row>
    <row r="44" spans="1:14" ht="15.75">
      <c r="C44" s="364"/>
      <c r="D44" s="364"/>
      <c r="E44" s="364"/>
      <c r="F44" s="364"/>
      <c r="G44" s="364"/>
      <c r="H44" s="364"/>
    </row>
    <row r="45" spans="1:14" ht="15.75">
      <c r="C45" s="364"/>
      <c r="D45" s="364"/>
      <c r="E45" s="364"/>
      <c r="F45" s="364"/>
      <c r="G45" s="364"/>
      <c r="H45" s="364"/>
    </row>
    <row r="46" spans="1:14" ht="15.75">
      <c r="C46" s="364"/>
      <c r="D46" s="364"/>
      <c r="E46" s="364"/>
      <c r="F46" s="364"/>
      <c r="G46" s="364"/>
      <c r="H46" s="364"/>
    </row>
    <row r="47" spans="1:14" ht="15.75">
      <c r="C47" s="364"/>
      <c r="D47" s="364"/>
      <c r="E47" s="364"/>
      <c r="F47" s="364"/>
      <c r="G47" s="364"/>
      <c r="H47" s="364"/>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L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K15" sqref="K15"/>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6384" width="9.140625" style="8"/>
  </cols>
  <sheetData>
    <row r="1" spans="1:12" ht="15">
      <c r="A1" s="12" t="s">
        <v>97</v>
      </c>
      <c r="B1" s="11" t="str">
        <f>Info!C2</f>
        <v>სს პროკრედიტ ბანკი</v>
      </c>
      <c r="C1" s="11"/>
    </row>
    <row r="2" spans="1:12" ht="15">
      <c r="A2" s="12" t="s">
        <v>98</v>
      </c>
      <c r="B2" s="259">
        <f>'1. key ratios'!B2</f>
        <v>45838</v>
      </c>
      <c r="C2" s="11"/>
    </row>
    <row r="3" spans="1:12" ht="15">
      <c r="A3" s="12"/>
      <c r="B3" s="11"/>
      <c r="C3" s="11"/>
    </row>
    <row r="4" spans="1:12" ht="15" customHeight="1" thickBot="1">
      <c r="A4" s="118" t="s">
        <v>179</v>
      </c>
      <c r="B4" s="119" t="s">
        <v>96</v>
      </c>
      <c r="C4" s="120" t="s">
        <v>76</v>
      </c>
    </row>
    <row r="5" spans="1:12" ht="15" customHeight="1">
      <c r="A5" s="116" t="s">
        <v>25</v>
      </c>
      <c r="B5" s="117"/>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3" t="str">
        <f>IF(INT(MONTH($B$2))=3, "1"&amp;"Q"&amp;"-"&amp;YEAR($B$2)-1, IF(INT(MONTH($B$2))=6, "2"&amp;"Q"&amp;"-"&amp;YEAR($B$2)-1, IF(INT(MONTH($B$2))=9, "3"&amp;"Q"&amp;"-"&amp;YEAR($B$2)-1,IF(INT(MONTH($B$2))=12, "4"&amp;"Q"&amp;"-"&amp;YEAR($B$2)-1, 0))))</f>
        <v>2Q-2024</v>
      </c>
    </row>
    <row r="6" spans="1:12" ht="15" customHeight="1">
      <c r="A6" s="209">
        <v>1</v>
      </c>
      <c r="B6" s="235" t="s">
        <v>101</v>
      </c>
      <c r="C6" s="574">
        <v>1380854860.6288493</v>
      </c>
      <c r="D6" s="575">
        <v>1344435180.8842382</v>
      </c>
      <c r="E6" s="576">
        <v>1324918790.2043343</v>
      </c>
      <c r="F6" s="574">
        <v>1342862276.3380327</v>
      </c>
      <c r="G6" s="577">
        <v>1292620485.6068509</v>
      </c>
      <c r="H6" s="667"/>
      <c r="I6" s="667"/>
      <c r="J6" s="667"/>
      <c r="K6" s="667"/>
      <c r="L6" s="667"/>
    </row>
    <row r="7" spans="1:12" ht="15" customHeight="1">
      <c r="A7" s="209">
        <v>1.1000000000000001</v>
      </c>
      <c r="B7" s="210" t="s">
        <v>738</v>
      </c>
      <c r="C7" s="578">
        <v>1288829457.5135126</v>
      </c>
      <c r="D7" s="579">
        <v>1260959597.3188682</v>
      </c>
      <c r="E7" s="578">
        <v>1244982023.3632944</v>
      </c>
      <c r="F7" s="578">
        <v>1265881442.5640428</v>
      </c>
      <c r="G7" s="580">
        <v>1211221330.271251</v>
      </c>
      <c r="H7" s="667"/>
      <c r="I7" s="667"/>
      <c r="J7" s="667"/>
      <c r="K7" s="667"/>
      <c r="L7" s="667"/>
    </row>
    <row r="8" spans="1:12" ht="25.5">
      <c r="A8" s="209" t="s">
        <v>146</v>
      </c>
      <c r="B8" s="211" t="s">
        <v>176</v>
      </c>
      <c r="C8" s="578"/>
      <c r="D8" s="579">
        <v>0</v>
      </c>
      <c r="E8" s="578">
        <v>0</v>
      </c>
      <c r="F8" s="578">
        <v>0</v>
      </c>
      <c r="G8" s="580">
        <v>0</v>
      </c>
      <c r="H8" s="667"/>
      <c r="I8" s="667"/>
      <c r="J8" s="667"/>
      <c r="K8" s="667"/>
      <c r="L8" s="667"/>
    </row>
    <row r="9" spans="1:12" ht="15" customHeight="1">
      <c r="A9" s="209">
        <v>1.2</v>
      </c>
      <c r="B9" s="210" t="s">
        <v>21</v>
      </c>
      <c r="C9" s="578">
        <v>91054698.082629994</v>
      </c>
      <c r="D9" s="579">
        <v>83475583.565370008</v>
      </c>
      <c r="E9" s="578">
        <v>79936766.84104</v>
      </c>
      <c r="F9" s="578">
        <v>76980833.77398999</v>
      </c>
      <c r="G9" s="580">
        <v>81399155.335600004</v>
      </c>
      <c r="H9" s="667"/>
      <c r="I9" s="667"/>
      <c r="J9" s="667"/>
      <c r="K9" s="667"/>
      <c r="L9" s="667"/>
    </row>
    <row r="10" spans="1:12" ht="15" customHeight="1">
      <c r="A10" s="209">
        <v>1.3</v>
      </c>
      <c r="B10" s="236" t="s">
        <v>73</v>
      </c>
      <c r="C10" s="578">
        <v>970705.03270674951</v>
      </c>
      <c r="D10" s="579">
        <v>0</v>
      </c>
      <c r="E10" s="578">
        <v>0</v>
      </c>
      <c r="F10" s="578">
        <v>0</v>
      </c>
      <c r="G10" s="580">
        <v>0</v>
      </c>
      <c r="H10" s="667"/>
      <c r="I10" s="667"/>
      <c r="J10" s="667"/>
      <c r="K10" s="667"/>
      <c r="L10" s="667"/>
    </row>
    <row r="11" spans="1:12" ht="15" customHeight="1">
      <c r="A11" s="209">
        <v>2</v>
      </c>
      <c r="B11" s="235" t="s">
        <v>102</v>
      </c>
      <c r="C11" s="578">
        <v>4312833.9081899496</v>
      </c>
      <c r="D11" s="579">
        <v>6040842.5555376988</v>
      </c>
      <c r="E11" s="578">
        <v>3894648.3479693402</v>
      </c>
      <c r="F11" s="578">
        <v>5665686.9446402555</v>
      </c>
      <c r="G11" s="580">
        <v>6976231.6372282691</v>
      </c>
      <c r="H11" s="667"/>
      <c r="I11" s="667"/>
      <c r="J11" s="667"/>
      <c r="K11" s="667"/>
      <c r="L11" s="667"/>
    </row>
    <row r="12" spans="1:12" ht="15" customHeight="1">
      <c r="A12" s="209">
        <v>3</v>
      </c>
      <c r="B12" s="235" t="s">
        <v>100</v>
      </c>
      <c r="C12" s="578">
        <v>184038122.83749998</v>
      </c>
      <c r="D12" s="579">
        <v>184038122.83749998</v>
      </c>
      <c r="E12" s="578">
        <v>184038122.83749998</v>
      </c>
      <c r="F12" s="578">
        <v>177590182.32499996</v>
      </c>
      <c r="G12" s="580">
        <v>177590182.32499996</v>
      </c>
      <c r="H12" s="667"/>
      <c r="I12" s="667"/>
      <c r="J12" s="667"/>
      <c r="K12" s="667"/>
      <c r="L12" s="667"/>
    </row>
    <row r="13" spans="1:12" ht="15" customHeight="1" thickBot="1">
      <c r="A13" s="62">
        <v>4</v>
      </c>
      <c r="B13" s="237" t="s">
        <v>147</v>
      </c>
      <c r="C13" s="581">
        <v>1569205817.3745394</v>
      </c>
      <c r="D13" s="582">
        <v>1534514146.277276</v>
      </c>
      <c r="E13" s="583">
        <v>1512851561.3898034</v>
      </c>
      <c r="F13" s="581">
        <v>1526121317.0139229</v>
      </c>
      <c r="G13" s="584">
        <v>1477190070.9753292</v>
      </c>
      <c r="H13" s="667"/>
      <c r="I13" s="667"/>
      <c r="J13" s="667"/>
      <c r="K13" s="667"/>
      <c r="L13" s="667"/>
    </row>
    <row r="14" spans="1:12">
      <c r="B14" s="16"/>
    </row>
    <row r="15" spans="1:12">
      <c r="B15" s="16"/>
    </row>
    <row r="16" spans="1:12">
      <c r="B16" s="16"/>
    </row>
    <row r="17" spans="2:2">
      <c r="B17" s="16"/>
    </row>
    <row r="18" spans="2:2">
      <c r="B18" s="16"/>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G22" sqref="G22"/>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59">
        <f>'1. key ratios'!B2</f>
        <v>45838</v>
      </c>
    </row>
    <row r="4" spans="1:8" ht="25.5" customHeight="1" thickBot="1">
      <c r="A4" s="122" t="s">
        <v>180</v>
      </c>
      <c r="B4" s="22" t="s">
        <v>80</v>
      </c>
      <c r="C4" s="9"/>
    </row>
    <row r="5" spans="1:8" ht="15.75">
      <c r="A5" s="7"/>
      <c r="B5" s="231" t="s">
        <v>81</v>
      </c>
      <c r="C5" s="241" t="s">
        <v>311</v>
      </c>
    </row>
    <row r="6" spans="1:8">
      <c r="A6" s="10">
        <v>1</v>
      </c>
      <c r="B6" s="23" t="s">
        <v>742</v>
      </c>
      <c r="C6" s="238" t="s">
        <v>745</v>
      </c>
    </row>
    <row r="7" spans="1:8">
      <c r="A7" s="10">
        <v>2</v>
      </c>
      <c r="B7" s="23" t="s">
        <v>746</v>
      </c>
      <c r="C7" s="238" t="s">
        <v>747</v>
      </c>
    </row>
    <row r="8" spans="1:8">
      <c r="A8" s="10">
        <v>3</v>
      </c>
      <c r="B8" s="23" t="s">
        <v>748</v>
      </c>
      <c r="C8" s="238" t="s">
        <v>749</v>
      </c>
    </row>
    <row r="9" spans="1:8">
      <c r="A9" s="10">
        <v>4</v>
      </c>
      <c r="B9" s="23" t="s">
        <v>750</v>
      </c>
      <c r="C9" s="238" t="s">
        <v>749</v>
      </c>
    </row>
    <row r="10" spans="1:8">
      <c r="A10" s="10">
        <v>5</v>
      </c>
      <c r="B10" s="23" t="s">
        <v>751</v>
      </c>
      <c r="C10" s="238" t="s">
        <v>749</v>
      </c>
    </row>
    <row r="11" spans="1:8">
      <c r="A11" s="10">
        <v>6</v>
      </c>
      <c r="B11" s="23"/>
      <c r="C11" s="238"/>
    </row>
    <row r="12" spans="1:8">
      <c r="A12" s="10">
        <v>7</v>
      </c>
      <c r="B12" s="23"/>
      <c r="C12" s="238"/>
      <c r="H12" s="2"/>
    </row>
    <row r="13" spans="1:8">
      <c r="A13" s="10">
        <v>8</v>
      </c>
      <c r="B13" s="23"/>
      <c r="C13" s="238"/>
    </row>
    <row r="14" spans="1:8">
      <c r="A14" s="10">
        <v>9</v>
      </c>
      <c r="B14" s="23"/>
      <c r="C14" s="238"/>
    </row>
    <row r="15" spans="1:8">
      <c r="A15" s="10">
        <v>10</v>
      </c>
      <c r="B15" s="23"/>
      <c r="C15" s="238"/>
    </row>
    <row r="16" spans="1:8">
      <c r="A16" s="10"/>
      <c r="B16" s="715"/>
      <c r="C16" s="716"/>
    </row>
    <row r="17" spans="1:3">
      <c r="A17" s="10"/>
      <c r="B17" s="232" t="s">
        <v>82</v>
      </c>
      <c r="C17" s="242" t="s">
        <v>312</v>
      </c>
    </row>
    <row r="18" spans="1:3" ht="15.75">
      <c r="A18" s="10">
        <v>1</v>
      </c>
      <c r="B18" s="19" t="s">
        <v>743</v>
      </c>
      <c r="C18" s="239" t="s">
        <v>752</v>
      </c>
    </row>
    <row r="19" spans="1:3" ht="15.75">
      <c r="A19" s="10">
        <v>2</v>
      </c>
      <c r="B19" s="19" t="s">
        <v>753</v>
      </c>
      <c r="C19" s="239" t="s">
        <v>754</v>
      </c>
    </row>
    <row r="20" spans="1:3" ht="15.75">
      <c r="A20" s="10">
        <v>3</v>
      </c>
      <c r="B20" s="19" t="s">
        <v>755</v>
      </c>
      <c r="C20" s="239" t="s">
        <v>756</v>
      </c>
    </row>
    <row r="21" spans="1:3" ht="15.75">
      <c r="A21" s="10">
        <v>4</v>
      </c>
      <c r="B21" s="19" t="s">
        <v>757</v>
      </c>
      <c r="C21" s="239" t="s">
        <v>758</v>
      </c>
    </row>
    <row r="22" spans="1:3" ht="15.75">
      <c r="A22" s="10">
        <v>5</v>
      </c>
      <c r="B22" s="19"/>
      <c r="C22" s="239"/>
    </row>
    <row r="23" spans="1:3" ht="15.75">
      <c r="A23" s="10">
        <v>6</v>
      </c>
      <c r="B23" s="19"/>
      <c r="C23" s="239"/>
    </row>
    <row r="24" spans="1:3" ht="15.75">
      <c r="A24" s="10">
        <v>7</v>
      </c>
      <c r="B24" s="19"/>
      <c r="C24" s="239"/>
    </row>
    <row r="25" spans="1:3" ht="15.75">
      <c r="A25" s="10">
        <v>8</v>
      </c>
      <c r="B25" s="19"/>
      <c r="C25" s="239"/>
    </row>
    <row r="26" spans="1:3" ht="15.75">
      <c r="A26" s="10">
        <v>9</v>
      </c>
      <c r="B26" s="19"/>
      <c r="C26" s="239"/>
    </row>
    <row r="27" spans="1:3" ht="15.75" customHeight="1">
      <c r="A27" s="10">
        <v>10</v>
      </c>
      <c r="B27" s="19"/>
      <c r="C27" s="240"/>
    </row>
    <row r="28" spans="1:3" ht="15.75" customHeight="1">
      <c r="A28" s="10"/>
      <c r="B28" s="19"/>
      <c r="C28" s="20"/>
    </row>
    <row r="29" spans="1:3" ht="30" customHeight="1">
      <c r="A29" s="10"/>
      <c r="B29" s="717" t="s">
        <v>83</v>
      </c>
      <c r="C29" s="718"/>
    </row>
    <row r="30" spans="1:3">
      <c r="A30" s="10">
        <v>1</v>
      </c>
      <c r="B30" s="23" t="s">
        <v>759</v>
      </c>
      <c r="C30" s="544">
        <v>1</v>
      </c>
    </row>
    <row r="31" spans="1:3" ht="15.75" customHeight="1">
      <c r="A31" s="10"/>
      <c r="B31" s="23"/>
      <c r="C31" s="24"/>
    </row>
    <row r="32" spans="1:3" ht="29.25" customHeight="1">
      <c r="A32" s="10"/>
      <c r="B32" s="717" t="s">
        <v>163</v>
      </c>
      <c r="C32" s="718"/>
    </row>
    <row r="33" spans="1:3">
      <c r="A33" s="545">
        <v>1</v>
      </c>
      <c r="B33" s="546" t="s">
        <v>760</v>
      </c>
      <c r="C33" s="547">
        <v>0.183</v>
      </c>
    </row>
    <row r="34" spans="1:3">
      <c r="A34" s="548">
        <v>2</v>
      </c>
      <c r="B34" s="549" t="s">
        <v>761</v>
      </c>
      <c r="C34" s="550">
        <v>0.13200000000000001</v>
      </c>
    </row>
    <row r="35" spans="1:3">
      <c r="A35" s="548">
        <v>3</v>
      </c>
      <c r="B35" s="549" t="s">
        <v>762</v>
      </c>
      <c r="C35" s="550">
        <v>0.125</v>
      </c>
    </row>
    <row r="36" spans="1:3">
      <c r="A36" s="548">
        <v>4</v>
      </c>
      <c r="B36" s="549" t="s">
        <v>763</v>
      </c>
      <c r="C36" s="550">
        <v>8.6999999999999994E-2</v>
      </c>
    </row>
    <row r="37" spans="1:3">
      <c r="A37" s="548">
        <v>5</v>
      </c>
      <c r="B37" s="549" t="s">
        <v>764</v>
      </c>
      <c r="C37" s="550">
        <v>8.5999999999999993E-2</v>
      </c>
    </row>
    <row r="38" spans="1:3">
      <c r="A38" s="548"/>
      <c r="B38" s="549"/>
      <c r="C38" s="551"/>
    </row>
    <row r="39" spans="1:3" ht="16.5" thickBot="1">
      <c r="A39" s="552"/>
      <c r="B39" s="25"/>
      <c r="C39" s="553"/>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M14" sqref="M14"/>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5.75">
      <c r="A1" s="12" t="s">
        <v>97</v>
      </c>
      <c r="B1" s="11" t="str">
        <f>Info!C2</f>
        <v>სს პროკრედიტ ბანკი</v>
      </c>
    </row>
    <row r="2" spans="1:8" s="12" customFormat="1" ht="15.75" customHeight="1">
      <c r="A2" s="12" t="s">
        <v>98</v>
      </c>
      <c r="B2" s="259">
        <f>'1. key ratios'!B2</f>
        <v>45838</v>
      </c>
    </row>
    <row r="3" spans="1:8" s="12" customFormat="1" ht="15.75" customHeight="1"/>
    <row r="4" spans="1:8" s="12" customFormat="1" ht="15.75" customHeight="1" thickBot="1">
      <c r="A4" s="123" t="s">
        <v>181</v>
      </c>
      <c r="B4" s="124" t="s">
        <v>157</v>
      </c>
      <c r="C4" s="98"/>
      <c r="D4" s="98"/>
      <c r="E4" s="99" t="s">
        <v>76</v>
      </c>
    </row>
    <row r="5" spans="1:8" s="58" customFormat="1" ht="17.45" customHeight="1">
      <c r="A5" s="189"/>
      <c r="B5" s="190"/>
      <c r="C5" s="97" t="s">
        <v>0</v>
      </c>
      <c r="D5" s="97" t="s">
        <v>1</v>
      </c>
      <c r="E5" s="191" t="s">
        <v>2</v>
      </c>
    </row>
    <row r="6" spans="1:8" ht="14.45" customHeight="1">
      <c r="A6" s="668"/>
      <c r="B6" s="719" t="s">
        <v>133</v>
      </c>
      <c r="C6" s="719" t="s">
        <v>608</v>
      </c>
      <c r="D6" s="720" t="s">
        <v>132</v>
      </c>
      <c r="E6" s="721"/>
    </row>
    <row r="7" spans="1:8" ht="99.6" customHeight="1">
      <c r="A7" s="668"/>
      <c r="B7" s="719"/>
      <c r="C7" s="719"/>
      <c r="D7" s="187" t="s">
        <v>131</v>
      </c>
      <c r="E7" s="188" t="s">
        <v>234</v>
      </c>
    </row>
    <row r="8" spans="1:8" ht="22.5" customHeight="1">
      <c r="A8" s="669">
        <v>1</v>
      </c>
      <c r="B8" s="670" t="s">
        <v>607</v>
      </c>
      <c r="C8" s="671">
        <v>463879864.78419501</v>
      </c>
      <c r="D8" s="671">
        <v>0</v>
      </c>
      <c r="E8" s="672">
        <v>463879864.78419501</v>
      </c>
      <c r="F8" s="682"/>
      <c r="G8" s="682"/>
      <c r="H8" s="682"/>
    </row>
    <row r="9" spans="1:8">
      <c r="A9" s="669">
        <v>1.1000000000000001</v>
      </c>
      <c r="B9" s="673" t="s">
        <v>85</v>
      </c>
      <c r="C9" s="671">
        <v>48546460.673300005</v>
      </c>
      <c r="D9" s="671"/>
      <c r="E9" s="672">
        <v>48546460.673300005</v>
      </c>
      <c r="F9" s="682"/>
      <c r="G9" s="682"/>
      <c r="H9" s="682"/>
    </row>
    <row r="10" spans="1:8">
      <c r="A10" s="669">
        <v>1.2</v>
      </c>
      <c r="B10" s="673" t="s">
        <v>86</v>
      </c>
      <c r="C10" s="671">
        <v>297859604.57159197</v>
      </c>
      <c r="D10" s="671"/>
      <c r="E10" s="672">
        <v>297859604.57159197</v>
      </c>
      <c r="F10" s="682"/>
      <c r="G10" s="682"/>
      <c r="H10" s="682"/>
    </row>
    <row r="11" spans="1:8">
      <c r="A11" s="669">
        <v>1.3</v>
      </c>
      <c r="B11" s="673" t="s">
        <v>87</v>
      </c>
      <c r="C11" s="671">
        <v>117473799.539303</v>
      </c>
      <c r="D11" s="671"/>
      <c r="E11" s="672">
        <v>117473799.539303</v>
      </c>
      <c r="F11" s="682"/>
      <c r="G11" s="682"/>
      <c r="H11" s="682"/>
    </row>
    <row r="12" spans="1:8">
      <c r="A12" s="669">
        <v>2</v>
      </c>
      <c r="B12" s="674" t="s">
        <v>494</v>
      </c>
      <c r="C12" s="671">
        <v>0</v>
      </c>
      <c r="D12" s="671"/>
      <c r="E12" s="672">
        <v>0</v>
      </c>
      <c r="F12" s="682"/>
      <c r="G12" s="682"/>
      <c r="H12" s="682"/>
    </row>
    <row r="13" spans="1:8" ht="21">
      <c r="A13" s="669">
        <v>2.1</v>
      </c>
      <c r="B13" s="675" t="s">
        <v>495</v>
      </c>
      <c r="C13" s="671">
        <v>0</v>
      </c>
      <c r="D13" s="671"/>
      <c r="E13" s="672">
        <v>0</v>
      </c>
      <c r="F13" s="682"/>
      <c r="G13" s="682"/>
      <c r="H13" s="682"/>
    </row>
    <row r="14" spans="1:8" ht="33.950000000000003" customHeight="1">
      <c r="A14" s="669">
        <v>3</v>
      </c>
      <c r="B14" s="320" t="s">
        <v>496</v>
      </c>
      <c r="C14" s="671">
        <v>0</v>
      </c>
      <c r="D14" s="671"/>
      <c r="E14" s="672">
        <v>0</v>
      </c>
      <c r="F14" s="682"/>
      <c r="G14" s="682"/>
      <c r="H14" s="682"/>
    </row>
    <row r="15" spans="1:8" ht="32.450000000000003" customHeight="1">
      <c r="A15" s="669">
        <v>4</v>
      </c>
      <c r="B15" s="321" t="s">
        <v>497</v>
      </c>
      <c r="C15" s="671">
        <v>0</v>
      </c>
      <c r="D15" s="671"/>
      <c r="E15" s="672">
        <v>0</v>
      </c>
      <c r="F15" s="682"/>
      <c r="G15" s="682"/>
      <c r="H15" s="682"/>
    </row>
    <row r="16" spans="1:8" ht="23.1" customHeight="1">
      <c r="A16" s="669">
        <v>5</v>
      </c>
      <c r="B16" s="321" t="s">
        <v>498</v>
      </c>
      <c r="C16" s="671">
        <v>139527.79999999999</v>
      </c>
      <c r="D16" s="671">
        <v>0</v>
      </c>
      <c r="E16" s="672">
        <v>139527.79999999999</v>
      </c>
      <c r="F16" s="682"/>
      <c r="G16" s="682"/>
      <c r="H16" s="682"/>
    </row>
    <row r="17" spans="1:8">
      <c r="A17" s="669">
        <v>5.0999999999999996</v>
      </c>
      <c r="B17" s="322" t="s">
        <v>499</v>
      </c>
      <c r="C17" s="671">
        <v>139527.79999999999</v>
      </c>
      <c r="D17" s="671"/>
      <c r="E17" s="672">
        <v>139527.79999999999</v>
      </c>
      <c r="F17" s="682"/>
      <c r="G17" s="682"/>
      <c r="H17" s="682"/>
    </row>
    <row r="18" spans="1:8">
      <c r="A18" s="669">
        <v>5.2</v>
      </c>
      <c r="B18" s="322" t="s">
        <v>426</v>
      </c>
      <c r="C18" s="671">
        <v>0</v>
      </c>
      <c r="D18" s="671"/>
      <c r="E18" s="672">
        <v>0</v>
      </c>
      <c r="F18" s="682"/>
      <c r="G18" s="682"/>
      <c r="H18" s="682"/>
    </row>
    <row r="19" spans="1:8">
      <c r="A19" s="669">
        <v>5.3</v>
      </c>
      <c r="B19" s="322" t="s">
        <v>500</v>
      </c>
      <c r="C19" s="671">
        <v>0</v>
      </c>
      <c r="D19" s="671"/>
      <c r="E19" s="672">
        <v>0</v>
      </c>
      <c r="F19" s="682"/>
      <c r="G19" s="682"/>
      <c r="H19" s="682"/>
    </row>
    <row r="20" spans="1:8" ht="21">
      <c r="A20" s="669">
        <v>6</v>
      </c>
      <c r="B20" s="320" t="s">
        <v>501</v>
      </c>
      <c r="C20" s="671">
        <v>1486959547.2196229</v>
      </c>
      <c r="D20" s="671">
        <v>0</v>
      </c>
      <c r="E20" s="672">
        <v>1486959547.2196229</v>
      </c>
      <c r="F20" s="682"/>
      <c r="G20" s="682"/>
      <c r="H20" s="682"/>
    </row>
    <row r="21" spans="1:8">
      <c r="A21" s="669">
        <v>6.1</v>
      </c>
      <c r="B21" s="322" t="s">
        <v>426</v>
      </c>
      <c r="C21" s="676">
        <v>107089798.27</v>
      </c>
      <c r="D21" s="676"/>
      <c r="E21" s="677">
        <v>107089798.27</v>
      </c>
      <c r="F21" s="682"/>
      <c r="G21" s="682"/>
      <c r="H21" s="682"/>
    </row>
    <row r="22" spans="1:8">
      <c r="A22" s="669">
        <v>6.2</v>
      </c>
      <c r="B22" s="322" t="s">
        <v>500</v>
      </c>
      <c r="C22" s="676">
        <v>1379869748.9496229</v>
      </c>
      <c r="D22" s="676"/>
      <c r="E22" s="677">
        <v>1379869748.9496229</v>
      </c>
      <c r="F22" s="682"/>
      <c r="G22" s="682"/>
      <c r="H22" s="682"/>
    </row>
    <row r="23" spans="1:8" ht="21">
      <c r="A23" s="669">
        <v>7</v>
      </c>
      <c r="B23" s="323" t="s">
        <v>502</v>
      </c>
      <c r="C23" s="676">
        <v>8994161.3200000003</v>
      </c>
      <c r="D23" s="676">
        <v>8994161.3200000003</v>
      </c>
      <c r="E23" s="677">
        <v>0</v>
      </c>
      <c r="F23" s="682"/>
      <c r="G23" s="682"/>
      <c r="H23" s="682"/>
    </row>
    <row r="24" spans="1:8" ht="21">
      <c r="A24" s="669">
        <v>8</v>
      </c>
      <c r="B24" s="324" t="s">
        <v>503</v>
      </c>
      <c r="C24" s="676">
        <v>0</v>
      </c>
      <c r="D24" s="676"/>
      <c r="E24" s="677">
        <v>0</v>
      </c>
      <c r="F24" s="682"/>
      <c r="G24" s="682"/>
      <c r="H24" s="682"/>
    </row>
    <row r="25" spans="1:8">
      <c r="A25" s="669">
        <v>9</v>
      </c>
      <c r="B25" s="321" t="s">
        <v>504</v>
      </c>
      <c r="C25" s="676">
        <v>48693733.769999981</v>
      </c>
      <c r="D25" s="676">
        <v>0</v>
      </c>
      <c r="E25" s="677">
        <v>48693733.769999981</v>
      </c>
      <c r="F25" s="682"/>
      <c r="G25" s="682"/>
      <c r="H25" s="682"/>
    </row>
    <row r="26" spans="1:8">
      <c r="A26" s="669">
        <v>9.1</v>
      </c>
      <c r="B26" s="325" t="s">
        <v>505</v>
      </c>
      <c r="C26" s="676">
        <v>44633271.05999998</v>
      </c>
      <c r="D26" s="676"/>
      <c r="E26" s="677">
        <v>44633271.05999998</v>
      </c>
      <c r="F26" s="682"/>
      <c r="G26" s="682"/>
      <c r="H26" s="682"/>
    </row>
    <row r="27" spans="1:8">
      <c r="A27" s="669">
        <v>9.1999999999999993</v>
      </c>
      <c r="B27" s="325" t="s">
        <v>506</v>
      </c>
      <c r="C27" s="676">
        <v>4060462.71</v>
      </c>
      <c r="D27" s="676"/>
      <c r="E27" s="677">
        <v>4060462.71</v>
      </c>
      <c r="F27" s="682"/>
      <c r="G27" s="682"/>
      <c r="H27" s="682"/>
    </row>
    <row r="28" spans="1:8">
      <c r="A28" s="669">
        <v>10</v>
      </c>
      <c r="B28" s="321" t="s">
        <v>36</v>
      </c>
      <c r="C28" s="676">
        <v>2784712.9</v>
      </c>
      <c r="D28" s="676">
        <v>2784712.9</v>
      </c>
      <c r="E28" s="677">
        <v>0</v>
      </c>
      <c r="F28" s="682"/>
      <c r="G28" s="682"/>
      <c r="H28" s="682"/>
    </row>
    <row r="29" spans="1:8">
      <c r="A29" s="669">
        <v>10.1</v>
      </c>
      <c r="B29" s="325" t="s">
        <v>507</v>
      </c>
      <c r="C29" s="676">
        <v>0</v>
      </c>
      <c r="D29" s="676"/>
      <c r="E29" s="677">
        <v>0</v>
      </c>
      <c r="F29" s="682"/>
      <c r="G29" s="682"/>
      <c r="H29" s="682"/>
    </row>
    <row r="30" spans="1:8">
      <c r="A30" s="669">
        <v>10.199999999999999</v>
      </c>
      <c r="B30" s="325" t="s">
        <v>508</v>
      </c>
      <c r="C30" s="676">
        <v>2784712.9</v>
      </c>
      <c r="D30" s="676">
        <v>2784712.9</v>
      </c>
      <c r="E30" s="677">
        <v>0</v>
      </c>
      <c r="F30" s="682"/>
      <c r="G30" s="682"/>
      <c r="H30" s="682"/>
    </row>
    <row r="31" spans="1:8">
      <c r="A31" s="669">
        <v>11</v>
      </c>
      <c r="B31" s="321" t="s">
        <v>509</v>
      </c>
      <c r="C31" s="676">
        <v>2346724.1999999997</v>
      </c>
      <c r="D31" s="676">
        <v>0</v>
      </c>
      <c r="E31" s="677">
        <v>2346724.1999999997</v>
      </c>
      <c r="F31" s="682"/>
      <c r="G31" s="682"/>
      <c r="H31" s="682"/>
    </row>
    <row r="32" spans="1:8">
      <c r="A32" s="669">
        <v>11.1</v>
      </c>
      <c r="B32" s="325" t="s">
        <v>510</v>
      </c>
      <c r="C32" s="676">
        <v>2346724.1999999997</v>
      </c>
      <c r="D32" s="676"/>
      <c r="E32" s="677">
        <v>2346724.1999999997</v>
      </c>
      <c r="F32" s="682"/>
      <c r="G32" s="682"/>
      <c r="H32" s="682"/>
    </row>
    <row r="33" spans="1:8">
      <c r="A33" s="669">
        <v>11.2</v>
      </c>
      <c r="B33" s="325" t="s">
        <v>511</v>
      </c>
      <c r="C33" s="676">
        <v>0</v>
      </c>
      <c r="D33" s="676"/>
      <c r="E33" s="677">
        <v>0</v>
      </c>
      <c r="F33" s="682"/>
      <c r="G33" s="682"/>
      <c r="H33" s="682"/>
    </row>
    <row r="34" spans="1:8">
      <c r="A34" s="669">
        <v>13</v>
      </c>
      <c r="B34" s="321" t="s">
        <v>88</v>
      </c>
      <c r="C34" s="676">
        <v>7510985.4926439999</v>
      </c>
      <c r="D34" s="676"/>
      <c r="E34" s="677">
        <v>7510985.4926439999</v>
      </c>
      <c r="F34" s="682"/>
      <c r="G34" s="682"/>
      <c r="H34" s="682"/>
    </row>
    <row r="35" spans="1:8">
      <c r="A35" s="669">
        <v>13.1</v>
      </c>
      <c r="B35" s="678" t="s">
        <v>512</v>
      </c>
      <c r="C35" s="676">
        <v>13200</v>
      </c>
      <c r="D35" s="676"/>
      <c r="E35" s="677">
        <v>13200</v>
      </c>
      <c r="F35" s="682"/>
      <c r="G35" s="682"/>
      <c r="H35" s="682"/>
    </row>
    <row r="36" spans="1:8">
      <c r="A36" s="669">
        <v>13.2</v>
      </c>
      <c r="B36" s="678" t="s">
        <v>513</v>
      </c>
      <c r="C36" s="676">
        <v>0</v>
      </c>
      <c r="D36" s="676"/>
      <c r="E36" s="677">
        <v>0</v>
      </c>
      <c r="F36" s="682"/>
      <c r="G36" s="682"/>
      <c r="H36" s="682"/>
    </row>
    <row r="37" spans="1:8" ht="39" thickBot="1">
      <c r="A37" s="679"/>
      <c r="B37" s="192" t="s">
        <v>210</v>
      </c>
      <c r="C37" s="680">
        <v>2021309257.4864619</v>
      </c>
      <c r="D37" s="680">
        <v>11778874.220000001</v>
      </c>
      <c r="E37" s="681">
        <v>2009530383.2664618</v>
      </c>
      <c r="F37" s="682"/>
      <c r="G37" s="682"/>
      <c r="H37" s="682"/>
    </row>
    <row r="38" spans="1:8">
      <c r="A38"/>
      <c r="B38"/>
      <c r="C38"/>
      <c r="D38"/>
      <c r="E38"/>
    </row>
    <row r="39" spans="1:8">
      <c r="A39"/>
      <c r="B39"/>
      <c r="C39"/>
      <c r="D39"/>
      <c r="E39"/>
    </row>
    <row r="41" spans="1:8" s="1" customFormat="1">
      <c r="B41" s="27"/>
      <c r="F41"/>
      <c r="G41"/>
    </row>
    <row r="42" spans="1:8" s="1" customFormat="1">
      <c r="B42" s="28"/>
      <c r="F42"/>
      <c r="G42"/>
    </row>
    <row r="43" spans="1:8" s="1" customFormat="1">
      <c r="B43" s="27"/>
      <c r="F43"/>
      <c r="G43"/>
    </row>
    <row r="44" spans="1:8" s="1" customFormat="1">
      <c r="B44" s="27"/>
      <c r="F44"/>
      <c r="G44"/>
    </row>
    <row r="45" spans="1:8" s="1" customFormat="1">
      <c r="B45" s="27"/>
      <c r="F45"/>
      <c r="G45"/>
    </row>
    <row r="46" spans="1:8" s="1" customFormat="1">
      <c r="B46" s="27"/>
      <c r="F46"/>
      <c r="G46"/>
    </row>
    <row r="47" spans="1:8" s="1" customFormat="1">
      <c r="B47" s="27"/>
      <c r="F47"/>
      <c r="G47"/>
    </row>
    <row r="48" spans="1:8"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11" t="str">
        <f>Info!C2</f>
        <v>სს პროკრედიტ ბანკი</v>
      </c>
    </row>
    <row r="2" spans="1:6" s="12" customFormat="1" ht="15.75" customHeight="1">
      <c r="A2" s="12" t="s">
        <v>98</v>
      </c>
      <c r="B2" s="259">
        <f>'1. key ratios'!B2</f>
        <v>45838</v>
      </c>
      <c r="C2"/>
      <c r="D2"/>
      <c r="E2"/>
      <c r="F2"/>
    </row>
    <row r="3" spans="1:6" s="12" customFormat="1" ht="15.75" customHeight="1">
      <c r="C3"/>
      <c r="D3"/>
      <c r="E3"/>
      <c r="F3"/>
    </row>
    <row r="4" spans="1:6" s="12" customFormat="1" ht="26.25" thickBot="1">
      <c r="A4" s="12" t="s">
        <v>182</v>
      </c>
      <c r="B4" s="105" t="s">
        <v>160</v>
      </c>
      <c r="C4" s="99" t="s">
        <v>76</v>
      </c>
      <c r="D4"/>
      <c r="E4"/>
      <c r="F4"/>
    </row>
    <row r="5" spans="1:6">
      <c r="A5" s="100">
        <v>1</v>
      </c>
      <c r="B5" s="101" t="s">
        <v>491</v>
      </c>
      <c r="C5" s="128">
        <v>2009530383.2664618</v>
      </c>
    </row>
    <row r="6" spans="1:6">
      <c r="A6" s="57">
        <v>2.1</v>
      </c>
      <c r="B6" s="107" t="s">
        <v>610</v>
      </c>
      <c r="C6" s="129">
        <v>165850450.84920001</v>
      </c>
    </row>
    <row r="7" spans="1:6" s="2" customFormat="1" ht="25.5" outlineLevel="1">
      <c r="A7" s="106">
        <v>2.2000000000000002</v>
      </c>
      <c r="B7" s="102" t="s">
        <v>611</v>
      </c>
      <c r="C7" s="130">
        <v>0</v>
      </c>
    </row>
    <row r="8" spans="1:6" s="2" customFormat="1" ht="26.25">
      <c r="A8" s="106">
        <v>3</v>
      </c>
      <c r="B8" s="103" t="s">
        <v>492</v>
      </c>
      <c r="C8" s="131">
        <v>2175380834.1156616</v>
      </c>
    </row>
    <row r="9" spans="1:6">
      <c r="A9" s="57">
        <v>4</v>
      </c>
      <c r="B9" s="110" t="s">
        <v>158</v>
      </c>
      <c r="C9" s="129"/>
    </row>
    <row r="10" spans="1:6" s="2" customFormat="1" ht="25.5" outlineLevel="1">
      <c r="A10" s="106">
        <v>5.0999999999999996</v>
      </c>
      <c r="B10" s="102" t="s">
        <v>164</v>
      </c>
      <c r="C10" s="130">
        <v>-73618669.408370003</v>
      </c>
    </row>
    <row r="11" spans="1:6" s="2" customFormat="1" ht="25.5" outlineLevel="1">
      <c r="A11" s="106">
        <v>5.2</v>
      </c>
      <c r="B11" s="102" t="s">
        <v>165</v>
      </c>
      <c r="C11" s="130">
        <v>0</v>
      </c>
    </row>
    <row r="12" spans="1:6" s="2" customFormat="1">
      <c r="A12" s="106">
        <v>6</v>
      </c>
      <c r="B12" s="108" t="s">
        <v>739</v>
      </c>
      <c r="C12" s="130"/>
    </row>
    <row r="13" spans="1:6" s="2" customFormat="1" ht="15.75" thickBot="1">
      <c r="A13" s="109">
        <v>7</v>
      </c>
      <c r="B13" s="104" t="s">
        <v>159</v>
      </c>
      <c r="C13" s="132">
        <v>2101762164.7072916</v>
      </c>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2025-07-25T13:46:55Z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