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919" activeTab="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36" l="1"/>
  <c r="B1" i="36"/>
  <c r="B2" i="52"/>
  <c r="G5" i="6" l="1"/>
  <c r="F5" i="6"/>
  <c r="E5" i="6"/>
  <c r="D5" i="6"/>
  <c r="C5" i="6"/>
  <c r="C45" i="69" l="1"/>
  <c r="B1" i="52" l="1"/>
  <c r="B17" i="6"/>
  <c r="B16" i="6"/>
  <c r="B15" i="6"/>
  <c r="C5" i="73" l="1"/>
  <c r="C6" i="28" l="1"/>
</calcChain>
</file>

<file path=xl/sharedStrings.xml><?xml version="1.0" encoding="utf-8"?>
<sst xmlns="http://schemas.openxmlformats.org/spreadsheetml/2006/main" count="1256" uniqueCount="936">
  <si>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</si>
  <si>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</si>
  <si>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</si>
  <si>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</si>
  <si>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</si>
  <si>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</si>
  <si>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</si>
  <si>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</si>
  <si>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</si>
  <si>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</si>
  <si>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</si>
  <si>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</si>
  <si>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</si>
  <si>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</si>
  <si>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</si>
  <si>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</si>
  <si>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</si>
  <si>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</si>
  <si>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</si>
  <si>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</si>
  <si>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</si>
  <si>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</si>
  <si>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</si>
  <si>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</si>
  <si>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</si>
  <si>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</si>
  <si>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</si>
  <si>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</si>
  <si>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</si>
  <si>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</si>
  <si>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</si>
  <si>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</si>
  <si>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</si>
  <si>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</si>
  <si>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</si>
  <si>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</si>
  <si>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</si>
  <si>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</si>
  <si>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</si>
  <si>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</si>
  <si>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</si>
  <si>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</si>
  <si>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</si>
  <si>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</si>
  <si>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</si>
  <si>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</si>
  <si>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</si>
  <si>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</si>
  <si>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</si>
  <si>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</si>
  <si>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</si>
  <si>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</si>
  <si>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</si>
  <si>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</si>
  <si>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</si>
  <si>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</si>
  <si>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</si>
  <si>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</si>
  <si>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</si>
  <si>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</si>
  <si>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</si>
  <si>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</si>
  <si>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</si>
  <si>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</si>
  <si>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</si>
  <si>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</si>
  <si>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</si>
  <si>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</si>
  <si>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</si>
  <si>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</si>
  <si>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</si>
  <si>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</si>
  <si>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</si>
  <si>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</si>
  <si>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</si>
  <si>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</si>
  <si>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</si>
  <si>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</si>
  <si>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</si>
  <si>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</si>
  <si>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</si>
  <si>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</si>
  <si>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</si>
  <si>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</si>
  <si>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</si>
  <si>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</si>
  <si>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</si>
  <si>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</si>
  <si>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</si>
  <si>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</si>
  <si>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</si>
  <si>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</si>
  <si>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</si>
  <si>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</si>
  <si>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</si>
  <si>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</si>
  <si>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</si>
  <si>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</si>
  <si>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</si>
  <si>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</si>
  <si>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</si>
  <si>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</si>
  <si>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</si>
  <si>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</si>
  <si>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</si>
  <si>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</si>
  <si>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</si>
  <si>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</si>
  <si>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</si>
  <si>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</si>
  <si>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</si>
  <si>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</si>
  <si>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</si>
  <si>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</si>
  <si>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</si>
  <si>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</si>
  <si>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</si>
  <si>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</si>
  <si>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</si>
  <si>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</si>
  <si>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</si>
  <si>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</si>
  <si>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</si>
  <si>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</si>
  <si>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</si>
  <si>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</si>
  <si>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</si>
  <si>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</si>
  <si>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</si>
  <si>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</si>
  <si>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</si>
  <si>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</si>
  <si>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</si>
  <si>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</si>
  <si>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</si>
  <si>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</si>
  <si>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</si>
  <si>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</si>
  <si>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</si>
  <si>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</si>
  <si>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</si>
  <si>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</si>
  <si>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</si>
  <si>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</si>
  <si>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</si>
  <si>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</si>
  <si>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</si>
  <si>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</si>
  <si>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</si>
  <si>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</si>
  <si>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</si>
  <si>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</si>
  <si>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</si>
  <si>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</si>
  <si>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</si>
  <si>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</si>
  <si>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</si>
  <si>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</si>
  <si>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</si>
  <si>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</si>
  <si>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</si>
  <si>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</si>
  <si>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</si>
  <si>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</si>
  <si>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</si>
  <si>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</si>
  <si>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</si>
  <si>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</si>
  <si>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</si>
  <si>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</si>
  <si>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</si>
  <si>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</si>
  <si>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</si>
  <si>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</si>
  <si>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</si>
  <si>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</si>
  <si>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</si>
  <si>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</si>
  <si>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</si>
  <si>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</si>
  <si>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</si>
  <si>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</si>
  <si>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</si>
  <si>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</si>
  <si>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</si>
  <si>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</si>
  <si>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</si>
  <si>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</si>
  <si>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</si>
  <si>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</si>
  <si>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</si>
  <si>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</si>
  <si>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</si>
  <si>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</si>
  <si>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</si>
  <si>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</si>
  <si>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</si>
  <si>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</si>
  <si>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</si>
  <si>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</si>
  <si>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</si>
  <si>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</si>
  <si>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</si>
  <si>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</si>
  <si>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</si>
  <si>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</si>
  <si>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</si>
  <si>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</si>
  <si>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</si>
  <si>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</si>
  <si>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</si>
  <si>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</si>
  <si>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</si>
  <si>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</si>
  <si>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</si>
  <si>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</si>
  <si>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</si>
  <si>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</si>
  <si>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</si>
  <si>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</si>
  <si>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</si>
  <si>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</si>
  <si>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</si>
  <si>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</si>
  <si>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</si>
  <si>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</si>
  <si>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</si>
  <si>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</si>
  <si>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</si>
  <si>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</si>
  <si>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</si>
  <si>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</si>
  <si>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</si>
  <si>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</si>
  <si>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</si>
  <si>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</si>
  <si>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</si>
  <si>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</si>
  <si>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</si>
  <si>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</si>
  <si>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</si>
  <si>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</si>
  <si>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</si>
  <si>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</si>
  <si>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</si>
  <si>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</si>
  <si>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</si>
  <si>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</si>
  <si>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</si>
  <si>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</si>
  <si>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</si>
  <si>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</si>
  <si>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</si>
  <si>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</si>
  <si>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</si>
  <si>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</si>
  <si>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</si>
  <si>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</si>
  <si>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</si>
  <si>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</si>
  <si>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</si>
  <si>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</si>
  <si>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</si>
  <si>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</si>
  <si>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</si>
  <si>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</si>
  <si>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</si>
  <si>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</si>
  <si>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</si>
  <si>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</si>
  <si>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</si>
  <si>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</si>
  <si>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</si>
  <si>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</si>
  <si>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</si>
  <si>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</si>
  <si>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</si>
  <si>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</si>
  <si>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</si>
  <si>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</si>
  <si>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</si>
  <si>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</si>
  <si>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</si>
  <si>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</si>
  <si>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</si>
  <si>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</si>
  <si>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</si>
  <si>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</si>
  <si>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</si>
  <si>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</si>
  <si>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</si>
  <si>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</si>
  <si>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</si>
  <si>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</si>
  <si>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</si>
  <si>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</si>
  <si>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</si>
  <si>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</si>
  <si>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</si>
  <si>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</si>
  <si>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</si>
  <si>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</si>
  <si>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</si>
  <si>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</si>
  <si>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</si>
  <si>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</si>
  <si>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</si>
  <si>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</si>
  <si>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</si>
  <si>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</si>
  <si>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</si>
  <si>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</si>
  <si>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</si>
  <si>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</si>
  <si>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</si>
  <si>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</si>
  <si>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</si>
  <si>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</si>
  <si>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</si>
  <si>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</si>
  <si>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</si>
  <si>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</si>
  <si>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</si>
  <si>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</si>
  <si>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</si>
  <si>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</si>
  <si>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</si>
  <si>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</si>
  <si>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</si>
  <si>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</si>
  <si>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</si>
  <si>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</si>
  <si>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</si>
  <si>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</si>
  <si>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</si>
  <si>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</si>
  <si>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</si>
  <si>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</si>
  <si>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</si>
  <si>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</si>
  <si>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</si>
  <si>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</si>
  <si>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</si>
  <si>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</si>
  <si>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</si>
  <si>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</si>
  <si>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</si>
  <si>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</si>
  <si>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</si>
  <si>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</si>
  <si>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</si>
  <si>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</si>
  <si>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</si>
  <si>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</si>
  <si>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</si>
  <si>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</si>
  <si>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</si>
  <si>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</si>
  <si>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</si>
  <si>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</si>
  <si>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</si>
  <si>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</si>
  <si>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</si>
  <si>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</si>
  <si>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</si>
  <si>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</si>
  <si>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</si>
  <si>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</si>
  <si>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</si>
  <si>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</si>
  <si>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</si>
  <si>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</si>
  <si>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</si>
  <si>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</si>
  <si>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</si>
  <si>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</si>
  <si>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</si>
  <si>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</si>
  <si>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</si>
  <si>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</si>
  <si>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</si>
  <si>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</si>
  <si>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</si>
  <si>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</si>
  <si>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</si>
  <si>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</si>
  <si>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</si>
  <si>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</si>
  <si>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</si>
  <si>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</si>
  <si>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</si>
  <si>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</si>
  <si>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</si>
  <si>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</si>
  <si>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</si>
  <si>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</si>
  <si>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</si>
  <si>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</si>
  <si>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</si>
  <si>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</si>
  <si>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</si>
  <si>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</si>
  <si>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</si>
  <si>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</si>
  <si>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</si>
  <si>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</si>
  <si>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</si>
  <si>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</si>
  <si>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</si>
  <si>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</si>
  <si>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</si>
  <si>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</si>
  <si>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</si>
  <si>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</si>
  <si>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</si>
  <si>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</si>
  <si>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</si>
  <si>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</si>
  <si>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</si>
  <si>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</si>
  <si>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</si>
  <si>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</si>
  <si>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</si>
  <si>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</si>
  <si>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</si>
  <si>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</si>
  <si>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</si>
  <si>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</si>
  <si>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</si>
  <si>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</si>
  <si>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</si>
  <si>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</si>
  <si>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</si>
  <si>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</si>
  <si>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</si>
  <si>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</si>
  <si>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</si>
  <si>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</si>
  <si>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</si>
  <si>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</si>
  <si>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</si>
  <si>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</si>
  <si>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</si>
  <si>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</si>
  <si>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</si>
  <si>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</si>
  <si>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</si>
  <si>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</si>
  <si>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</si>
  <si>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</si>
  <si>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</si>
  <si>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</si>
  <si>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</si>
  <si>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</si>
  <si>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</si>
  <si>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</si>
  <si>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</si>
  <si>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</si>
  <si>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</si>
  <si>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</si>
  <si>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</si>
  <si>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</si>
  <si>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</si>
  <si>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</si>
  <si>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</si>
  <si>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</si>
  <si>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</si>
  <si>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</si>
  <si>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</si>
  <si>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</si>
  <si>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</si>
  <si>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</si>
  <si>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</si>
  <si>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</si>
  <si>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</si>
  <si>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</si>
  <si>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</si>
  <si>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</si>
  <si>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</si>
  <si>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</si>
  <si>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</si>
  <si>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</si>
  <si>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</si>
  <si>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</si>
  <si>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</si>
  <si>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</si>
  <si>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</si>
  <si>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</si>
  <si>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</si>
  <si>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</si>
  <si>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</si>
  <si>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</si>
  <si>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</si>
  <si>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</si>
  <si>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</si>
  <si>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</si>
  <si>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</si>
  <si>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</si>
  <si>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</si>
  <si>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</si>
  <si>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</si>
  <si>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</si>
  <si>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</si>
  <si>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</si>
  <si>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</si>
  <si>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</si>
  <si>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</si>
  <si>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</si>
  <si>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</si>
  <si>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</si>
  <si>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</si>
  <si>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</si>
  <si>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</si>
  <si>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</si>
  <si>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</si>
  <si>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</si>
  <si>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</si>
  <si>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</si>
  <si>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</si>
  <si>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</si>
  <si>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</si>
  <si>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</si>
  <si>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</si>
  <si>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</si>
  <si>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</si>
  <si>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</si>
  <si>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</si>
  <si>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</si>
  <si>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</si>
  <si>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</si>
  <si>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</si>
  <si>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</si>
  <si>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</si>
  <si>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</si>
  <si>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</si>
  <si>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</si>
  <si>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</si>
  <si>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</si>
  <si>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</si>
  <si>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</si>
  <si>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</si>
  <si>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</si>
  <si>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</si>
  <si>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</si>
  <si>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</si>
  <si>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</si>
  <si>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</si>
  <si>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</si>
  <si>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</si>
  <si>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</si>
  <si>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</si>
  <si>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</si>
  <si>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</si>
  <si>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</si>
  <si>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</si>
  <si>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</si>
  <si>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</si>
  <si>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</si>
  <si>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</si>
  <si>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</si>
  <si>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</si>
  <si>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</si>
  <si>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</si>
  <si>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</si>
  <si>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</si>
  <si>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</si>
  <si>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</si>
  <si>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</si>
  <si>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</si>
  <si>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</si>
  <si>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</si>
  <si>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</si>
  <si>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</si>
  <si>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</si>
  <si>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</si>
  <si>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</si>
  <si>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</si>
  <si>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</si>
  <si>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</si>
  <si>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</si>
  <si>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</si>
  <si>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</si>
  <si>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</si>
  <si>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</si>
  <si>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</si>
  <si>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</si>
  <si>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</si>
  <si>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</si>
  <si>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</si>
  <si>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</si>
  <si>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</si>
  <si>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</si>
  <si>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</si>
  <si>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</si>
  <si>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</si>
  <si>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</si>
  <si>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</si>
  <si>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</si>
  <si>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</si>
  <si>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</si>
  <si>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</si>
  <si>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</si>
  <si>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</si>
  <si>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</si>
  <si>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</si>
  <si>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</si>
  <si>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</si>
  <si>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</si>
  <si>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</si>
  <si>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</si>
  <si>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</si>
  <si>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</si>
  <si>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</si>
  <si>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</si>
  <si>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</si>
  <si>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</si>
  <si>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</si>
  <si>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</si>
  <si>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</si>
  <si>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</si>
  <si>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</si>
  <si>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</si>
  <si>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</si>
  <si>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</si>
  <si>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</si>
  <si>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</si>
  <si>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</si>
  <si>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</si>
  <si>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</si>
  <si>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</si>
  <si>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</si>
  <si>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</si>
  <si>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</si>
  <si>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</si>
  <si>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</si>
  <si>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</si>
  <si>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</si>
  <si>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</si>
  <si>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</si>
  <si>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</si>
  <si>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</si>
  <si>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</si>
  <si>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</si>
  <si>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</si>
  <si>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</si>
  <si>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</si>
  <si>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</si>
  <si>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</si>
  <si>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</si>
  <si>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</si>
  <si>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</si>
  <si>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</si>
  <si>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</si>
  <si>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</si>
  <si>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</si>
  <si>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</si>
  <si>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</si>
  <si>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</si>
  <si>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</si>
  <si>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</si>
  <si>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</si>
  <si>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</si>
  <si>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</si>
  <si>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</si>
  <si>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</si>
  <si>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</si>
  <si>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</si>
  <si>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</si>
  <si>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</si>
  <si>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</si>
  <si>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</si>
  <si>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</si>
  <si>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</si>
  <si>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</si>
  <si>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</si>
  <si>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</si>
  <si>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</si>
  <si>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</si>
  <si>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</si>
  <si>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</si>
  <si>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</si>
  <si>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</si>
  <si>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</si>
  <si>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</si>
  <si>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</si>
  <si>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</si>
  <si>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</si>
  <si>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</si>
  <si>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</si>
  <si>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</si>
  <si>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</si>
  <si>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</si>
  <si>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</si>
  <si>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</si>
  <si>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</si>
  <si>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</si>
  <si>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</si>
  <si>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</si>
  <si>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</si>
  <si>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</si>
  <si>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</si>
  <si>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</si>
  <si>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</si>
  <si>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</si>
  <si>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</si>
  <si>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</si>
  <si>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</si>
  <si>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</si>
  <si>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</si>
  <si>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</si>
  <si>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</si>
  <si>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</si>
  <si>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</si>
  <si>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</si>
  <si>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</si>
  <si>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</si>
  <si>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</si>
  <si>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</si>
  <si>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</si>
  <si>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</si>
  <si>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</si>
  <si>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</si>
  <si>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</si>
  <si>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</si>
  <si>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</si>
  <si>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</si>
  <si>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</si>
  <si>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</si>
  <si>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</si>
  <si>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</si>
  <si>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</si>
  <si>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</si>
  <si>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</si>
  <si>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</si>
  <si>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</si>
  <si>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</si>
  <si>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</si>
  <si>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</si>
  <si>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</si>
  <si>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</si>
  <si>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</si>
  <si>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</si>
  <si>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</si>
  <si>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</si>
  <si>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</si>
  <si>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</si>
  <si>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</si>
  <si>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</si>
  <si>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</si>
  <si>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</si>
  <si>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</si>
  <si>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</si>
  <si>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</si>
  <si>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</si>
  <si>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</si>
  <si>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</si>
  <si>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</si>
  <si>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</si>
  <si>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</si>
  <si>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</si>
  <si>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</si>
  <si>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</si>
  <si>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</si>
  <si>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</si>
  <si>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</si>
  <si>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</si>
  <si>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</si>
  <si>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</si>
  <si>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</si>
  <si>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</si>
  <si>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</si>
  <si>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</si>
  <si>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</si>
  <si>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</si>
  <si>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</si>
  <si>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</si>
  <si>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</si>
  <si>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</si>
  <si>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</si>
  <si>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</si>
  <si>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</si>
  <si>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</si>
  <si>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</si>
  <si>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</si>
  <si>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</si>
  <si>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</si>
  <si>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</si>
  <si>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</si>
  <si>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</si>
  <si>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</si>
  <si>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</si>
  <si>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</si>
  <si>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</si>
  <si>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</si>
  <si>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</si>
  <si>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</si>
  <si>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</si>
  <si>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</si>
  <si>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</si>
  <si>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</si>
  <si>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</si>
  <si>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</si>
  <si>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</si>
  <si>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</si>
  <si>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</si>
  <si>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</si>
  <si>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</si>
  <si>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</si>
  <si>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</si>
  <si>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</si>
  <si>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</si>
  <si>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</si>
  <si>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</si>
  <si>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</si>
  <si>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</si>
  <si>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</si>
  <si>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</si>
  <si>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</si>
  <si>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</si>
  <si>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</si>
  <si>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</si>
  <si>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</si>
  <si>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</si>
  <si>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</si>
  <si>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</si>
  <si>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</si>
  <si>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</si>
  <si>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</si>
  <si>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</si>
  <si>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</si>
  <si>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</si>
  <si>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</si>
  <si>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</si>
  <si>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</si>
  <si>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</si>
  <si>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</si>
  <si>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</si>
  <si>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</si>
  <si>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</si>
  <si>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</si>
  <si>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</si>
  <si>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</si>
  <si>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</si>
  <si>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</si>
  <si>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</si>
  <si>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</si>
  <si>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</si>
  <si>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</si>
  <si>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</si>
  <si>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</si>
  <si>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</si>
  <si>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</si>
  <si>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</si>
  <si>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</si>
  <si>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</si>
  <si>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</si>
  <si>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</si>
  <si>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</si>
  <si>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</si>
  <si>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</si>
  <si>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</si>
  <si>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</si>
  <si>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</si>
  <si>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</si>
  <si>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</si>
  <si>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</si>
  <si>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</si>
  <si>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</si>
  <si>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</si>
  <si>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</si>
  <si>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</si>
  <si>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</si>
  <si>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</si>
  <si>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</si>
  <si>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</si>
  <si>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</si>
  <si>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</si>
  <si>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</si>
  <si>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</si>
  <si>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</si>
  <si>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</si>
  <si>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</si>
  <si>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</si>
  <si>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</si>
  <si>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</si>
  <si>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</si>
  <si>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</si>
  <si>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</si>
  <si>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</si>
  <si>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</si>
  <si>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</si>
  <si>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</si>
  <si>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</si>
  <si>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</si>
  <si>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</si>
  <si>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</si>
  <si>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</si>
  <si>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</si>
  <si>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</si>
  <si>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</si>
  <si>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</si>
  <si>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</si>
  <si>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</si>
  <si>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</si>
  <si>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</si>
  <si>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</si>
  <si>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</si>
  <si>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</si>
  <si>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</si>
  <si>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</si>
  <si>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</si>
  <si>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</si>
  <si>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"პროკრედიტ ბანკი"</t>
  </si>
  <si>
    <t>მარსელ სებასტიან ცაიტინგერი</t>
  </si>
  <si>
    <t>ალექსი მატუა</t>
  </si>
  <si>
    <t>www.procreditbank.ge</t>
  </si>
  <si>
    <t>ცხრილი 9 (Capital), N39</t>
  </si>
  <si>
    <t>მათ შორის COVID 19-თან დაკავშირებული რეზერვი</t>
  </si>
  <si>
    <t>ცხრილი 9 (Capital), N17</t>
  </si>
  <si>
    <t>ცხრილი 9 (Capital), N37</t>
  </si>
  <si>
    <t>ცხრილი 9 (Capital), N2</t>
  </si>
  <si>
    <t>ცხრილი 9 (Capital), N3</t>
  </si>
  <si>
    <t>ცხრილი 9 (Capital), N6</t>
  </si>
  <si>
    <t>X</t>
  </si>
  <si>
    <t>ჯოვანკა ჯოლესკა პოპოვსკა</t>
  </si>
  <si>
    <t>მაია ხაჩიძე</t>
  </si>
  <si>
    <t>რეინერ პეტერ ოტენშტაინი</t>
  </si>
  <si>
    <t>სანდრინე მასიანი</t>
  </si>
  <si>
    <t>ნათია თხილაიშვილი</t>
  </si>
  <si>
    <t>ზეინაბ ლომაშვილი</t>
  </si>
  <si>
    <t>ProCredit Holding AG &amp; Co. KGaA</t>
  </si>
  <si>
    <t>Zeitinger Invest GmbH</t>
  </si>
  <si>
    <t>KfW - Kreditanstalt für Wiederaufbau</t>
  </si>
  <si>
    <t>DOEN Participaties BV</t>
  </si>
  <si>
    <t>IFC - International Finance Corporation</t>
  </si>
  <si>
    <t>TIAA-Teachers Insurance and Annuity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</si>
</sst>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1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AcadNusx"/>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indexed="64"/>
      </top>
      <bottom/>
      <diagonal/>
    </border>
  </borders>
  <cellStyleXfs count="2141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72" fontId="26" fillId="37" borderId="0"/>
    <xf numFmtId="173" fontId="26" fillId="37" borderId="0"/>
    <xf numFmtId="172" fontId="26" fillId="37" borderId="0"/>
    <xf numFmtId="0" fontId="27" fillId="38"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0" fontId="32" fillId="39" borderId="0" applyNumberFormat="0" applyBorder="0" applyAlignment="0" applyProtection="0"/>
    <xf numFmtId="174" fontId="35"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5" fontId="37" fillId="0" borderId="0" applyFill="0" applyBorder="0" applyAlignment="0"/>
    <xf numFmtId="175" fontId="37"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6" fontId="37" fillId="0" borderId="0" applyFill="0" applyBorder="0" applyAlignment="0"/>
    <xf numFmtId="177" fontId="37" fillId="0" borderId="0" applyFill="0" applyBorder="0" applyAlignment="0"/>
    <xf numFmtId="178" fontId="37" fillId="0" borderId="0" applyFill="0" applyBorder="0" applyAlignment="0"/>
    <xf numFmtId="179"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172" fontId="40"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172" fontId="40"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173" fontId="40"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172" fontId="40" fillId="64" borderId="42" applyNumberFormat="0" applyAlignment="0" applyProtection="0"/>
    <xf numFmtId="173" fontId="40" fillId="64" borderId="42" applyNumberFormat="0" applyAlignment="0" applyProtection="0"/>
    <xf numFmtId="172" fontId="40" fillId="64" borderId="42" applyNumberFormat="0" applyAlignment="0" applyProtection="0"/>
    <xf numFmtId="172" fontId="40" fillId="64" borderId="42" applyNumberFormat="0" applyAlignment="0" applyProtection="0"/>
    <xf numFmtId="173" fontId="40" fillId="64" borderId="42" applyNumberFormat="0" applyAlignment="0" applyProtection="0"/>
    <xf numFmtId="172" fontId="40" fillId="64" borderId="42" applyNumberFormat="0" applyAlignment="0" applyProtection="0"/>
    <xf numFmtId="172" fontId="40" fillId="64" borderId="42" applyNumberFormat="0" applyAlignment="0" applyProtection="0"/>
    <xf numFmtId="173" fontId="40" fillId="64" borderId="42" applyNumberFormat="0" applyAlignment="0" applyProtection="0"/>
    <xf numFmtId="172" fontId="40" fillId="64" borderId="42" applyNumberFormat="0" applyAlignment="0" applyProtection="0"/>
    <xf numFmtId="172" fontId="40" fillId="64" borderId="42" applyNumberFormat="0" applyAlignment="0" applyProtection="0"/>
    <xf numFmtId="173" fontId="40" fillId="64" borderId="42" applyNumberFormat="0" applyAlignment="0" applyProtection="0"/>
    <xf numFmtId="172" fontId="40" fillId="64" borderId="42" applyNumberFormat="0" applyAlignment="0" applyProtection="0"/>
    <xf numFmtId="0" fontId="38" fillId="64" borderId="42" applyNumberFormat="0" applyAlignment="0" applyProtection="0"/>
    <xf numFmtId="0" fontId="41" fillId="65" borderId="43" applyNumberFormat="0" applyAlignment="0" applyProtection="0"/>
    <xf numFmtId="0" fontId="42" fillId="10" borderId="38" applyNumberFormat="0" applyAlignment="0" applyProtection="0"/>
    <xf numFmtId="172"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0" fontId="41"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0" fontId="42" fillId="10" borderId="38"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173" fontId="43" fillId="65" borderId="43" applyNumberFormat="0" applyAlignment="0" applyProtection="0"/>
    <xf numFmtId="172" fontId="43" fillId="65" borderId="43" applyNumberFormat="0" applyAlignment="0" applyProtection="0"/>
    <xf numFmtId="0" fontId="41" fillId="65" borderId="43"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5" fillId="0" borderId="0"/>
    <xf numFmtId="176" fontId="37"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5" fillId="0" borderId="0"/>
    <xf numFmtId="14" fontId="46" fillId="0" borderId="0" applyFill="0" applyBorder="0" applyAlignment="0"/>
    <xf numFmtId="38" fontId="26" fillId="0" borderId="44">
      <alignment vertical="center"/>
    </xf>
    <xf numFmtId="38" fontId="26" fillId="0" borderId="44">
      <alignment vertical="center"/>
    </xf>
    <xf numFmtId="38" fontId="26" fillId="0" borderId="44">
      <alignment vertical="center"/>
    </xf>
    <xf numFmtId="38" fontId="26" fillId="0" borderId="44">
      <alignment vertical="center"/>
    </xf>
    <xf numFmtId="38" fontId="26" fillId="0" borderId="44">
      <alignment vertical="center"/>
    </xf>
    <xf numFmtId="38" fontId="26" fillId="0" borderId="44">
      <alignment vertical="center"/>
    </xf>
    <xf numFmtId="38" fontId="26" fillId="0" borderId="44">
      <alignment vertical="center"/>
    </xf>
    <xf numFmtId="38" fontId="26" fillId="0" borderId="0" applyFont="0" applyFill="0" applyBorder="0" applyAlignment="0" applyProtection="0"/>
    <xf numFmtId="184"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0" fontId="48" fillId="0" borderId="0" applyNumberFormat="0" applyFill="0" applyBorder="0" applyAlignment="0" applyProtection="0"/>
    <xf numFmtId="172" fontId="2" fillId="0" borderId="0"/>
    <xf numFmtId="0" fontId="2" fillId="0" borderId="0"/>
    <xf numFmtId="172"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72"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72" fontId="54" fillId="0" borderId="9">
      <alignment horizontal="left" vertical="center"/>
    </xf>
    <xf numFmtId="0" fontId="55" fillId="0" borderId="45" applyNumberFormat="0" applyFill="0" applyAlignment="0" applyProtection="0"/>
    <xf numFmtId="173" fontId="55" fillId="0" borderId="45" applyNumberFormat="0" applyFill="0" applyAlignment="0" applyProtection="0"/>
    <xf numFmtId="0" fontId="55" fillId="0" borderId="45" applyNumberFormat="0" applyFill="0" applyAlignment="0" applyProtection="0"/>
    <xf numFmtId="172" fontId="55" fillId="0" borderId="45" applyNumberFormat="0" applyFill="0" applyAlignment="0" applyProtection="0"/>
    <xf numFmtId="172" fontId="55" fillId="0" borderId="45" applyNumberFormat="0" applyFill="0" applyAlignment="0" applyProtection="0"/>
    <xf numFmtId="172" fontId="55" fillId="0" borderId="45" applyNumberFormat="0" applyFill="0" applyAlignment="0" applyProtection="0"/>
    <xf numFmtId="173" fontId="55" fillId="0" borderId="45" applyNumberFormat="0" applyFill="0" applyAlignment="0" applyProtection="0"/>
    <xf numFmtId="172" fontId="55" fillId="0" borderId="45" applyNumberFormat="0" applyFill="0" applyAlignment="0" applyProtection="0"/>
    <xf numFmtId="172" fontId="55" fillId="0" borderId="45" applyNumberFormat="0" applyFill="0" applyAlignment="0" applyProtection="0"/>
    <xf numFmtId="173" fontId="55" fillId="0" borderId="45" applyNumberFormat="0" applyFill="0" applyAlignment="0" applyProtection="0"/>
    <xf numFmtId="172" fontId="55" fillId="0" borderId="45" applyNumberFormat="0" applyFill="0" applyAlignment="0" applyProtection="0"/>
    <xf numFmtId="172" fontId="55" fillId="0" borderId="45" applyNumberFormat="0" applyFill="0" applyAlignment="0" applyProtection="0"/>
    <xf numFmtId="173" fontId="55" fillId="0" borderId="45" applyNumberFormat="0" applyFill="0" applyAlignment="0" applyProtection="0"/>
    <xf numFmtId="172" fontId="55" fillId="0" borderId="45" applyNumberFormat="0" applyFill="0" applyAlignment="0" applyProtection="0"/>
    <xf numFmtId="172" fontId="55" fillId="0" borderId="45" applyNumberFormat="0" applyFill="0" applyAlignment="0" applyProtection="0"/>
    <xf numFmtId="173" fontId="55" fillId="0" borderId="45" applyNumberFormat="0" applyFill="0" applyAlignment="0" applyProtection="0"/>
    <xf numFmtId="172"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73" fontId="56" fillId="0" borderId="46" applyNumberFormat="0" applyFill="0" applyAlignment="0" applyProtection="0"/>
    <xf numFmtId="0" fontId="56" fillId="0" borderId="46" applyNumberFormat="0" applyFill="0" applyAlignment="0" applyProtection="0"/>
    <xf numFmtId="172" fontId="56" fillId="0" borderId="46" applyNumberFormat="0" applyFill="0" applyAlignment="0" applyProtection="0"/>
    <xf numFmtId="172" fontId="56" fillId="0" borderId="46" applyNumberFormat="0" applyFill="0" applyAlignment="0" applyProtection="0"/>
    <xf numFmtId="172" fontId="56" fillId="0" borderId="46" applyNumberFormat="0" applyFill="0" applyAlignment="0" applyProtection="0"/>
    <xf numFmtId="173" fontId="56" fillId="0" borderId="46" applyNumberFormat="0" applyFill="0" applyAlignment="0" applyProtection="0"/>
    <xf numFmtId="172" fontId="56" fillId="0" borderId="46" applyNumberFormat="0" applyFill="0" applyAlignment="0" applyProtection="0"/>
    <xf numFmtId="172" fontId="56" fillId="0" borderId="46" applyNumberFormat="0" applyFill="0" applyAlignment="0" applyProtection="0"/>
    <xf numFmtId="173" fontId="56" fillId="0" borderId="46" applyNumberFormat="0" applyFill="0" applyAlignment="0" applyProtection="0"/>
    <xf numFmtId="172" fontId="56" fillId="0" borderId="46" applyNumberFormat="0" applyFill="0" applyAlignment="0" applyProtection="0"/>
    <xf numFmtId="172" fontId="56" fillId="0" borderId="46" applyNumberFormat="0" applyFill="0" applyAlignment="0" applyProtection="0"/>
    <xf numFmtId="173" fontId="56" fillId="0" borderId="46" applyNumberFormat="0" applyFill="0" applyAlignment="0" applyProtection="0"/>
    <xf numFmtId="172" fontId="56" fillId="0" borderId="46" applyNumberFormat="0" applyFill="0" applyAlignment="0" applyProtection="0"/>
    <xf numFmtId="172" fontId="56" fillId="0" borderId="46" applyNumberFormat="0" applyFill="0" applyAlignment="0" applyProtection="0"/>
    <xf numFmtId="173" fontId="56" fillId="0" borderId="46" applyNumberFormat="0" applyFill="0" applyAlignment="0" applyProtection="0"/>
    <xf numFmtId="172"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73" fontId="57" fillId="0" borderId="47" applyNumberFormat="0" applyFill="0" applyAlignment="0" applyProtection="0"/>
    <xf numFmtId="0" fontId="57" fillId="0" borderId="47" applyNumberFormat="0" applyFill="0" applyAlignment="0" applyProtection="0"/>
    <xf numFmtId="172" fontId="57" fillId="0" borderId="47" applyNumberFormat="0" applyFill="0" applyAlignment="0" applyProtection="0"/>
    <xf numFmtId="0" fontId="57" fillId="0" borderId="47" applyNumberFormat="0" applyFill="0" applyAlignment="0" applyProtection="0"/>
    <xf numFmtId="172" fontId="57"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0" fontId="57" fillId="0" borderId="47" applyNumberFormat="0" applyFill="0" applyAlignment="0" applyProtection="0"/>
    <xf numFmtId="0" fontId="57" fillId="0" borderId="0" applyNumberFormat="0" applyFill="0" applyBorder="0" applyAlignment="0" applyProtection="0"/>
    <xf numFmtId="173" fontId="57" fillId="0" borderId="0" applyNumberFormat="0" applyFill="0" applyBorder="0" applyAlignment="0" applyProtection="0"/>
    <xf numFmtId="0"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0" fontId="57" fillId="0" borderId="0" applyNumberFormat="0" applyFill="0" applyBorder="0" applyAlignment="0" applyProtection="0"/>
    <xf numFmtId="37" fontId="58" fillId="0" borderId="0"/>
    <xf numFmtId="172" fontId="59" fillId="0" borderId="0"/>
    <xf numFmtId="0" fontId="59" fillId="0" borderId="0"/>
    <xf numFmtId="172" fontId="59" fillId="0" borderId="0"/>
    <xf numFmtId="172" fontId="54" fillId="0" borderId="0"/>
    <xf numFmtId="0" fontId="54" fillId="0" borderId="0"/>
    <xf numFmtId="172" fontId="54"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4" fillId="0" borderId="0" applyNumberFormat="0" applyFill="0" applyBorder="0" applyAlignment="0" applyProtection="0">
      <alignment vertical="top"/>
      <protection locked="0"/>
    </xf>
    <xf numFmtId="173" fontId="64" fillId="0" borderId="0" applyNumberFormat="0" applyFill="0" applyBorder="0" applyAlignment="0" applyProtection="0">
      <alignment vertical="top"/>
      <protection locked="0"/>
    </xf>
    <xf numFmtId="172" fontId="64" fillId="0" borderId="0" applyNumberFormat="0" applyFill="0" applyBorder="0" applyAlignment="0" applyProtection="0">
      <alignment vertical="top"/>
      <protection locked="0"/>
    </xf>
    <xf numFmtId="172" fontId="65" fillId="0" borderId="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172" fontId="68"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172" fontId="68"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173" fontId="68"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172" fontId="68" fillId="43" borderId="42" applyNumberFormat="0" applyAlignment="0" applyProtection="0"/>
    <xf numFmtId="173" fontId="68" fillId="43" borderId="42" applyNumberFormat="0" applyAlignment="0" applyProtection="0"/>
    <xf numFmtId="172" fontId="68" fillId="43" borderId="42" applyNumberFormat="0" applyAlignment="0" applyProtection="0"/>
    <xf numFmtId="172" fontId="68" fillId="43" borderId="42" applyNumberFormat="0" applyAlignment="0" applyProtection="0"/>
    <xf numFmtId="173" fontId="68" fillId="43" borderId="42" applyNumberFormat="0" applyAlignment="0" applyProtection="0"/>
    <xf numFmtId="172" fontId="68" fillId="43" borderId="42" applyNumberFormat="0" applyAlignment="0" applyProtection="0"/>
    <xf numFmtId="172" fontId="68" fillId="43" borderId="42" applyNumberFormat="0" applyAlignment="0" applyProtection="0"/>
    <xf numFmtId="173" fontId="68" fillId="43" borderId="42" applyNumberFormat="0" applyAlignment="0" applyProtection="0"/>
    <xf numFmtId="172" fontId="68" fillId="43" borderId="42" applyNumberFormat="0" applyAlignment="0" applyProtection="0"/>
    <xf numFmtId="172" fontId="68" fillId="43" borderId="42" applyNumberFormat="0" applyAlignment="0" applyProtection="0"/>
    <xf numFmtId="173" fontId="68" fillId="43" borderId="42" applyNumberFormat="0" applyAlignment="0" applyProtection="0"/>
    <xf numFmtId="172" fontId="68" fillId="43" borderId="42" applyNumberFormat="0" applyAlignment="0" applyProtection="0"/>
    <xf numFmtId="0" fontId="66" fillId="43" borderId="42" applyNumberFormat="0" applyAlignment="0" applyProtection="0"/>
    <xf numFmtId="3" fontId="2" fillId="72" borderId="3" applyFont="0">
      <alignment horizontal="right" vertical="center"/>
      <protection locked="0"/>
    </xf>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69" fillId="0" borderId="48" applyNumberFormat="0" applyFill="0" applyAlignment="0" applyProtection="0"/>
    <xf numFmtId="0" fontId="70" fillId="0" borderId="37" applyNumberFormat="0" applyFill="0" applyAlignment="0" applyProtection="0"/>
    <xf numFmtId="172" fontId="71" fillId="0" borderId="48" applyNumberFormat="0" applyFill="0" applyAlignment="0" applyProtection="0"/>
    <xf numFmtId="172" fontId="71" fillId="0" borderId="48" applyNumberFormat="0" applyFill="0" applyAlignment="0" applyProtection="0"/>
    <xf numFmtId="173" fontId="71" fillId="0" borderId="48" applyNumberFormat="0" applyFill="0" applyAlignment="0" applyProtection="0"/>
    <xf numFmtId="0" fontId="69" fillId="0" borderId="48"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172" fontId="71" fillId="0" borderId="48" applyNumberFormat="0" applyFill="0" applyAlignment="0" applyProtection="0"/>
    <xf numFmtId="173" fontId="71" fillId="0" borderId="48" applyNumberFormat="0" applyFill="0" applyAlignment="0" applyProtection="0"/>
    <xf numFmtId="172" fontId="71" fillId="0" borderId="48" applyNumberFormat="0" applyFill="0" applyAlignment="0" applyProtection="0"/>
    <xf numFmtId="172" fontId="71" fillId="0" borderId="48" applyNumberFormat="0" applyFill="0" applyAlignment="0" applyProtection="0"/>
    <xf numFmtId="173" fontId="71" fillId="0" borderId="48" applyNumberFormat="0" applyFill="0" applyAlignment="0" applyProtection="0"/>
    <xf numFmtId="172" fontId="71" fillId="0" borderId="48" applyNumberFormat="0" applyFill="0" applyAlignment="0" applyProtection="0"/>
    <xf numFmtId="172" fontId="71" fillId="0" borderId="48" applyNumberFormat="0" applyFill="0" applyAlignment="0" applyProtection="0"/>
    <xf numFmtId="173" fontId="71" fillId="0" borderId="48" applyNumberFormat="0" applyFill="0" applyAlignment="0" applyProtection="0"/>
    <xf numFmtId="172" fontId="71" fillId="0" borderId="48" applyNumberFormat="0" applyFill="0" applyAlignment="0" applyProtection="0"/>
    <xf numFmtId="172" fontId="71" fillId="0" borderId="48" applyNumberFormat="0" applyFill="0" applyAlignment="0" applyProtection="0"/>
    <xf numFmtId="173" fontId="71" fillId="0" borderId="48" applyNumberFormat="0" applyFill="0" applyAlignment="0" applyProtection="0"/>
    <xf numFmtId="172" fontId="71" fillId="0" borderId="48" applyNumberFormat="0" applyFill="0" applyAlignment="0" applyProtection="0"/>
    <xf numFmtId="0" fontId="69" fillId="0" borderId="48"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0" fontId="72" fillId="73" borderId="0" applyNumberFormat="0" applyBorder="0" applyAlignment="0" applyProtection="0"/>
    <xf numFmtId="1" fontId="75" fillId="0" borderId="0" applyProtection="0"/>
    <xf numFmtId="172" fontId="26" fillId="0" borderId="49"/>
    <xf numFmtId="173" fontId="26" fillId="0" borderId="49"/>
    <xf numFmtId="172" fontId="26"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6" fillId="0" borderId="0"/>
    <xf numFmtId="185" fontId="2"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0" fontId="77" fillId="0" borderId="0"/>
    <xf numFmtId="0" fontId="76" fillId="0" borderId="0"/>
    <xf numFmtId="183" fontId="28" fillId="0" borderId="0"/>
    <xf numFmtId="183" fontId="2" fillId="0" borderId="0"/>
    <xf numFmtId="183" fontId="2" fillId="0" borderId="0"/>
    <xf numFmtId="0" fontId="2" fillId="0" borderId="0"/>
    <xf numFmtId="0" fontId="2"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8"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8" fillId="0" borderId="0"/>
    <xf numFmtId="0" fontId="28" fillId="0" borderId="0"/>
    <xf numFmtId="172"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72" fontId="28" fillId="0" borderId="0"/>
    <xf numFmtId="0" fontId="28" fillId="0" borderId="0"/>
    <xf numFmtId="0" fontId="28"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183" fontId="28" fillId="0" borderId="0"/>
    <xf numFmtId="183" fontId="28"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28" fillId="0" borderId="0"/>
    <xf numFmtId="183" fontId="28" fillId="0" borderId="0"/>
    <xf numFmtId="183" fontId="28" fillId="0" borderId="0"/>
    <xf numFmtId="183"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8"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28" fillId="0" borderId="0"/>
    <xf numFmtId="0" fontId="2" fillId="0" borderId="0"/>
    <xf numFmtId="0" fontId="27" fillId="0" borderId="0"/>
    <xf numFmtId="172" fontId="25" fillId="0" borderId="0"/>
    <xf numFmtId="0" fontId="2"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83" fontId="2" fillId="0" borderId="0"/>
    <xf numFmtId="0" fontId="28" fillId="0" borderId="0"/>
    <xf numFmtId="0" fontId="28" fillId="0" borderId="0"/>
    <xf numFmtId="172" fontId="25" fillId="0" borderId="0"/>
    <xf numFmtId="0" fontId="65" fillId="0" borderId="0"/>
    <xf numFmtId="0" fontId="2" fillId="0" borderId="0"/>
    <xf numFmtId="172" fontId="25" fillId="0" borderId="0"/>
    <xf numFmtId="0" fontId="1"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183" fontId="2" fillId="0" borderId="0"/>
    <xf numFmtId="0" fontId="2" fillId="0" borderId="0"/>
    <xf numFmtId="183" fontId="2" fillId="0" borderId="0"/>
    <xf numFmtId="0" fontId="2" fillId="0" borderId="0"/>
    <xf numFmtId="183"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183"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83" fontId="2"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83" fontId="26" fillId="0" borderId="0"/>
    <xf numFmtId="0" fontId="6"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83" fontId="6" fillId="0" borderId="0"/>
    <xf numFmtId="0" fontId="26" fillId="0" borderId="0"/>
    <xf numFmtId="183"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6" fillId="0" borderId="0"/>
    <xf numFmtId="183" fontId="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72" fontId="26" fillId="0" borderId="0"/>
    <xf numFmtId="0" fontId="76"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72" fontId="6" fillId="0" borderId="0"/>
    <xf numFmtId="0" fontId="76" fillId="0" borderId="0"/>
    <xf numFmtId="172"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83"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83"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183" fontId="2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183" fontId="26" fillId="0" borderId="0"/>
    <xf numFmtId="183" fontId="2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4" fillId="0" borderId="0"/>
    <xf numFmtId="0" fontId="2" fillId="0" borderId="0"/>
    <xf numFmtId="0" fontId="76" fillId="0" borderId="0"/>
    <xf numFmtId="172" fontId="44"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2"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3"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72"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0" fillId="0" borderId="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172" fontId="2" fillId="0" borderId="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 fillId="74" borderId="50" applyNumberFormat="0" applyFont="0" applyAlignment="0" applyProtection="0"/>
    <xf numFmtId="0" fontId="27" fillId="74" borderId="50" applyNumberFormat="0" applyFont="0" applyAlignment="0" applyProtection="0"/>
    <xf numFmtId="172" fontId="2" fillId="0" borderId="0"/>
    <xf numFmtId="0" fontId="27" fillId="74" borderId="50" applyNumberFormat="0" applyFont="0" applyAlignment="0" applyProtection="0"/>
    <xf numFmtId="0" fontId="27"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7" fillId="74" borderId="50" applyNumberFormat="0" applyFont="0" applyAlignment="0" applyProtection="0"/>
    <xf numFmtId="0" fontId="2"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173" fontId="2" fillId="0" borderId="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 fillId="74" borderId="50" applyNumberFormat="0" applyFont="0" applyAlignment="0" applyProtection="0"/>
    <xf numFmtId="0" fontId="2" fillId="0" borderId="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73" fontId="2" fillId="0" borderId="0"/>
    <xf numFmtId="0" fontId="2" fillId="74" borderId="50" applyNumberFormat="0" applyFont="0" applyAlignment="0" applyProtection="0"/>
    <xf numFmtId="172" fontId="2" fillId="0" borderId="0"/>
    <xf numFmtId="0" fontId="2" fillId="74" borderId="50" applyNumberFormat="0" applyFont="0" applyAlignment="0" applyProtection="0"/>
    <xf numFmtId="172" fontId="2" fillId="0" borderId="0"/>
    <xf numFmtId="0" fontId="2" fillId="74" borderId="50" applyNumberFormat="0" applyFont="0" applyAlignment="0" applyProtection="0"/>
    <xf numFmtId="0" fontId="2" fillId="74" borderId="50" applyNumberFormat="0" applyFont="0" applyAlignment="0" applyProtection="0"/>
    <xf numFmtId="173" fontId="2" fillId="0" borderId="0"/>
    <xf numFmtId="172" fontId="2" fillId="0" borderId="0"/>
    <xf numFmtId="0" fontId="2" fillId="74" borderId="50" applyNumberFormat="0" applyFont="0" applyAlignment="0" applyProtection="0"/>
    <xf numFmtId="172" fontId="2" fillId="0" borderId="0"/>
    <xf numFmtId="0" fontId="2" fillId="74" borderId="50" applyNumberFormat="0" applyFont="0" applyAlignment="0" applyProtection="0"/>
    <xf numFmtId="0" fontId="2" fillId="74" borderId="50" applyNumberFormat="0" applyFont="0" applyAlignment="0" applyProtection="0"/>
    <xf numFmtId="173" fontId="2" fillId="0" borderId="0"/>
    <xf numFmtId="0" fontId="2" fillId="74" borderId="50" applyNumberFormat="0" applyFont="0" applyAlignment="0" applyProtection="0"/>
    <xf numFmtId="172" fontId="2" fillId="0" borderId="0"/>
    <xf numFmtId="0" fontId="2" fillId="74" borderId="50" applyNumberFormat="0" applyFont="0" applyAlignment="0" applyProtection="0"/>
    <xf numFmtId="172" fontId="2" fillId="0" borderId="0"/>
    <xf numFmtId="0" fontId="2" fillId="74" borderId="50" applyNumberFormat="0" applyFont="0" applyAlignment="0" applyProtection="0"/>
    <xf numFmtId="0" fontId="2" fillId="74" borderId="50" applyNumberFormat="0" applyFont="0" applyAlignment="0" applyProtection="0"/>
    <xf numFmtId="173" fontId="2" fillId="0" borderId="0"/>
    <xf numFmtId="172" fontId="2" fillId="0" borderId="0"/>
    <xf numFmtId="172"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1"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2" fillId="0" borderId="0"/>
    <xf numFmtId="0" fontId="82" fillId="0" borderId="0"/>
    <xf numFmtId="172" fontId="82" fillId="0" borderId="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172" fontId="85"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172" fontId="85"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173" fontId="85"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172" fontId="85" fillId="64" borderId="51" applyNumberFormat="0" applyAlignment="0" applyProtection="0"/>
    <xf numFmtId="173" fontId="85" fillId="64" borderId="51" applyNumberFormat="0" applyAlignment="0" applyProtection="0"/>
    <xf numFmtId="172" fontId="85" fillId="64" borderId="51" applyNumberFormat="0" applyAlignment="0" applyProtection="0"/>
    <xf numFmtId="172" fontId="85" fillId="64" borderId="51" applyNumberFormat="0" applyAlignment="0" applyProtection="0"/>
    <xf numFmtId="173" fontId="85" fillId="64" borderId="51" applyNumberFormat="0" applyAlignment="0" applyProtection="0"/>
    <xf numFmtId="172" fontId="85" fillId="64" borderId="51" applyNumberFormat="0" applyAlignment="0" applyProtection="0"/>
    <xf numFmtId="172" fontId="85" fillId="64" borderId="51" applyNumberFormat="0" applyAlignment="0" applyProtection="0"/>
    <xf numFmtId="173" fontId="85" fillId="64" borderId="51" applyNumberFormat="0" applyAlignment="0" applyProtection="0"/>
    <xf numFmtId="172" fontId="85" fillId="64" borderId="51" applyNumberFormat="0" applyAlignment="0" applyProtection="0"/>
    <xf numFmtId="172" fontId="85" fillId="64" borderId="51" applyNumberFormat="0" applyAlignment="0" applyProtection="0"/>
    <xf numFmtId="173" fontId="85" fillId="64" borderId="51" applyNumberFormat="0" applyAlignment="0" applyProtection="0"/>
    <xf numFmtId="172" fontId="85" fillId="64" borderId="51" applyNumberFormat="0" applyAlignment="0" applyProtection="0"/>
    <xf numFmtId="0" fontId="83" fillId="64" borderId="51" applyNumberFormat="0" applyAlignment="0" applyProtection="0"/>
    <xf numFmtId="0" fontId="25" fillId="0" borderId="0"/>
    <xf numFmtId="179" fontId="37" fillId="0" borderId="0" applyFont="0" applyFill="0" applyBorder="0" applyAlignment="0" applyProtection="0"/>
    <xf numFmtId="190"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xf numFmtId="0" fontId="2" fillId="0" borderId="0"/>
    <xf numFmtId="172" fontId="2" fillId="0" borderId="0"/>
    <xf numFmtId="191"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8" fillId="0" borderId="0"/>
    <xf numFmtId="0" fontId="25" fillId="0" borderId="0"/>
    <xf numFmtId="0" fontId="89" fillId="0" borderId="0"/>
    <xf numFmtId="0" fontId="89" fillId="0" borderId="0"/>
    <xf numFmtId="172" fontId="25" fillId="0" borderId="0"/>
    <xf numFmtId="172"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93" fontId="37" fillId="0" borderId="0" applyFill="0" applyBorder="0" applyAlignment="0"/>
    <xf numFmtId="194" fontId="37" fillId="0" borderId="0" applyFill="0" applyBorder="0" applyAlignment="0"/>
    <xf numFmtId="0" fontId="92" fillId="0" borderId="0">
      <alignment horizontal="center" vertical="top"/>
    </xf>
    <xf numFmtId="0" fontId="93" fillId="0" borderId="0" applyNumberFormat="0" applyFill="0" applyBorder="0" applyAlignment="0" applyProtection="0"/>
    <xf numFmtId="173" fontId="93" fillId="0" borderId="0" applyNumberFormat="0" applyFill="0" applyBorder="0" applyAlignment="0" applyProtection="0"/>
    <xf numFmtId="0"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3" fillId="0" borderId="0" applyNumberFormat="0" applyFill="0" applyBorder="0" applyAlignment="0" applyProtection="0"/>
    <xf numFmtId="0" fontId="47" fillId="0" borderId="52" applyNumberFormat="0" applyFill="0" applyAlignment="0" applyProtection="0"/>
    <xf numFmtId="0" fontId="4"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172" fontId="94"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172" fontId="94"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173" fontId="94"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172" fontId="94" fillId="0" borderId="52" applyNumberFormat="0" applyFill="0" applyAlignment="0" applyProtection="0"/>
    <xf numFmtId="173" fontId="94" fillId="0" borderId="52" applyNumberFormat="0" applyFill="0" applyAlignment="0" applyProtection="0"/>
    <xf numFmtId="172" fontId="94" fillId="0" borderId="52" applyNumberFormat="0" applyFill="0" applyAlignment="0" applyProtection="0"/>
    <xf numFmtId="172" fontId="94" fillId="0" borderId="52" applyNumberFormat="0" applyFill="0" applyAlignment="0" applyProtection="0"/>
    <xf numFmtId="173" fontId="94" fillId="0" borderId="52" applyNumberFormat="0" applyFill="0" applyAlignment="0" applyProtection="0"/>
    <xf numFmtId="172" fontId="94" fillId="0" borderId="52" applyNumberFormat="0" applyFill="0" applyAlignment="0" applyProtection="0"/>
    <xf numFmtId="172" fontId="94" fillId="0" borderId="52" applyNumberFormat="0" applyFill="0" applyAlignment="0" applyProtection="0"/>
    <xf numFmtId="173" fontId="94" fillId="0" borderId="52" applyNumberFormat="0" applyFill="0" applyAlignment="0" applyProtection="0"/>
    <xf numFmtId="172" fontId="94" fillId="0" borderId="52" applyNumberFormat="0" applyFill="0" applyAlignment="0" applyProtection="0"/>
    <xf numFmtId="172" fontId="94" fillId="0" borderId="52" applyNumberFormat="0" applyFill="0" applyAlignment="0" applyProtection="0"/>
    <xf numFmtId="173" fontId="94" fillId="0" borderId="52" applyNumberFormat="0" applyFill="0" applyAlignment="0" applyProtection="0"/>
    <xf numFmtId="172" fontId="94" fillId="0" borderId="52" applyNumberFormat="0" applyFill="0" applyAlignment="0" applyProtection="0"/>
    <xf numFmtId="0" fontId="47" fillId="0" borderId="52" applyNumberFormat="0" applyFill="0" applyAlignment="0" applyProtection="0"/>
    <xf numFmtId="0" fontId="25" fillId="0" borderId="53"/>
    <xf numFmtId="189" fontId="81"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6" fillId="0" borderId="0" applyFont="0" applyFill="0" applyBorder="0" applyAlignment="0" applyProtection="0"/>
    <xf numFmtId="196"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165" fontId="98" fillId="0" borderId="0" applyFont="0" applyFill="0" applyBorder="0" applyAlignment="0" applyProtection="0"/>
    <xf numFmtId="167"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166" fontId="98" fillId="0" borderId="0" applyFont="0" applyFill="0" applyBorder="0" applyAlignment="0" applyProtection="0"/>
    <xf numFmtId="168"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21" applyNumberFormat="0" applyFill="0" applyAlignment="0" applyProtection="0"/>
    <xf numFmtId="172" fontId="94" fillId="0" borderId="121" applyNumberFormat="0" applyFill="0" applyAlignment="0" applyProtection="0"/>
    <xf numFmtId="173" fontId="94" fillId="0" borderId="121" applyNumberFormat="0" applyFill="0" applyAlignment="0" applyProtection="0"/>
    <xf numFmtId="172" fontId="94" fillId="0" borderId="121" applyNumberFormat="0" applyFill="0" applyAlignment="0" applyProtection="0"/>
    <xf numFmtId="172" fontId="94" fillId="0" borderId="121" applyNumberFormat="0" applyFill="0" applyAlignment="0" applyProtection="0"/>
    <xf numFmtId="173" fontId="94" fillId="0" borderId="121" applyNumberFormat="0" applyFill="0" applyAlignment="0" applyProtection="0"/>
    <xf numFmtId="172" fontId="94" fillId="0" borderId="121" applyNumberFormat="0" applyFill="0" applyAlignment="0" applyProtection="0"/>
    <xf numFmtId="172" fontId="94" fillId="0" borderId="121" applyNumberFormat="0" applyFill="0" applyAlignment="0" applyProtection="0"/>
    <xf numFmtId="173" fontId="94" fillId="0" borderId="121" applyNumberFormat="0" applyFill="0" applyAlignment="0" applyProtection="0"/>
    <xf numFmtId="172" fontId="94" fillId="0" borderId="121" applyNumberFormat="0" applyFill="0" applyAlignment="0" applyProtection="0"/>
    <xf numFmtId="172" fontId="94" fillId="0" borderId="121" applyNumberFormat="0" applyFill="0" applyAlignment="0" applyProtection="0"/>
    <xf numFmtId="173" fontId="94" fillId="0" borderId="121" applyNumberFormat="0" applyFill="0" applyAlignment="0" applyProtection="0"/>
    <xf numFmtId="172" fontId="94"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173" fontId="94"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172" fontId="94"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172" fontId="94"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0" fontId="47" fillId="0" borderId="121" applyNumberFormat="0" applyFill="0" applyAlignment="0" applyProtection="0"/>
    <xf numFmtId="192" fontId="2" fillId="70" borderId="115" applyFont="0">
      <alignment horizontal="right" vertical="center"/>
    </xf>
    <xf numFmtId="3" fontId="2" fillId="70" borderId="115" applyFont="0">
      <alignment horizontal="right" vertical="center"/>
    </xf>
    <xf numFmtId="0" fontId="83" fillId="64" borderId="120" applyNumberFormat="0" applyAlignment="0" applyProtection="0"/>
    <xf numFmtId="172" fontId="85" fillId="64" borderId="120" applyNumberFormat="0" applyAlignment="0" applyProtection="0"/>
    <xf numFmtId="173" fontId="85" fillId="64" borderId="120" applyNumberFormat="0" applyAlignment="0" applyProtection="0"/>
    <xf numFmtId="172" fontId="85" fillId="64" borderId="120" applyNumberFormat="0" applyAlignment="0" applyProtection="0"/>
    <xf numFmtId="172" fontId="85" fillId="64" borderId="120" applyNumberFormat="0" applyAlignment="0" applyProtection="0"/>
    <xf numFmtId="173" fontId="85" fillId="64" borderId="120" applyNumberFormat="0" applyAlignment="0" applyProtection="0"/>
    <xf numFmtId="172" fontId="85" fillId="64" borderId="120" applyNumberFormat="0" applyAlignment="0" applyProtection="0"/>
    <xf numFmtId="172" fontId="85" fillId="64" borderId="120" applyNumberFormat="0" applyAlignment="0" applyProtection="0"/>
    <xf numFmtId="173" fontId="85" fillId="64" borderId="120" applyNumberFormat="0" applyAlignment="0" applyProtection="0"/>
    <xf numFmtId="172" fontId="85" fillId="64" borderId="120" applyNumberFormat="0" applyAlignment="0" applyProtection="0"/>
    <xf numFmtId="172" fontId="85" fillId="64" borderId="120" applyNumberFormat="0" applyAlignment="0" applyProtection="0"/>
    <xf numFmtId="173" fontId="85" fillId="64" borderId="120" applyNumberFormat="0" applyAlignment="0" applyProtection="0"/>
    <xf numFmtId="172" fontId="85"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173" fontId="85"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172" fontId="85"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172" fontId="85"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0" fontId="83" fillId="64" borderId="120" applyNumberFormat="0" applyAlignment="0" applyProtection="0"/>
    <xf numFmtId="3" fontId="2" fillId="75" borderId="115"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 fillId="74" borderId="119" applyNumberFormat="0" applyFont="0" applyAlignment="0" applyProtection="0"/>
    <xf numFmtId="0" fontId="27"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0" fontId="27" fillId="74" borderId="119" applyNumberFormat="0" applyFont="0" applyAlignment="0" applyProtection="0"/>
    <xf numFmtId="3" fontId="2" fillId="72" borderId="115" applyFont="0">
      <alignment horizontal="right" vertical="center"/>
      <protection locked="0"/>
    </xf>
    <xf numFmtId="0" fontId="66" fillId="43" borderId="118" applyNumberFormat="0" applyAlignment="0" applyProtection="0"/>
    <xf numFmtId="172" fontId="68" fillId="43" borderId="118" applyNumberFormat="0" applyAlignment="0" applyProtection="0"/>
    <xf numFmtId="173" fontId="68" fillId="43" borderId="118" applyNumberFormat="0" applyAlignment="0" applyProtection="0"/>
    <xf numFmtId="172" fontId="68" fillId="43" borderId="118" applyNumberFormat="0" applyAlignment="0" applyProtection="0"/>
    <xf numFmtId="172" fontId="68" fillId="43" borderId="118" applyNumberFormat="0" applyAlignment="0" applyProtection="0"/>
    <xf numFmtId="173" fontId="68" fillId="43" borderId="118" applyNumberFormat="0" applyAlignment="0" applyProtection="0"/>
    <xf numFmtId="172" fontId="68" fillId="43" borderId="118" applyNumberFormat="0" applyAlignment="0" applyProtection="0"/>
    <xf numFmtId="172" fontId="68" fillId="43" borderId="118" applyNumberFormat="0" applyAlignment="0" applyProtection="0"/>
    <xf numFmtId="173" fontId="68" fillId="43" borderId="118" applyNumberFormat="0" applyAlignment="0" applyProtection="0"/>
    <xf numFmtId="172" fontId="68" fillId="43" borderId="118" applyNumberFormat="0" applyAlignment="0" applyProtection="0"/>
    <xf numFmtId="172" fontId="68" fillId="43" borderId="118" applyNumberFormat="0" applyAlignment="0" applyProtection="0"/>
    <xf numFmtId="173" fontId="68" fillId="43" borderId="118" applyNumberFormat="0" applyAlignment="0" applyProtection="0"/>
    <xf numFmtId="172" fontId="68"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173" fontId="68"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172" fontId="68"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172" fontId="68"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66" fillId="43" borderId="118"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2" fillId="70" borderId="116" applyFont="0" applyBorder="0">
      <alignment horizontal="center" wrapText="1"/>
    </xf>
    <xf numFmtId="172" fontId="54" fillId="0" borderId="113">
      <alignment horizontal="left" vertical="center"/>
    </xf>
    <xf numFmtId="0" fontId="54" fillId="0" borderId="113">
      <alignment horizontal="left" vertical="center"/>
    </xf>
    <xf numFmtId="0" fontId="54" fillId="0" borderId="113">
      <alignment horizontal="left" vertical="center"/>
    </xf>
    <xf numFmtId="0" fontId="2" fillId="69" borderId="115" applyNumberFormat="0" applyFont="0" applyBorder="0" applyProtection="0">
      <alignment horizontal="center" vertical="center"/>
    </xf>
    <xf numFmtId="0" fontId="36" fillId="0" borderId="115" applyNumberFormat="0" applyAlignment="0">
      <alignment horizontal="right"/>
      <protection locked="0"/>
    </xf>
    <xf numFmtId="0" fontId="36" fillId="0" borderId="115" applyNumberFormat="0" applyAlignment="0">
      <alignment horizontal="right"/>
      <protection locked="0"/>
    </xf>
    <xf numFmtId="0" fontId="36" fillId="0" borderId="115" applyNumberFormat="0" applyAlignment="0">
      <alignment horizontal="right"/>
      <protection locked="0"/>
    </xf>
    <xf numFmtId="0" fontId="36" fillId="0" borderId="115" applyNumberFormat="0" applyAlignment="0">
      <alignment horizontal="right"/>
      <protection locked="0"/>
    </xf>
    <xf numFmtId="0" fontId="36" fillId="0" borderId="115" applyNumberFormat="0" applyAlignment="0">
      <alignment horizontal="right"/>
      <protection locked="0"/>
    </xf>
    <xf numFmtId="0" fontId="36" fillId="0" borderId="115" applyNumberFormat="0" applyAlignment="0">
      <alignment horizontal="right"/>
      <protection locked="0"/>
    </xf>
    <xf numFmtId="0" fontId="36" fillId="0" borderId="115" applyNumberFormat="0" applyAlignment="0">
      <alignment horizontal="right"/>
      <protection locked="0"/>
    </xf>
    <xf numFmtId="0" fontId="36" fillId="0" borderId="115" applyNumberFormat="0" applyAlignment="0">
      <alignment horizontal="right"/>
      <protection locked="0"/>
    </xf>
    <xf numFmtId="0" fontId="36" fillId="0" borderId="115" applyNumberFormat="0" applyAlignment="0">
      <alignment horizontal="right"/>
      <protection locked="0"/>
    </xf>
    <xf numFmtId="0" fontId="36" fillId="0" borderId="115" applyNumberFormat="0" applyAlignment="0">
      <alignment horizontal="right"/>
      <protection locked="0"/>
    </xf>
    <xf numFmtId="0" fontId="38" fillId="64" borderId="118" applyNumberFormat="0" applyAlignment="0" applyProtection="0"/>
    <xf numFmtId="172" fontId="40" fillId="64" borderId="118" applyNumberFormat="0" applyAlignment="0" applyProtection="0"/>
    <xf numFmtId="173" fontId="40" fillId="64" borderId="118" applyNumberFormat="0" applyAlignment="0" applyProtection="0"/>
    <xf numFmtId="172" fontId="40" fillId="64" borderId="118" applyNumberFormat="0" applyAlignment="0" applyProtection="0"/>
    <xf numFmtId="172" fontId="40" fillId="64" borderId="118" applyNumberFormat="0" applyAlignment="0" applyProtection="0"/>
    <xf numFmtId="173" fontId="40" fillId="64" borderId="118" applyNumberFormat="0" applyAlignment="0" applyProtection="0"/>
    <xf numFmtId="172" fontId="40" fillId="64" borderId="118" applyNumberFormat="0" applyAlignment="0" applyProtection="0"/>
    <xf numFmtId="172" fontId="40" fillId="64" borderId="118" applyNumberFormat="0" applyAlignment="0" applyProtection="0"/>
    <xf numFmtId="173" fontId="40" fillId="64" borderId="118" applyNumberFormat="0" applyAlignment="0" applyProtection="0"/>
    <xf numFmtId="172" fontId="40" fillId="64" borderId="118" applyNumberFormat="0" applyAlignment="0" applyProtection="0"/>
    <xf numFmtId="172" fontId="40" fillId="64" borderId="118" applyNumberFormat="0" applyAlignment="0" applyProtection="0"/>
    <xf numFmtId="173" fontId="40" fillId="64" borderId="118" applyNumberFormat="0" applyAlignment="0" applyProtection="0"/>
    <xf numFmtId="172" fontId="40"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173" fontId="40"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172" fontId="40"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172" fontId="40"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38" fillId="64" borderId="118" applyNumberFormat="0" applyAlignment="0" applyProtection="0"/>
    <xf numFmtId="0" fontId="1" fillId="0" borderId="0"/>
    <xf numFmtId="173" fontId="26" fillId="37" borderId="0"/>
    <xf numFmtId="0" fontId="2" fillId="0" borderId="0">
      <alignment vertical="center"/>
    </xf>
  </cellStyleXfs>
  <cellXfs count="664">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71" fontId="0" fillId="0" borderId="0" xfId="0" applyNumberFormat="1"/>
    <xf numFmtId="171" fontId="0" fillId="0" borderId="0" xfId="0" applyNumberFormat="1" applyBorder="1" applyAlignment="1">
      <alignment horizontal="center"/>
    </xf>
    <xf numFmtId="0" fontId="3" fillId="0" borderId="3"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12" xfId="0" applyFont="1" applyBorder="1" applyAlignment="1">
      <alignment wrapText="1"/>
    </xf>
    <xf numFmtId="0" fontId="17" fillId="0" borderId="12" xfId="0" applyFont="1" applyBorder="1" applyAlignment="1">
      <alignment wrapText="1"/>
    </xf>
    <xf numFmtId="0" fontId="17" fillId="0" borderId="12" xfId="0" applyFont="1" applyBorder="1" applyAlignment="1">
      <alignment horizontal="right" wrapText="1"/>
    </xf>
    <xf numFmtId="0" fontId="23" fillId="0" borderId="13" xfId="0" applyFont="1" applyBorder="1" applyAlignment="1">
      <alignment wrapText="1"/>
    </xf>
    <xf numFmtId="0" fontId="17" fillId="0" borderId="13" xfId="0" applyFont="1" applyBorder="1" applyAlignment="1">
      <alignment horizontal="right" wrapText="1"/>
    </xf>
    <xf numFmtId="0" fontId="22" fillId="36" borderId="16" xfId="0" applyFont="1" applyFill="1" applyBorder="1" applyAlignment="1">
      <alignment wrapText="1"/>
    </xf>
    <xf numFmtId="0" fontId="3" fillId="0" borderId="22"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9" fontId="5" fillId="3" borderId="3" xfId="1" applyNumberFormat="1" applyFont="1" applyFill="1" applyBorder="1" applyAlignment="1" applyProtection="1">
      <alignment horizontal="center" vertical="center" wrapText="1"/>
      <protection locked="0"/>
    </xf>
    <xf numFmtId="169" fontId="5" fillId="3" borderId="22" xfId="1" applyNumberFormat="1" applyFont="1" applyFill="1" applyBorder="1" applyAlignment="1" applyProtection="1">
      <alignment horizontal="center" vertical="center" wrapText="1"/>
      <protection locked="0"/>
    </xf>
    <xf numFmtId="169"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70"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70"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3" fillId="0" borderId="58" xfId="0" applyFont="1" applyBorder="1"/>
    <xf numFmtId="0" fontId="20" fillId="0" borderId="25" xfId="0" applyFont="1" applyBorder="1" applyAlignment="1">
      <alignment horizontal="center" vertical="center" wrapText="1"/>
    </xf>
    <xf numFmtId="0" fontId="20" fillId="0" borderId="26" xfId="0" applyFont="1" applyBorder="1" applyAlignment="1">
      <alignment vertical="center" wrapText="1"/>
    </xf>
    <xf numFmtId="0" fontId="3" fillId="0" borderId="59"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9"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171" fontId="23" fillId="0" borderId="65" xfId="0" applyNumberFormat="1" applyFont="1" applyBorder="1" applyAlignment="1">
      <alignment horizontal="center"/>
    </xf>
    <xf numFmtId="171" fontId="17" fillId="0" borderId="65" xfId="0" applyNumberFormat="1" applyFont="1" applyBorder="1" applyAlignment="1">
      <alignment horizontal="center"/>
    </xf>
    <xf numFmtId="171" fontId="23" fillId="0" borderId="67" xfId="0" applyNumberFormat="1" applyFont="1" applyBorder="1" applyAlignment="1">
      <alignment horizontal="center"/>
    </xf>
    <xf numFmtId="171" fontId="22" fillId="36" borderId="60" xfId="0" applyNumberFormat="1" applyFont="1" applyFill="1" applyBorder="1" applyAlignment="1">
      <alignment horizontal="center"/>
    </xf>
    <xf numFmtId="171" fontId="23" fillId="0" borderId="64" xfId="0" applyNumberFormat="1" applyFont="1" applyBorder="1" applyAlignment="1">
      <alignment horizontal="center"/>
    </xf>
    <xf numFmtId="0" fontId="23" fillId="0" borderId="25" xfId="0" applyFont="1" applyBorder="1" applyAlignment="1">
      <alignment horizontal="center"/>
    </xf>
    <xf numFmtId="0" fontId="22" fillId="36" borderId="61" xfId="0" applyFont="1" applyFill="1" applyBorder="1" applyAlignment="1">
      <alignment wrapText="1"/>
    </xf>
    <xf numFmtId="171" fontId="22" fillId="36" borderId="63"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ont="1" applyFill="1"/>
    <xf numFmtId="0" fontId="3" fillId="0" borderId="68"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9" fontId="8" fillId="36" borderId="27" xfId="1" applyNumberFormat="1" applyFont="1" applyFill="1" applyBorder="1" applyAlignment="1" applyProtection="1">
      <protection locked="0"/>
    </xf>
    <xf numFmtId="0" fontId="3" fillId="0" borderId="58" xfId="0" applyFont="1" applyBorder="1" applyAlignment="1">
      <alignment horizontal="center"/>
    </xf>
    <xf numFmtId="0" fontId="3" fillId="0" borderId="5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102"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3"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4" xfId="0" applyFont="1" applyBorder="1" applyAlignment="1">
      <alignment vertical="center" wrapText="1"/>
    </xf>
    <xf numFmtId="0" fontId="4" fillId="0" borderId="7" xfId="0" applyFont="1" applyBorder="1" applyAlignment="1">
      <alignment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1" xfId="0" applyNumberFormat="1" applyFont="1" applyFill="1" applyBorder="1" applyAlignment="1">
      <alignment horizontal="right" vertical="center"/>
    </xf>
    <xf numFmtId="49" fontId="106" fillId="0" borderId="84" xfId="0" applyNumberFormat="1" applyFont="1" applyFill="1" applyBorder="1" applyAlignment="1">
      <alignment horizontal="right" vertical="center"/>
    </xf>
    <xf numFmtId="49" fontId="106" fillId="0" borderId="92"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5" xfId="0" applyNumberFormat="1" applyFont="1" applyFill="1" applyBorder="1" applyAlignment="1">
      <alignment horizontal="right" vertical="center"/>
    </xf>
    <xf numFmtId="0" fontId="106" fillId="0" borderId="92" xfId="0" applyNumberFormat="1" applyFont="1" applyFill="1" applyBorder="1" applyAlignment="1">
      <alignment vertical="center" wrapText="1"/>
    </xf>
    <xf numFmtId="0" fontId="106" fillId="0" borderId="92" xfId="0" applyFont="1" applyFill="1" applyBorder="1" applyAlignment="1">
      <alignment horizontal="left" vertical="center" wrapText="1"/>
    </xf>
    <xf numFmtId="0" fontId="106" fillId="0" borderId="92" xfId="12672" applyFont="1" applyFill="1" applyBorder="1" applyAlignment="1">
      <alignment horizontal="left" vertical="center" wrapText="1"/>
    </xf>
    <xf numFmtId="0" fontId="106" fillId="0" borderId="92" xfId="0" applyNumberFormat="1" applyFont="1" applyFill="1" applyBorder="1" applyAlignment="1">
      <alignment horizontal="left" vertical="center" wrapText="1"/>
    </xf>
    <xf numFmtId="0" fontId="106" fillId="0" borderId="92" xfId="0" applyNumberFormat="1" applyFont="1" applyFill="1" applyBorder="1" applyAlignment="1">
      <alignment horizontal="right" vertical="center" wrapText="1"/>
    </xf>
    <xf numFmtId="0" fontId="106" fillId="0" borderId="92" xfId="0" applyNumberFormat="1" applyFont="1" applyFill="1" applyBorder="1" applyAlignment="1">
      <alignment horizontal="right" vertical="center"/>
    </xf>
    <xf numFmtId="0" fontId="106" fillId="0" borderId="92" xfId="0" applyFont="1" applyFill="1" applyBorder="1" applyAlignment="1">
      <alignment vertical="center" wrapText="1"/>
    </xf>
    <xf numFmtId="0" fontId="106" fillId="0" borderId="95"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6" fillId="0" borderId="101" xfId="0" applyNumberFormat="1" applyFont="1" applyFill="1" applyBorder="1" applyAlignment="1">
      <alignment horizontal="right" vertical="center"/>
    </xf>
    <xf numFmtId="0" fontId="106" fillId="0" borderId="92" xfId="0" applyFont="1" applyFill="1" applyBorder="1" applyAlignment="1">
      <alignment horizontal="left" vertical="center" wrapText="1"/>
    </xf>
    <xf numFmtId="0" fontId="5" fillId="0" borderId="3" xfId="0" applyFont="1" applyFill="1" applyBorder="1" applyAlignment="1">
      <alignment vertical="center" wrapText="1"/>
    </xf>
    <xf numFmtId="0" fontId="106" fillId="0" borderId="99" xfId="0" applyFont="1" applyFill="1" applyBorder="1" applyAlignment="1">
      <alignment vertical="center" wrapText="1"/>
    </xf>
    <xf numFmtId="0" fontId="106" fillId="0" borderId="99" xfId="0" applyFont="1" applyFill="1" applyBorder="1" applyAlignment="1">
      <alignment horizontal="left" vertical="center" wrapText="1"/>
    </xf>
    <xf numFmtId="0" fontId="106" fillId="0" borderId="92" xfId="0" applyNumberFormat="1" applyFont="1" applyFill="1" applyBorder="1" applyAlignment="1">
      <alignment vertical="center"/>
    </xf>
    <xf numFmtId="0" fontId="106" fillId="0" borderId="92" xfId="0" applyNumberFormat="1" applyFont="1" applyFill="1" applyBorder="1" applyAlignment="1">
      <alignment horizontal="left" vertical="center" wrapText="1"/>
    </xf>
    <xf numFmtId="0" fontId="108" fillId="0" borderId="92"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2" xfId="0" applyNumberFormat="1" applyFont="1" applyFill="1" applyBorder="1" applyAlignment="1">
      <alignment horizontal="left" vertical="center" wrapText="1"/>
    </xf>
    <xf numFmtId="197" fontId="3" fillId="0" borderId="23" xfId="0" applyNumberFormat="1" applyFont="1" applyFill="1" applyBorder="1" applyAlignment="1" applyProtection="1">
      <alignment vertical="center" wrapText="1"/>
      <protection locked="0"/>
    </xf>
    <xf numFmtId="197" fontId="7" fillId="2" borderId="3" xfId="0" applyNumberFormat="1" applyFont="1" applyFill="1" applyBorder="1" applyAlignment="1" applyProtection="1">
      <alignment vertical="center"/>
      <protection locked="0"/>
    </xf>
    <xf numFmtId="197" fontId="7" fillId="2" borderId="26" xfId="0" applyNumberFormat="1" applyFont="1" applyFill="1" applyBorder="1" applyAlignment="1" applyProtection="1">
      <alignment vertical="center"/>
      <protection locked="0"/>
    </xf>
    <xf numFmtId="197" fontId="7" fillId="0" borderId="3" xfId="7" applyNumberFormat="1" applyFont="1" applyFill="1" applyBorder="1" applyAlignment="1" applyProtection="1">
      <alignment horizontal="right"/>
    </xf>
    <xf numFmtId="197" fontId="7" fillId="36" borderId="3" xfId="7" applyNumberFormat="1" applyFont="1" applyFill="1" applyBorder="1" applyAlignment="1" applyProtection="1">
      <alignment horizontal="right"/>
    </xf>
    <xf numFmtId="197" fontId="7" fillId="0" borderId="10" xfId="0" applyNumberFormat="1" applyFont="1" applyFill="1" applyBorder="1" applyAlignment="1" applyProtection="1">
      <alignment horizontal="right"/>
    </xf>
    <xf numFmtId="197" fontId="7" fillId="0" borderId="3" xfId="0" applyNumberFormat="1" applyFont="1" applyFill="1" applyBorder="1" applyAlignment="1" applyProtection="1">
      <alignment horizontal="right"/>
    </xf>
    <xf numFmtId="197" fontId="7" fillId="36" borderId="23" xfId="0" applyNumberFormat="1" applyFont="1" applyFill="1" applyBorder="1" applyAlignment="1" applyProtection="1">
      <alignment horizontal="right"/>
    </xf>
    <xf numFmtId="197" fontId="7" fillId="0" borderId="3" xfId="7" applyNumberFormat="1" applyFont="1" applyFill="1" applyBorder="1" applyAlignment="1" applyProtection="1">
      <alignment horizontal="right"/>
      <protection locked="0"/>
    </xf>
    <xf numFmtId="197" fontId="7" fillId="0" borderId="10" xfId="0" applyNumberFormat="1" applyFont="1" applyFill="1" applyBorder="1" applyAlignment="1" applyProtection="1">
      <alignment horizontal="right"/>
      <protection locked="0"/>
    </xf>
    <xf numFmtId="197" fontId="7" fillId="0" borderId="3" xfId="0" applyNumberFormat="1" applyFont="1" applyFill="1" applyBorder="1" applyAlignment="1" applyProtection="1">
      <alignment horizontal="right"/>
      <protection locked="0"/>
    </xf>
    <xf numFmtId="197" fontId="7" fillId="0" borderId="23" xfId="0" applyNumberFormat="1" applyFont="1" applyFill="1" applyBorder="1" applyAlignment="1" applyProtection="1">
      <alignment horizontal="right"/>
    </xf>
    <xf numFmtId="197" fontId="7" fillId="36" borderId="26" xfId="7" applyNumberFormat="1" applyFont="1" applyFill="1" applyBorder="1" applyAlignment="1" applyProtection="1">
      <alignment horizontal="right"/>
    </xf>
    <xf numFmtId="197" fontId="7" fillId="36" borderId="27" xfId="0" applyNumberFormat="1" applyFont="1" applyFill="1" applyBorder="1" applyAlignment="1" applyProtection="1">
      <alignment horizontal="right"/>
    </xf>
    <xf numFmtId="197" fontId="18" fillId="0" borderId="3" xfId="0" applyNumberFormat="1" applyFont="1" applyFill="1" applyBorder="1" applyAlignment="1" applyProtection="1">
      <alignment horizontal="right"/>
      <protection locked="0"/>
    </xf>
    <xf numFmtId="197" fontId="7" fillId="36" borderId="23" xfId="7" applyNumberFormat="1" applyFont="1" applyFill="1" applyBorder="1" applyAlignment="1" applyProtection="1">
      <alignment horizontal="right"/>
    </xf>
    <xf numFmtId="197" fontId="18" fillId="36" borderId="3" xfId="0" applyNumberFormat="1" applyFont="1" applyFill="1" applyBorder="1" applyAlignment="1">
      <alignment horizontal="right"/>
    </xf>
    <xf numFmtId="197" fontId="7" fillId="0" borderId="23" xfId="7" applyNumberFormat="1" applyFont="1" applyFill="1" applyBorder="1" applyAlignment="1" applyProtection="1">
      <alignment horizontal="right"/>
    </xf>
    <xf numFmtId="197" fontId="19" fillId="0" borderId="3" xfId="0" applyNumberFormat="1" applyFont="1" applyFill="1" applyBorder="1" applyAlignment="1">
      <alignment horizontal="center"/>
    </xf>
    <xf numFmtId="197" fontId="19" fillId="0" borderId="23" xfId="0" applyNumberFormat="1" applyFont="1" applyFill="1" applyBorder="1" applyAlignment="1">
      <alignment horizontal="center"/>
    </xf>
    <xf numFmtId="197" fontId="18" fillId="36" borderId="3" xfId="0" applyNumberFormat="1" applyFont="1" applyFill="1" applyBorder="1" applyAlignment="1" applyProtection="1">
      <alignment horizontal="right"/>
    </xf>
    <xf numFmtId="197" fontId="18" fillId="0" borderId="23" xfId="0" applyNumberFormat="1" applyFont="1" applyFill="1" applyBorder="1" applyAlignment="1" applyProtection="1">
      <alignment horizontal="right"/>
      <protection locked="0"/>
    </xf>
    <xf numFmtId="197" fontId="18" fillId="0" borderId="3" xfId="0" applyNumberFormat="1" applyFont="1" applyFill="1" applyBorder="1" applyAlignment="1" applyProtection="1">
      <alignment horizontal="left" indent="1"/>
      <protection locked="0"/>
    </xf>
    <xf numFmtId="197" fontId="7" fillId="36" borderId="3" xfId="7" applyNumberFormat="1" applyFont="1" applyFill="1" applyBorder="1" applyAlignment="1" applyProtection="1"/>
    <xf numFmtId="197" fontId="18" fillId="0" borderId="3" xfId="0" applyNumberFormat="1" applyFont="1" applyFill="1" applyBorder="1" applyAlignment="1" applyProtection="1">
      <protection locked="0"/>
    </xf>
    <xf numFmtId="197" fontId="7" fillId="36" borderId="23" xfId="7" applyNumberFormat="1" applyFont="1" applyFill="1" applyBorder="1" applyAlignment="1" applyProtection="1"/>
    <xf numFmtId="197" fontId="18" fillId="0" borderId="3" xfId="0" applyNumberFormat="1" applyFont="1" applyFill="1" applyBorder="1" applyAlignment="1" applyProtection="1">
      <alignment horizontal="right" vertical="center"/>
      <protection locked="0"/>
    </xf>
    <xf numFmtId="197" fontId="18" fillId="36" borderId="26" xfId="0" applyNumberFormat="1" applyFont="1" applyFill="1" applyBorder="1" applyAlignment="1">
      <alignment horizontal="right"/>
    </xf>
    <xf numFmtId="197" fontId="7" fillId="36" borderId="27" xfId="7" applyNumberFormat="1" applyFont="1" applyFill="1" applyBorder="1" applyAlignment="1" applyProtection="1">
      <alignment horizontal="right"/>
    </xf>
    <xf numFmtId="197" fontId="7" fillId="36" borderId="3" xfId="0" applyNumberFormat="1" applyFont="1" applyFill="1" applyBorder="1" applyAlignment="1" applyProtection="1">
      <alignment horizontal="right"/>
    </xf>
    <xf numFmtId="197" fontId="7" fillId="0" borderId="26" xfId="0" applyNumberFormat="1" applyFont="1" applyFill="1" applyBorder="1" applyAlignment="1" applyProtection="1">
      <alignment horizontal="right"/>
    </xf>
    <xf numFmtId="197" fontId="7" fillId="36" borderId="26" xfId="0" applyNumberFormat="1" applyFont="1" applyFill="1" applyBorder="1" applyAlignment="1" applyProtection="1">
      <alignment horizontal="right"/>
    </xf>
    <xf numFmtId="3" fontId="21" fillId="36" borderId="26" xfId="0" applyNumberFormat="1" applyFont="1" applyFill="1" applyBorder="1" applyAlignment="1">
      <alignment vertical="center" wrapText="1"/>
    </xf>
    <xf numFmtId="3" fontId="21" fillId="36" borderId="27" xfId="0" applyNumberFormat="1" applyFont="1" applyFill="1" applyBorder="1" applyAlignment="1">
      <alignment vertical="center" wrapText="1"/>
    </xf>
    <xf numFmtId="197" fontId="0" fillId="36" borderId="21" xfId="0" applyNumberFormat="1" applyFill="1" applyBorder="1" applyAlignment="1">
      <alignment horizontal="center" vertical="center"/>
    </xf>
    <xf numFmtId="197" fontId="0" fillId="0" borderId="23" xfId="0" applyNumberFormat="1" applyBorder="1" applyAlignment="1"/>
    <xf numFmtId="197" fontId="0" fillId="0" borderId="23" xfId="0" applyNumberFormat="1" applyBorder="1" applyAlignment="1">
      <alignment wrapText="1"/>
    </xf>
    <xf numFmtId="197" fontId="0" fillId="36" borderId="23" xfId="0" applyNumberFormat="1" applyFill="1" applyBorder="1" applyAlignment="1">
      <alignment horizontal="center" vertical="center" wrapText="1"/>
    </xf>
    <xf numFmtId="197" fontId="0" fillId="36" borderId="27" xfId="0" applyNumberFormat="1" applyFill="1" applyBorder="1" applyAlignment="1">
      <alignment horizontal="center" vertical="center" wrapText="1"/>
    </xf>
    <xf numFmtId="197" fontId="5" fillId="36" borderId="23" xfId="2" applyNumberFormat="1" applyFont="1" applyFill="1" applyBorder="1" applyAlignment="1" applyProtection="1">
      <alignment vertical="top"/>
    </xf>
    <xf numFmtId="197" fontId="5" fillId="3" borderId="23" xfId="2" applyNumberFormat="1" applyFont="1" applyFill="1" applyBorder="1" applyAlignment="1" applyProtection="1">
      <alignment vertical="top"/>
      <protection locked="0"/>
    </xf>
    <xf numFmtId="197" fontId="5" fillId="36" borderId="23" xfId="2" applyNumberFormat="1" applyFont="1" applyFill="1" applyBorder="1" applyAlignment="1" applyProtection="1">
      <alignment vertical="top" wrapText="1"/>
    </xf>
    <xf numFmtId="197" fontId="5" fillId="3" borderId="23" xfId="2" applyNumberFormat="1" applyFont="1" applyFill="1" applyBorder="1" applyAlignment="1" applyProtection="1">
      <alignment vertical="top" wrapText="1"/>
      <protection locked="0"/>
    </xf>
    <xf numFmtId="197" fontId="5" fillId="36" borderId="23" xfId="2" applyNumberFormat="1" applyFont="1" applyFill="1" applyBorder="1" applyAlignment="1" applyProtection="1">
      <alignment vertical="top" wrapText="1"/>
      <protection locked="0"/>
    </xf>
    <xf numFmtId="197" fontId="5" fillId="36" borderId="27" xfId="2" applyNumberFormat="1" applyFont="1" applyFill="1" applyBorder="1" applyAlignment="1" applyProtection="1">
      <alignment vertical="top" wrapText="1"/>
    </xf>
    <xf numFmtId="197" fontId="23" fillId="0" borderId="14" xfId="0" applyNumberFormat="1" applyFont="1" applyBorder="1" applyAlignment="1">
      <alignment vertical="center"/>
    </xf>
    <xf numFmtId="197" fontId="17" fillId="0" borderId="14" xfId="0" applyNumberFormat="1" applyFont="1" applyBorder="1" applyAlignment="1">
      <alignment vertical="center"/>
    </xf>
    <xf numFmtId="197" fontId="23" fillId="0" borderId="15" xfId="0" applyNumberFormat="1" applyFont="1" applyBorder="1" applyAlignment="1">
      <alignment vertical="center"/>
    </xf>
    <xf numFmtId="197" fontId="22" fillId="36" borderId="17" xfId="0" applyNumberFormat="1" applyFont="1" applyFill="1" applyBorder="1" applyAlignment="1">
      <alignment vertical="center"/>
    </xf>
    <xf numFmtId="197" fontId="23" fillId="0" borderId="18" xfId="0" applyNumberFormat="1" applyFont="1" applyBorder="1" applyAlignment="1">
      <alignment vertical="center"/>
    </xf>
    <xf numFmtId="197" fontId="17" fillId="0" borderId="15" xfId="0" applyNumberFormat="1" applyFont="1" applyBorder="1" applyAlignment="1">
      <alignment vertical="center"/>
    </xf>
    <xf numFmtId="197" fontId="22" fillId="36" borderId="62" xfId="0" applyNumberFormat="1" applyFont="1" applyFill="1" applyBorder="1" applyAlignment="1">
      <alignment vertical="center"/>
    </xf>
    <xf numFmtId="197" fontId="23" fillId="36" borderId="14" xfId="0" applyNumberFormat="1" applyFont="1" applyFill="1" applyBorder="1" applyAlignment="1">
      <alignment vertical="center"/>
    </xf>
    <xf numFmtId="197" fontId="3" fillId="0" borderId="3" xfId="0" applyNumberFormat="1" applyFont="1" applyBorder="1" applyAlignment="1"/>
    <xf numFmtId="197" fontId="3" fillId="36" borderId="26" xfId="0" applyNumberFormat="1" applyFont="1" applyFill="1" applyBorder="1"/>
    <xf numFmtId="197" fontId="3" fillId="0" borderId="22" xfId="0" applyNumberFormat="1" applyFont="1" applyBorder="1" applyAlignment="1"/>
    <xf numFmtId="197" fontId="3" fillId="0" borderId="23" xfId="0" applyNumberFormat="1" applyFont="1" applyBorder="1" applyAlignment="1"/>
    <xf numFmtId="197" fontId="3" fillId="36" borderId="55" xfId="0" applyNumberFormat="1" applyFont="1" applyFill="1" applyBorder="1" applyAlignment="1"/>
    <xf numFmtId="197" fontId="3" fillId="36" borderId="25" xfId="0" applyNumberFormat="1" applyFont="1" applyFill="1" applyBorder="1"/>
    <xf numFmtId="197" fontId="3" fillId="36" borderId="27" xfId="0" applyNumberFormat="1" applyFont="1" applyFill="1" applyBorder="1"/>
    <xf numFmtId="197" fontId="3" fillId="36" borderId="56" xfId="0" applyNumberFormat="1" applyFont="1" applyFill="1" applyBorder="1"/>
    <xf numFmtId="197" fontId="3" fillId="0" borderId="3" xfId="0" applyNumberFormat="1" applyFont="1" applyBorder="1"/>
    <xf numFmtId="197" fontId="3" fillId="0" borderId="3" xfId="0" applyNumberFormat="1" applyFont="1" applyFill="1" applyBorder="1"/>
    <xf numFmtId="197" fontId="7" fillId="36" borderId="3" xfId="5" applyNumberFormat="1" applyFont="1" applyFill="1" applyBorder="1" applyProtection="1">
      <protection locked="0"/>
    </xf>
    <xf numFmtId="197" fontId="7" fillId="3" borderId="3" xfId="5" applyNumberFormat="1" applyFont="1" applyFill="1" applyBorder="1" applyProtection="1">
      <protection locked="0"/>
    </xf>
    <xf numFmtId="197" fontId="8" fillId="36" borderId="26" xfId="16" applyNumberFormat="1" applyFont="1" applyFill="1" applyBorder="1" applyAlignment="1" applyProtection="1">
      <protection locked="0"/>
    </xf>
    <xf numFmtId="197" fontId="7" fillId="36" borderId="3" xfId="1" applyNumberFormat="1" applyFont="1" applyFill="1" applyBorder="1" applyProtection="1">
      <protection locked="0"/>
    </xf>
    <xf numFmtId="197" fontId="7" fillId="0" borderId="3" xfId="1" applyNumberFormat="1" applyFont="1" applyFill="1" applyBorder="1" applyProtection="1">
      <protection locked="0"/>
    </xf>
    <xf numFmtId="197" fontId="8" fillId="36" borderId="26" xfId="1" applyNumberFormat="1" applyFont="1" applyFill="1" applyBorder="1" applyAlignment="1" applyProtection="1">
      <protection locked="0"/>
    </xf>
    <xf numFmtId="197" fontId="7" fillId="3" borderId="26" xfId="5" applyNumberFormat="1" applyFont="1" applyFill="1" applyBorder="1" applyProtection="1">
      <protection locked="0"/>
    </xf>
    <xf numFmtId="197" fontId="23" fillId="0" borderId="0" xfId="0" applyNumberFormat="1" applyFont="1"/>
    <xf numFmtId="0" fontId="3" fillId="0" borderId="30" xfId="0" applyFont="1" applyBorder="1" applyAlignment="1">
      <alignment horizontal="center" vertical="center"/>
    </xf>
    <xf numFmtId="197" fontId="3" fillId="0" borderId="8" xfId="0" applyNumberFormat="1" applyFont="1" applyBorder="1" applyAlignment="1"/>
    <xf numFmtId="0" fontId="3" fillId="0" borderId="30" xfId="0" applyFont="1" applyBorder="1" applyAlignment="1">
      <alignment wrapText="1"/>
    </xf>
    <xf numFmtId="197" fontId="3" fillId="0" borderId="8" xfId="0" applyNumberFormat="1" applyFont="1" applyBorder="1"/>
    <xf numFmtId="197" fontId="3" fillId="0" borderId="24" xfId="0" applyNumberFormat="1" applyFont="1" applyBorder="1" applyAlignment="1"/>
    <xf numFmtId="197"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7"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9" fontId="3" fillId="36" borderId="27" xfId="20961" applyFont="1" applyFill="1" applyBorder="1"/>
    <xf numFmtId="171" fontId="3" fillId="0" borderId="23" xfId="0" applyNumberFormat="1" applyFont="1" applyBorder="1" applyAlignment="1"/>
    <xf numFmtId="0" fontId="3" fillId="36" borderId="27" xfId="0" applyFont="1" applyFill="1" applyBorder="1"/>
    <xf numFmtId="171" fontId="4" fillId="36" borderId="26"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173" fontId="26" fillId="37" borderId="0" xfId="20" applyBorder="1"/>
    <xf numFmtId="173" fontId="26" fillId="37" borderId="108" xfId="20" applyBorder="1"/>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20" xfId="0" applyFont="1" applyFill="1" applyBorder="1" applyAlignment="1">
      <alignment vertical="center"/>
    </xf>
    <xf numFmtId="0" fontId="3" fillId="0" borderId="110" xfId="0" applyFont="1" applyFill="1" applyBorder="1" applyAlignment="1">
      <alignment vertical="center"/>
    </xf>
    <xf numFmtId="0" fontId="3" fillId="0" borderId="112" xfId="0" applyFont="1" applyFill="1" applyBorder="1" applyAlignment="1">
      <alignment vertical="center"/>
    </xf>
    <xf numFmtId="0" fontId="3" fillId="0" borderId="1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25" xfId="0" applyFont="1" applyFill="1" applyBorder="1" applyAlignment="1">
      <alignment horizontal="center" vertical="center"/>
    </xf>
    <xf numFmtId="173" fontId="26" fillId="37" borderId="34" xfId="20" applyBorder="1"/>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74" xfId="0" applyFont="1" applyFill="1" applyBorder="1" applyAlignment="1">
      <alignment horizontal="center" vertical="center"/>
    </xf>
    <xf numFmtId="0" fontId="3" fillId="3" borderId="113" xfId="0" applyFont="1" applyFill="1" applyBorder="1" applyAlignment="1">
      <alignment vertical="center"/>
    </xf>
    <xf numFmtId="0" fontId="12" fillId="3" borderId="128" xfId="0" applyFont="1" applyFill="1" applyBorder="1" applyAlignment="1">
      <alignment horizontal="left"/>
    </xf>
    <xf numFmtId="0" fontId="12" fillId="3" borderId="129" xfId="0" applyFont="1" applyFill="1" applyBorder="1" applyAlignment="1">
      <alignment horizontal="left"/>
    </xf>
    <xf numFmtId="0" fontId="3" fillId="0" borderId="0" xfId="0" applyFont="1"/>
    <xf numFmtId="0" fontId="3" fillId="0" borderId="0" xfId="0" applyFont="1" applyFill="1"/>
    <xf numFmtId="0" fontId="3" fillId="0" borderId="115" xfId="0" applyFont="1" applyFill="1" applyBorder="1" applyAlignment="1">
      <alignment horizontal="center" vertical="center" wrapText="1"/>
    </xf>
    <xf numFmtId="0" fontId="106" fillId="77" borderId="99" xfId="0" applyFont="1" applyFill="1" applyBorder="1" applyAlignment="1">
      <alignment horizontal="left" vertical="center"/>
    </xf>
    <xf numFmtId="0" fontId="106" fillId="77" borderId="92" xfId="0" applyFont="1" applyFill="1" applyBorder="1" applyAlignment="1">
      <alignment vertical="center" wrapText="1"/>
    </xf>
    <xf numFmtId="0" fontId="106" fillId="77" borderId="92" xfId="0" applyFont="1" applyFill="1" applyBorder="1" applyAlignment="1">
      <alignment horizontal="left" vertical="center" wrapText="1"/>
    </xf>
    <xf numFmtId="0" fontId="106" fillId="0" borderId="99" xfId="0" applyFont="1" applyFill="1" applyBorder="1" applyAlignment="1">
      <alignment horizontal="right" vertical="center"/>
    </xf>
    <xf numFmtId="0" fontId="3" fillId="0" borderId="133" xfId="0" applyFont="1" applyFill="1" applyBorder="1" applyAlignment="1">
      <alignment horizontal="center" vertical="center" wrapText="1"/>
    </xf>
    <xf numFmtId="0" fontId="4" fillId="3" borderId="134" xfId="0" applyFont="1" applyFill="1" applyBorder="1" applyAlignment="1">
      <alignment vertical="center"/>
    </xf>
    <xf numFmtId="0" fontId="3" fillId="3" borderId="24" xfId="0" applyFont="1" applyFill="1" applyBorder="1" applyAlignment="1">
      <alignment vertical="center"/>
    </xf>
    <xf numFmtId="0" fontId="3" fillId="0" borderId="135" xfId="0" applyFont="1" applyFill="1" applyBorder="1" applyAlignment="1">
      <alignment horizontal="center" vertical="center"/>
    </xf>
    <xf numFmtId="0" fontId="4" fillId="0" borderId="26" xfId="0" applyFont="1" applyFill="1" applyBorder="1" applyAlignment="1">
      <alignment vertical="center"/>
    </xf>
    <xf numFmtId="0" fontId="3" fillId="0" borderId="7" xfId="0" applyFont="1" applyFill="1" applyBorder="1" applyAlignment="1">
      <alignment horizontal="center" vertical="center" wrapText="1"/>
    </xf>
    <xf numFmtId="0" fontId="3" fillId="0" borderId="69" xfId="0" applyFont="1" applyFill="1" applyBorder="1" applyAlignment="1">
      <alignment horizontal="center" vertical="center" wrapText="1"/>
    </xf>
    <xf numFmtId="197"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3" fillId="0" borderId="114" xfId="0" applyFont="1" applyBorder="1" applyAlignment="1">
      <alignment vertical="center" wrapText="1"/>
    </xf>
    <xf numFmtId="171" fontId="3" fillId="0" borderId="115" xfId="0" applyNumberFormat="1" applyFont="1" applyBorder="1" applyAlignment="1">
      <alignment horizontal="center" vertical="center"/>
    </xf>
    <xf numFmtId="171" fontId="3" fillId="0" borderId="133" xfId="0" applyNumberFormat="1" applyFont="1" applyBorder="1" applyAlignment="1">
      <alignment horizontal="center" vertical="center"/>
    </xf>
    <xf numFmtId="171" fontId="12" fillId="0" borderId="115" xfId="0" applyNumberFormat="1" applyFont="1" applyBorder="1" applyAlignment="1">
      <alignment horizontal="center" vertical="center"/>
    </xf>
    <xf numFmtId="0" fontId="12" fillId="0" borderId="114" xfId="0" applyFont="1" applyBorder="1" applyAlignment="1">
      <alignment vertical="center" wrapText="1"/>
    </xf>
    <xf numFmtId="0" fontId="0" fillId="0" borderId="25" xfId="0" applyBorder="1"/>
    <xf numFmtId="0" fontId="4" fillId="36" borderId="136" xfId="0" applyFont="1" applyFill="1" applyBorder="1" applyAlignment="1">
      <alignment vertical="center" wrapText="1"/>
    </xf>
    <xf numFmtId="171" fontId="4" fillId="36" borderId="27" xfId="0" applyNumberFormat="1" applyFont="1" applyFill="1" applyBorder="1" applyAlignment="1">
      <alignment horizontal="center" vertical="center"/>
    </xf>
    <xf numFmtId="197"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5" xfId="0" applyFont="1" applyFill="1" applyBorder="1" applyAlignment="1">
      <alignment horizontal="left" vertical="center" wrapText="1"/>
    </xf>
    <xf numFmtId="0" fontId="4" fillId="36" borderId="115" xfId="0" applyFont="1" applyFill="1" applyBorder="1" applyAlignment="1">
      <alignment horizontal="left" vertical="center" wrapText="1"/>
    </xf>
    <xf numFmtId="0" fontId="4" fillId="36" borderId="133" xfId="0" applyFont="1" applyFill="1" applyBorder="1" applyAlignment="1">
      <alignment horizontal="left" vertical="center" wrapText="1"/>
    </xf>
    <xf numFmtId="0" fontId="3" fillId="0" borderId="135" xfId="0" applyFont="1" applyFill="1" applyBorder="1" applyAlignment="1">
      <alignment horizontal="right" vertical="center" wrapText="1"/>
    </xf>
    <xf numFmtId="0" fontId="3" fillId="0" borderId="115" xfId="0" applyFont="1" applyFill="1" applyBorder="1" applyAlignment="1">
      <alignment horizontal="left" vertical="center" wrapText="1"/>
    </xf>
    <xf numFmtId="0" fontId="110" fillId="0" borderId="135" xfId="0" applyFont="1" applyFill="1" applyBorder="1" applyAlignment="1">
      <alignment horizontal="right" vertical="center" wrapText="1"/>
    </xf>
    <xf numFmtId="0" fontId="110" fillId="0" borderId="115" xfId="0" applyFont="1" applyFill="1" applyBorder="1" applyAlignment="1">
      <alignment horizontal="left" vertical="center" wrapText="1"/>
    </xf>
    <xf numFmtId="0" fontId="4" fillId="0" borderId="135"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0" fillId="0" borderId="135" xfId="0" applyFont="1" applyBorder="1" applyAlignment="1">
      <alignment horizontal="center" vertical="center" wrapText="1"/>
    </xf>
    <xf numFmtId="0" fontId="20" fillId="0" borderId="115" xfId="0" applyFont="1" applyBorder="1" applyAlignment="1">
      <alignment vertical="center" wrapText="1"/>
    </xf>
    <xf numFmtId="3" fontId="21" fillId="36" borderId="115" xfId="0" applyNumberFormat="1" applyFont="1" applyFill="1" applyBorder="1" applyAlignment="1">
      <alignment vertical="center" wrapText="1"/>
    </xf>
    <xf numFmtId="3" fontId="21" fillId="36" borderId="133" xfId="0" applyNumberFormat="1" applyFont="1" applyFill="1" applyBorder="1" applyAlignment="1">
      <alignment vertical="center" wrapText="1"/>
    </xf>
    <xf numFmtId="14" fontId="5" fillId="3" borderId="115" xfId="8" quotePrefix="1" applyNumberFormat="1" applyFont="1" applyFill="1" applyBorder="1" applyAlignment="1" applyProtection="1">
      <alignment horizontal="left" vertical="center" wrapText="1" indent="2"/>
      <protection locked="0"/>
    </xf>
    <xf numFmtId="3" fontId="21" fillId="0" borderId="115" xfId="0" applyNumberFormat="1" applyFont="1" applyBorder="1" applyAlignment="1">
      <alignment vertical="center" wrapText="1"/>
    </xf>
    <xf numFmtId="3" fontId="21" fillId="0" borderId="133" xfId="0" applyNumberFormat="1" applyFont="1" applyBorder="1" applyAlignment="1">
      <alignment vertical="center" wrapText="1"/>
    </xf>
    <xf numFmtId="14" fontId="5" fillId="3" borderId="115" xfId="8" quotePrefix="1" applyNumberFormat="1" applyFont="1" applyFill="1" applyBorder="1" applyAlignment="1" applyProtection="1">
      <alignment horizontal="left" vertical="center" wrapText="1" indent="3"/>
      <protection locked="0"/>
    </xf>
    <xf numFmtId="3" fontId="21" fillId="0" borderId="115" xfId="0" applyNumberFormat="1" applyFont="1" applyFill="1" applyBorder="1" applyAlignment="1">
      <alignment vertical="center" wrapText="1"/>
    </xf>
    <xf numFmtId="0" fontId="20" fillId="0" borderId="115" xfId="0" applyFont="1" applyFill="1" applyBorder="1" applyAlignment="1">
      <alignment horizontal="left" vertical="center" wrapText="1" indent="2"/>
    </xf>
    <xf numFmtId="0" fontId="9" fillId="0" borderId="115" xfId="17" applyFill="1" applyBorder="1" applyAlignment="1" applyProtection="1"/>
    <xf numFmtId="49" fontId="110" fillId="0" borderId="135" xfId="0" applyNumberFormat="1" applyFont="1" applyFill="1" applyBorder="1" applyAlignment="1">
      <alignment horizontal="right" vertical="center" wrapText="1"/>
    </xf>
    <xf numFmtId="0" fontId="5" fillId="3" borderId="115" xfId="20960" applyFont="1" applyFill="1" applyBorder="1" applyAlignment="1" applyProtection="1"/>
    <xf numFmtId="0" fontId="103" fillId="0" borderId="115" xfId="20960" applyFont="1" applyFill="1" applyBorder="1" applyAlignment="1" applyProtection="1">
      <alignment horizontal="center" vertical="center"/>
    </xf>
    <xf numFmtId="0" fontId="3" fillId="0" borderId="115" xfId="0" applyFont="1" applyBorder="1"/>
    <xf numFmtId="0" fontId="9" fillId="0" borderId="115" xfId="17" applyFill="1" applyBorder="1" applyAlignment="1" applyProtection="1">
      <alignment horizontal="left" vertical="center" wrapText="1"/>
    </xf>
    <xf numFmtId="49" fontId="110" fillId="0" borderId="115" xfId="0" applyNumberFormat="1" applyFont="1" applyFill="1" applyBorder="1" applyAlignment="1">
      <alignment horizontal="right" vertical="center" wrapText="1"/>
    </xf>
    <xf numFmtId="0" fontId="9" fillId="0" borderId="115" xfId="17" applyFill="1" applyBorder="1" applyAlignment="1" applyProtection="1">
      <alignment horizontal="left" vertical="center"/>
    </xf>
    <xf numFmtId="0" fontId="9" fillId="0" borderId="115" xfId="17" applyBorder="1" applyAlignment="1" applyProtection="1"/>
    <xf numFmtId="0" fontId="3" fillId="0" borderId="115" xfId="0" applyFont="1" applyFill="1" applyBorder="1"/>
    <xf numFmtId="0" fontId="20" fillId="0" borderId="135" xfId="0" applyFont="1" applyFill="1" applyBorder="1" applyAlignment="1">
      <alignment horizontal="center" vertical="center" wrapText="1"/>
    </xf>
    <xf numFmtId="0" fontId="20" fillId="0" borderId="115" xfId="0" applyFont="1" applyFill="1" applyBorder="1" applyAlignment="1">
      <alignment vertical="center" wrapText="1"/>
    </xf>
    <xf numFmtId="3" fontId="21" fillId="0" borderId="133" xfId="0" applyNumberFormat="1" applyFont="1" applyFill="1" applyBorder="1" applyAlignment="1">
      <alignment vertical="center" wrapText="1"/>
    </xf>
    <xf numFmtId="0" fontId="113" fillId="78" borderId="116" xfId="21412" applyFont="1" applyFill="1" applyBorder="1" applyAlignment="1" applyProtection="1">
      <alignment vertical="center" wrapText="1"/>
      <protection locked="0"/>
    </xf>
    <xf numFmtId="0" fontId="114" fillId="70" borderId="110" xfId="21412" applyFont="1" applyFill="1" applyBorder="1" applyAlignment="1" applyProtection="1">
      <alignment horizontal="center" vertical="center"/>
      <protection locked="0"/>
    </xf>
    <xf numFmtId="0" fontId="113" fillId="79" borderId="115" xfId="21412" applyFont="1" applyFill="1" applyBorder="1" applyAlignment="1" applyProtection="1">
      <alignment horizontal="center" vertical="center"/>
      <protection locked="0"/>
    </xf>
    <xf numFmtId="0" fontId="113" fillId="78" borderId="116" xfId="21412" applyFont="1" applyFill="1" applyBorder="1" applyAlignment="1" applyProtection="1">
      <alignment vertical="center"/>
      <protection locked="0"/>
    </xf>
    <xf numFmtId="0" fontId="115" fillId="70" borderId="110" xfId="21412" applyFont="1" applyFill="1" applyBorder="1" applyAlignment="1" applyProtection="1">
      <alignment horizontal="center" vertical="center"/>
      <protection locked="0"/>
    </xf>
    <xf numFmtId="0" fontId="115" fillId="3" borderId="110" xfId="21412" applyFont="1" applyFill="1" applyBorder="1" applyAlignment="1" applyProtection="1">
      <alignment horizontal="center" vertical="center"/>
      <protection locked="0"/>
    </xf>
    <xf numFmtId="0" fontId="115" fillId="0" borderId="110" xfId="21412" applyFont="1" applyFill="1" applyBorder="1" applyAlignment="1" applyProtection="1">
      <alignment horizontal="center" vertical="center"/>
      <protection locked="0"/>
    </xf>
    <xf numFmtId="0" fontId="116" fillId="79" borderId="115" xfId="21412" applyFont="1" applyFill="1" applyBorder="1" applyAlignment="1" applyProtection="1">
      <alignment horizontal="center" vertical="center"/>
      <protection locked="0"/>
    </xf>
    <xf numFmtId="0" fontId="113" fillId="78" borderId="116" xfId="21412" applyFont="1" applyFill="1" applyBorder="1" applyAlignment="1" applyProtection="1">
      <alignment horizontal="center" vertical="center"/>
      <protection locked="0"/>
    </xf>
    <xf numFmtId="0" fontId="62" fillId="78" borderId="116" xfId="21412" applyFont="1" applyFill="1" applyBorder="1" applyAlignment="1" applyProtection="1">
      <alignment vertical="center"/>
      <protection locked="0"/>
    </xf>
    <xf numFmtId="0" fontId="115" fillId="70" borderId="115" xfId="21412" applyFont="1" applyFill="1" applyBorder="1" applyAlignment="1" applyProtection="1">
      <alignment horizontal="center" vertical="center"/>
      <protection locked="0"/>
    </xf>
    <xf numFmtId="0" fontId="36" fillId="70" borderId="115" xfId="21412" applyFont="1" applyFill="1" applyBorder="1" applyAlignment="1" applyProtection="1">
      <alignment horizontal="center" vertical="center"/>
      <protection locked="0"/>
    </xf>
    <xf numFmtId="0" fontId="62" fillId="78" borderId="114" xfId="21412" applyFont="1" applyFill="1" applyBorder="1" applyAlignment="1" applyProtection="1">
      <alignment vertical="center"/>
      <protection locked="0"/>
    </xf>
    <xf numFmtId="0" fontId="114" fillId="0" borderId="114" xfId="21412" applyFont="1" applyFill="1" applyBorder="1" applyAlignment="1" applyProtection="1">
      <alignment horizontal="left" vertical="center" wrapText="1"/>
      <protection locked="0"/>
    </xf>
    <xf numFmtId="169" fontId="114" fillId="0" borderId="115" xfId="948" applyNumberFormat="1" applyFont="1" applyFill="1" applyBorder="1" applyAlignment="1" applyProtection="1">
      <alignment horizontal="right" vertical="center"/>
      <protection locked="0"/>
    </xf>
    <xf numFmtId="0" fontId="113" fillId="79" borderId="114" xfId="21412" applyFont="1" applyFill="1" applyBorder="1" applyAlignment="1" applyProtection="1">
      <alignment vertical="top" wrapText="1"/>
      <protection locked="0"/>
    </xf>
    <xf numFmtId="169" fontId="114" fillId="79" borderId="115" xfId="948" applyNumberFormat="1" applyFont="1" applyFill="1" applyBorder="1" applyAlignment="1" applyProtection="1">
      <alignment horizontal="right" vertical="center"/>
    </xf>
    <xf numFmtId="169" fontId="62" fillId="78" borderId="114" xfId="948" applyNumberFormat="1" applyFont="1" applyFill="1" applyBorder="1" applyAlignment="1" applyProtection="1">
      <alignment horizontal="right" vertical="center"/>
      <protection locked="0"/>
    </xf>
    <xf numFmtId="0" fontId="114" fillId="70" borderId="114" xfId="21412" applyFont="1" applyFill="1" applyBorder="1" applyAlignment="1" applyProtection="1">
      <alignment vertical="center" wrapText="1"/>
      <protection locked="0"/>
    </xf>
    <xf numFmtId="0" fontId="114" fillId="70" borderId="114" xfId="21412" applyFont="1" applyFill="1" applyBorder="1" applyAlignment="1" applyProtection="1">
      <alignment horizontal="left" vertical="center" wrapText="1"/>
      <protection locked="0"/>
    </xf>
    <xf numFmtId="0" fontId="114" fillId="0" borderId="114" xfId="21412" applyFont="1" applyFill="1" applyBorder="1" applyAlignment="1" applyProtection="1">
      <alignment vertical="center" wrapText="1"/>
      <protection locked="0"/>
    </xf>
    <xf numFmtId="0" fontId="114" fillId="3" borderId="114" xfId="21412" applyFont="1" applyFill="1" applyBorder="1" applyAlignment="1" applyProtection="1">
      <alignment horizontal="left" vertical="center" wrapText="1"/>
      <protection locked="0"/>
    </xf>
    <xf numFmtId="0" fontId="113" fillId="79" borderId="114" xfId="21412" applyFont="1" applyFill="1" applyBorder="1" applyAlignment="1" applyProtection="1">
      <alignment vertical="center" wrapText="1"/>
      <protection locked="0"/>
    </xf>
    <xf numFmtId="169" fontId="113" fillId="78" borderId="114" xfId="948" applyNumberFormat="1" applyFont="1" applyFill="1" applyBorder="1" applyAlignment="1" applyProtection="1">
      <alignment horizontal="right" vertical="center"/>
      <protection locked="0"/>
    </xf>
    <xf numFmtId="169" fontId="114" fillId="3" borderId="115" xfId="948" applyNumberFormat="1" applyFont="1" applyFill="1" applyBorder="1" applyAlignment="1" applyProtection="1">
      <alignment horizontal="right" vertical="center"/>
      <protection locked="0"/>
    </xf>
    <xf numFmtId="1" fontId="3" fillId="0" borderId="133" xfId="0" applyNumberFormat="1" applyFont="1" applyFill="1" applyBorder="1" applyAlignment="1">
      <alignment horizontal="right" vertical="center" wrapText="1"/>
    </xf>
    <xf numFmtId="1" fontId="4" fillId="36" borderId="133" xfId="0" applyNumberFormat="1" applyFont="1" applyFill="1" applyBorder="1" applyAlignment="1">
      <alignment horizontal="right" vertical="center" wrapText="1"/>
    </xf>
    <xf numFmtId="1" fontId="110" fillId="0" borderId="133" xfId="0" applyNumberFormat="1" applyFont="1" applyFill="1" applyBorder="1" applyAlignment="1">
      <alignment horizontal="right" vertical="center" wrapText="1"/>
    </xf>
    <xf numFmtId="1" fontId="4" fillId="36" borderId="133" xfId="0" applyNumberFormat="1" applyFont="1" applyFill="1" applyBorder="1" applyAlignment="1">
      <alignment horizontal="center" vertical="center" wrapText="1"/>
    </xf>
    <xf numFmtId="1" fontId="5" fillId="0" borderId="27" xfId="1" applyNumberFormat="1" applyFont="1" applyFill="1" applyBorder="1" applyAlignment="1" applyProtection="1">
      <alignment horizontal="right" vertical="center"/>
    </xf>
    <xf numFmtId="10" fontId="5" fillId="0" borderId="115" xfId="20961" applyNumberFormat="1" applyFont="1" applyFill="1" applyBorder="1" applyAlignment="1">
      <alignment horizontal="left" vertical="center" wrapText="1"/>
    </xf>
    <xf numFmtId="10" fontId="3" fillId="0"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left" vertical="center" wrapText="1"/>
    </xf>
    <xf numFmtId="10" fontId="110" fillId="0" borderId="115" xfId="20961" applyNumberFormat="1" applyFont="1" applyFill="1" applyBorder="1" applyAlignment="1">
      <alignment horizontal="left" vertical="center" wrapText="1"/>
    </xf>
    <xf numFmtId="10" fontId="4" fillId="36"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168" fontId="5" fillId="0" borderId="0" xfId="7" applyFont="1"/>
    <xf numFmtId="0" fontId="3" fillId="0" borderId="66" xfId="0" applyFont="1" applyFill="1" applyBorder="1" applyAlignment="1">
      <alignment horizontal="center" vertical="center" wrapText="1"/>
    </xf>
    <xf numFmtId="0" fontId="23" fillId="0" borderId="135" xfId="0" applyFont="1" applyBorder="1" applyAlignment="1">
      <alignment horizontal="center"/>
    </xf>
    <xf numFmtId="0" fontId="23" fillId="0" borderId="138" xfId="0" applyFont="1" applyBorder="1" applyAlignment="1">
      <alignment wrapText="1"/>
    </xf>
    <xf numFmtId="197" fontId="23" fillId="0" borderId="139" xfId="0" applyNumberFormat="1" applyFont="1" applyBorder="1" applyAlignment="1">
      <alignment vertical="center"/>
    </xf>
    <xf numFmtId="171" fontId="23" fillId="0" borderId="140" xfId="0" applyNumberFormat="1" applyFont="1" applyBorder="1" applyAlignment="1">
      <alignment horizontal="center"/>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23" fillId="0" borderId="0" xfId="0" applyNumberFormat="1" applyFont="1"/>
    <xf numFmtId="197" fontId="5" fillId="0" borderId="115" xfId="0" applyNumberFormat="1" applyFont="1" applyFill="1" applyBorder="1" applyAlignment="1" applyProtection="1">
      <alignment vertical="center" wrapText="1"/>
      <protection locked="0"/>
    </xf>
    <xf numFmtId="197" fontId="3" fillId="0" borderId="115" xfId="0" applyNumberFormat="1" applyFont="1" applyFill="1" applyBorder="1" applyAlignment="1" applyProtection="1">
      <alignment vertical="center" wrapText="1"/>
      <protection locked="0"/>
    </xf>
    <xf numFmtId="197" fontId="5" fillId="0" borderId="115" xfId="0" applyNumberFormat="1" applyFont="1" applyFill="1" applyBorder="1" applyAlignment="1" applyProtection="1">
      <alignment horizontal="right" vertical="center" wrapText="1"/>
      <protection locked="0"/>
    </xf>
    <xf numFmtId="10" fontId="3" fillId="0" borderId="115" xfId="20961" applyNumberFormat="1" applyFont="1" applyBorder="1" applyAlignment="1" applyProtection="1">
      <alignment vertical="center" wrapText="1"/>
      <protection locked="0"/>
    </xf>
    <xf numFmtId="10" fontId="26" fillId="37" borderId="0" xfId="20961" applyNumberFormat="1" applyFont="1" applyFill="1" applyBorder="1"/>
    <xf numFmtId="10" fontId="15" fillId="2" borderId="115" xfId="20961" applyNumberFormat="1" applyFont="1" applyFill="1" applyBorder="1" applyAlignment="1" applyProtection="1">
      <alignment vertical="center"/>
      <protection locked="0"/>
    </xf>
    <xf numFmtId="10" fontId="7" fillId="2" borderId="115" xfId="20961" applyNumberFormat="1" applyFont="1" applyFill="1" applyBorder="1" applyAlignment="1" applyProtection="1">
      <alignment vertical="center"/>
      <protection locked="0"/>
    </xf>
    <xf numFmtId="197" fontId="7" fillId="2" borderId="115" xfId="0" applyNumberFormat="1" applyFont="1" applyFill="1" applyBorder="1" applyAlignment="1" applyProtection="1">
      <alignment vertical="center"/>
      <protection locked="0"/>
    </xf>
    <xf numFmtId="197" fontId="15" fillId="2" borderId="115" xfId="0" applyNumberFormat="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183" fontId="5" fillId="0" borderId="20" xfId="0" applyNumberFormat="1" applyFont="1" applyFill="1" applyBorder="1" applyAlignment="1">
      <alignment horizontal="left" vertical="center" wrapText="1" indent="1"/>
    </xf>
    <xf numFmtId="183" fontId="3" fillId="0" borderId="20" xfId="0" applyNumberFormat="1" applyFont="1" applyFill="1" applyBorder="1" applyAlignment="1">
      <alignment horizontal="center" vertical="center" wrapText="1"/>
    </xf>
    <xf numFmtId="197" fontId="0" fillId="0" borderId="0" xfId="0" applyNumberFormat="1"/>
    <xf numFmtId="168" fontId="0" fillId="0" borderId="0" xfId="7" applyFont="1"/>
    <xf numFmtId="197" fontId="0" fillId="0" borderId="0" xfId="0" applyNumberFormat="1" applyFill="1"/>
    <xf numFmtId="3" fontId="10" fillId="0" borderId="0" xfId="0" applyNumberFormat="1" applyFont="1"/>
    <xf numFmtId="0" fontId="0" fillId="0" borderId="115" xfId="0" applyFill="1" applyBorder="1"/>
    <xf numFmtId="0" fontId="117" fillId="0" borderId="114" xfId="0" applyFont="1" applyFill="1" applyBorder="1" applyAlignment="1">
      <alignment wrapText="1"/>
    </xf>
    <xf numFmtId="0" fontId="7" fillId="0" borderId="116" xfId="0" applyFont="1" applyFill="1" applyBorder="1" applyAlignment="1">
      <alignment wrapText="1"/>
    </xf>
    <xf numFmtId="0" fontId="7" fillId="0" borderId="19" xfId="0" applyFont="1" applyFill="1" applyBorder="1"/>
    <xf numFmtId="0" fontId="11" fillId="0" borderId="116" xfId="0" applyFont="1" applyFill="1" applyBorder="1" applyAlignment="1">
      <alignment wrapText="1"/>
    </xf>
    <xf numFmtId="0" fontId="7" fillId="0" borderId="135" xfId="0" applyFont="1" applyFill="1" applyBorder="1" applyAlignment="1">
      <alignment vertical="center"/>
    </xf>
    <xf numFmtId="0" fontId="3" fillId="0" borderId="24" xfId="0" applyFont="1" applyFill="1" applyBorder="1" applyAlignment="1"/>
    <xf numFmtId="0" fontId="7" fillId="0" borderId="24" xfId="0" applyFont="1" applyFill="1" applyBorder="1" applyAlignment="1"/>
    <xf numFmtId="0" fontId="7" fillId="0" borderId="24" xfId="0" applyFont="1" applyFill="1" applyBorder="1" applyAlignment="1">
      <alignment wrapText="1"/>
    </xf>
    <xf numFmtId="9" fontId="3" fillId="0" borderId="24" xfId="0" applyNumberFormat="1" applyFont="1" applyFill="1" applyBorder="1" applyAlignment="1"/>
    <xf numFmtId="0" fontId="2" fillId="0" borderId="116" xfId="0" applyFont="1" applyFill="1" applyBorder="1" applyAlignment="1">
      <alignment wrapText="1"/>
    </xf>
    <xf numFmtId="0" fontId="2" fillId="0" borderId="111" xfId="0" applyFont="1" applyFill="1" applyBorder="1" applyAlignment="1">
      <alignment wrapText="1"/>
    </xf>
    <xf numFmtId="168" fontId="3" fillId="0" borderId="0" xfId="7" applyFont="1" applyFill="1" applyAlignment="1">
      <alignment horizontal="left" vertical="center"/>
    </xf>
    <xf numFmtId="197" fontId="3" fillId="0" borderId="0" xfId="0" applyNumberFormat="1" applyFont="1"/>
    <xf numFmtId="169" fontId="26" fillId="37" borderId="0" xfId="7" applyNumberFormat="1" applyFont="1" applyFill="1" applyBorder="1"/>
    <xf numFmtId="169" fontId="3" fillId="0" borderId="57" xfId="7" applyNumberFormat="1" applyFont="1" applyFill="1" applyBorder="1" applyAlignment="1">
      <alignment vertical="center"/>
    </xf>
    <xf numFmtId="169" fontId="3" fillId="0" borderId="69" xfId="7" applyNumberFormat="1" applyFont="1" applyFill="1" applyBorder="1" applyAlignment="1">
      <alignment vertical="center"/>
    </xf>
    <xf numFmtId="169" fontId="3" fillId="3" borderId="113" xfId="7" applyNumberFormat="1" applyFont="1" applyFill="1" applyBorder="1" applyAlignment="1">
      <alignment vertical="center"/>
    </xf>
    <xf numFmtId="169" fontId="3" fillId="3" borderId="24" xfId="7" applyNumberFormat="1" applyFont="1" applyFill="1" applyBorder="1" applyAlignment="1">
      <alignment vertical="center"/>
    </xf>
    <xf numFmtId="169" fontId="3" fillId="0" borderId="115" xfId="7" applyNumberFormat="1" applyFont="1" applyFill="1" applyBorder="1" applyAlignment="1">
      <alignment vertical="center"/>
    </xf>
    <xf numFmtId="169" fontId="3" fillId="0" borderId="116" xfId="7" applyNumberFormat="1" applyFont="1" applyFill="1" applyBorder="1" applyAlignment="1">
      <alignment vertical="center"/>
    </xf>
    <xf numFmtId="169" fontId="3" fillId="0" borderId="133" xfId="7" applyNumberFormat="1" applyFont="1" applyFill="1" applyBorder="1" applyAlignment="1">
      <alignment vertical="center"/>
    </xf>
    <xf numFmtId="169" fontId="3" fillId="0" borderId="26" xfId="7" applyNumberFormat="1" applyFont="1" applyFill="1" applyBorder="1" applyAlignment="1">
      <alignment vertical="center"/>
    </xf>
    <xf numFmtId="169" fontId="3" fillId="0" borderId="28"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3" borderId="0" xfId="7" applyNumberFormat="1" applyFont="1" applyFill="1" applyBorder="1" applyAlignment="1">
      <alignment vertical="center"/>
    </xf>
    <xf numFmtId="169" fontId="26" fillId="37" borderId="59" xfId="7" applyNumberFormat="1" applyFont="1" applyFill="1" applyBorder="1"/>
    <xf numFmtId="169" fontId="3" fillId="0" borderId="30" xfId="7" applyNumberFormat="1" applyFont="1" applyFill="1" applyBorder="1" applyAlignment="1">
      <alignment vertical="center"/>
    </xf>
    <xf numFmtId="169" fontId="3" fillId="0" borderId="21" xfId="7" applyNumberFormat="1" applyFont="1" applyFill="1" applyBorder="1" applyAlignment="1">
      <alignment vertical="center"/>
    </xf>
    <xf numFmtId="169" fontId="26" fillId="37" borderId="28" xfId="7" applyNumberFormat="1" applyFont="1" applyFill="1" applyBorder="1"/>
    <xf numFmtId="169" fontId="26" fillId="37" borderId="127" xfId="7" applyNumberFormat="1" applyFont="1" applyFill="1" applyBorder="1"/>
    <xf numFmtId="169" fontId="26" fillId="37" borderId="117" xfId="7" applyNumberFormat="1" applyFont="1" applyFill="1" applyBorder="1"/>
    <xf numFmtId="169" fontId="3" fillId="0" borderId="111" xfId="7" applyNumberFormat="1" applyFont="1" applyFill="1" applyBorder="1" applyAlignment="1">
      <alignment vertical="center"/>
    </xf>
    <xf numFmtId="169" fontId="3" fillId="0" borderId="124" xfId="7" applyNumberFormat="1" applyFont="1" applyFill="1" applyBorder="1" applyAlignment="1">
      <alignment vertical="center"/>
    </xf>
    <xf numFmtId="9" fontId="3" fillId="0" borderId="109" xfId="20961" applyFont="1" applyFill="1" applyBorder="1" applyAlignment="1">
      <alignment vertical="center"/>
    </xf>
    <xf numFmtId="9" fontId="3" fillId="0" borderId="126" xfId="20961" applyFont="1" applyFill="1" applyBorder="1" applyAlignment="1">
      <alignment vertical="center"/>
    </xf>
    <xf numFmtId="169" fontId="3" fillId="0" borderId="0" xfId="0" applyNumberFormat="1" applyFont="1"/>
    <xf numFmtId="169" fontId="0" fillId="0" borderId="0" xfId="0" applyNumberFormat="1"/>
    <xf numFmtId="14" fontId="3" fillId="0" borderId="0" xfId="0" applyNumberFormat="1" applyFont="1" applyFill="1"/>
    <xf numFmtId="183" fontId="20" fillId="0" borderId="7" xfId="0" applyNumberFormat="1" applyFont="1" applyBorder="1" applyAlignment="1">
      <alignment horizontal="center" vertical="center" wrapText="1"/>
    </xf>
    <xf numFmtId="183" fontId="20" fillId="0" borderId="69" xfId="0" applyNumberFormat="1" applyFont="1" applyBorder="1" applyAlignment="1">
      <alignment horizontal="center" vertical="center" wrapText="1"/>
    </xf>
    <xf numFmtId="9" fontId="114" fillId="79" borderId="115" xfId="20961" applyFont="1" applyFill="1" applyBorder="1" applyAlignment="1" applyProtection="1">
      <alignment horizontal="right" vertical="center"/>
    </xf>
    <xf numFmtId="0" fontId="104" fillId="0" borderId="71" xfId="0" applyFont="1" applyBorder="1" applyAlignment="1">
      <alignment horizontal="left" vertical="center" wrapText="1"/>
    </xf>
    <xf numFmtId="0" fontId="104" fillId="0" borderId="70"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4"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Fill="1" applyBorder="1" applyAlignment="1">
      <alignment horizontal="center" wrapText="1"/>
    </xf>
    <xf numFmtId="0" fontId="7" fillId="0" borderId="32" xfId="0" applyFont="1" applyFill="1" applyBorder="1" applyAlignment="1">
      <alignment horizontal="center"/>
    </xf>
    <xf numFmtId="0" fontId="11" fillId="0" borderId="115" xfId="0" applyFont="1" applyFill="1" applyBorder="1" applyAlignment="1">
      <alignment wrapText="1"/>
    </xf>
    <xf numFmtId="0" fontId="3" fillId="0" borderId="133" xfId="0" applyFont="1" applyFill="1" applyBorder="1" applyAlignment="1"/>
    <xf numFmtId="0" fontId="8" fillId="0" borderId="116" xfId="0" applyFont="1" applyFill="1" applyBorder="1" applyAlignment="1">
      <alignment horizontal="center" wrapText="1"/>
    </xf>
    <xf numFmtId="0" fontId="7" fillId="0" borderId="24" xfId="0" applyFont="1" applyFill="1" applyBorder="1" applyAlignment="1">
      <alignment horizontal="center"/>
    </xf>
    <xf numFmtId="0" fontId="8" fillId="0" borderId="11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17" fillId="0" borderId="115" xfId="0" applyFont="1" applyFill="1" applyBorder="1" applyAlignment="1">
      <alignment wrapText="1"/>
    </xf>
    <xf numFmtId="0" fontId="117" fillId="0" borderId="115" xfId="0" applyFont="1" applyFill="1" applyBorder="1" applyAlignment="1"/>
    <xf numFmtId="0" fontId="3" fillId="0" borderId="115" xfId="0" applyFont="1" applyFill="1" applyBorder="1" applyAlignment="1">
      <alignment horizontal="center" vertical="center" wrapText="1"/>
    </xf>
    <xf numFmtId="0" fontId="3" fillId="0" borderId="116" xfId="0" applyFont="1" applyFill="1" applyBorder="1" applyAlignment="1">
      <alignment horizontal="center"/>
    </xf>
    <xf numFmtId="0" fontId="3" fillId="0" borderId="24" xfId="0" applyFont="1" applyFill="1" applyBorder="1" applyAlignment="1">
      <alignment horizontal="center"/>
    </xf>
    <xf numFmtId="0" fontId="4" fillId="36" borderId="137"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4"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101" fillId="3" borderId="72" xfId="13" applyFont="1" applyFill="1" applyBorder="1" applyAlignment="1" applyProtection="1">
      <alignment horizontal="center" vertical="center" wrapText="1"/>
      <protection locked="0"/>
    </xf>
    <xf numFmtId="0" fontId="101" fillId="3" borderId="69"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13" fillId="3" borderId="19" xfId="1" applyNumberFormat="1" applyFont="1" applyFill="1" applyBorder="1" applyAlignment="1" applyProtection="1">
      <alignment horizontal="center"/>
      <protection locked="0"/>
    </xf>
    <xf numFmtId="169" fontId="13" fillId="3" borderId="20" xfId="1" applyNumberFormat="1" applyFont="1" applyFill="1" applyBorder="1" applyAlignment="1" applyProtection="1">
      <alignment horizontal="center"/>
      <protection locked="0"/>
    </xf>
    <xf numFmtId="169" fontId="13" fillId="3" borderId="21" xfId="1" applyNumberFormat="1" applyFont="1" applyFill="1" applyBorder="1" applyAlignment="1" applyProtection="1">
      <alignment horizontal="center"/>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169" fontId="13" fillId="0" borderId="106" xfId="1" applyNumberFormat="1" applyFont="1" applyFill="1" applyBorder="1" applyAlignment="1" applyProtection="1">
      <alignment horizontal="center" vertical="center" wrapText="1"/>
      <protection locked="0"/>
    </xf>
    <xf numFmtId="169" fontId="13" fillId="0" borderId="107"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169" fontId="3" fillId="0" borderId="66" xfId="7" applyNumberFormat="1" applyFont="1" applyFill="1" applyBorder="1" applyAlignment="1">
      <alignment horizontal="center" vertical="center" wrapText="1"/>
    </xf>
    <xf numFmtId="169" fontId="3" fillId="0" borderId="59" xfId="7" applyNumberFormat="1" applyFont="1" applyFill="1" applyBorder="1" applyAlignment="1">
      <alignment horizontal="center" vertical="center" wrapText="1"/>
    </xf>
    <xf numFmtId="169" fontId="3" fillId="0" borderId="122" xfId="7" applyNumberFormat="1" applyFont="1" applyFill="1" applyBorder="1" applyAlignment="1">
      <alignment horizontal="center" vertical="center" wrapText="1"/>
    </xf>
    <xf numFmtId="0" fontId="12" fillId="0" borderId="58" xfId="0" applyFont="1" applyFill="1" applyBorder="1" applyAlignment="1">
      <alignment horizontal="left" vertical="center"/>
    </xf>
    <xf numFmtId="0" fontId="12"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106" fillId="77" borderId="8" xfId="0" applyFont="1" applyFill="1" applyBorder="1" applyAlignment="1">
      <alignment vertical="center" wrapText="1"/>
    </xf>
    <xf numFmtId="0" fontId="106" fillId="77" borderId="10"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5" fillId="76" borderId="87"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8" xfId="0" applyFont="1" applyFill="1" applyBorder="1" applyAlignment="1">
      <alignment horizontal="center" vertical="center" wrapText="1"/>
    </xf>
    <xf numFmtId="0" fontId="105" fillId="0" borderId="100" xfId="0" applyFont="1" applyFill="1" applyBorder="1" applyAlignment="1">
      <alignment horizontal="center" vertical="center"/>
    </xf>
    <xf numFmtId="0" fontId="106" fillId="0" borderId="93" xfId="0" applyFont="1" applyFill="1" applyBorder="1" applyAlignment="1">
      <alignment horizontal="left" vertical="center"/>
    </xf>
    <xf numFmtId="0" fontId="106" fillId="0" borderId="94" xfId="0" applyFont="1" applyFill="1" applyBorder="1" applyAlignment="1">
      <alignment horizontal="left" vertical="center"/>
    </xf>
    <xf numFmtId="0" fontId="105" fillId="76" borderId="103" xfId="0" applyFont="1" applyFill="1" applyBorder="1" applyAlignment="1">
      <alignment horizontal="center" vertical="center"/>
    </xf>
    <xf numFmtId="0" fontId="105" fillId="76" borderId="104" xfId="0" applyFont="1" applyFill="1" applyBorder="1" applyAlignment="1">
      <alignment horizontal="center" vertical="center"/>
    </xf>
    <xf numFmtId="0" fontId="105" fillId="76" borderId="105" xfId="0" applyFont="1" applyFill="1" applyBorder="1" applyAlignment="1">
      <alignment horizontal="center" vertical="center"/>
    </xf>
    <xf numFmtId="0" fontId="106" fillId="0" borderId="96" xfId="0" applyFont="1" applyFill="1" applyBorder="1" applyAlignment="1">
      <alignment horizontal="left" vertical="center" wrapText="1"/>
    </xf>
    <xf numFmtId="0" fontId="106" fillId="0" borderId="97" xfId="0" applyFont="1" applyFill="1" applyBorder="1" applyAlignment="1">
      <alignment horizontal="left" vertical="center" wrapText="1"/>
    </xf>
    <xf numFmtId="0" fontId="106" fillId="0" borderId="92" xfId="0" applyFont="1" applyFill="1" applyBorder="1" applyAlignment="1">
      <alignment horizontal="left" vertical="center" wrapText="1"/>
    </xf>
    <xf numFmtId="0" fontId="106" fillId="0" borderId="101" xfId="0" applyFont="1" applyFill="1" applyBorder="1" applyAlignment="1">
      <alignment horizontal="left" vertical="center" wrapText="1"/>
    </xf>
    <xf numFmtId="0" fontId="105" fillId="76" borderId="89" xfId="0" applyFont="1" applyFill="1" applyBorder="1" applyAlignment="1">
      <alignment horizontal="center" vertical="center" wrapText="1"/>
    </xf>
    <xf numFmtId="0" fontId="105" fillId="76" borderId="90" xfId="0" applyFont="1" applyFill="1" applyBorder="1" applyAlignment="1">
      <alignment horizontal="center" vertical="center" wrapText="1"/>
    </xf>
    <xf numFmtId="0" fontId="105" fillId="76" borderId="91" xfId="0" applyFont="1" applyFill="1" applyBorder="1" applyAlignment="1">
      <alignment horizontal="center" vertical="center" wrapText="1"/>
    </xf>
    <xf numFmtId="0" fontId="105" fillId="0" borderId="102" xfId="0" applyFont="1" applyFill="1" applyBorder="1" applyAlignment="1">
      <alignment horizontal="center" vertical="center"/>
    </xf>
    <xf numFmtId="0" fontId="105" fillId="0" borderId="103" xfId="0" applyFont="1" applyFill="1" applyBorder="1" applyAlignment="1">
      <alignment horizontal="center" vertical="center"/>
    </xf>
    <xf numFmtId="0" fontId="105" fillId="0" borderId="104" xfId="0" applyFont="1" applyFill="1" applyBorder="1" applyAlignment="1">
      <alignment horizontal="center" vertical="center"/>
    </xf>
    <xf numFmtId="0" fontId="105" fillId="0" borderId="105" xfId="0" applyFont="1" applyFill="1" applyBorder="1" applyAlignment="1">
      <alignment horizontal="center" vertical="center"/>
    </xf>
    <xf numFmtId="0" fontId="105" fillId="0" borderId="98" xfId="0" applyFont="1" applyFill="1" applyBorder="1" applyAlignment="1">
      <alignment horizontal="center" vertical="center"/>
    </xf>
    <xf numFmtId="0" fontId="106" fillId="0" borderId="95" xfId="0" applyFont="1" applyFill="1" applyBorder="1" applyAlignment="1">
      <alignment horizontal="lef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6" fillId="0" borderId="82" xfId="0" applyFont="1" applyFill="1" applyBorder="1" applyAlignment="1">
      <alignment horizontal="left" vertical="center" wrapText="1"/>
    </xf>
    <xf numFmtId="0" fontId="106" fillId="0" borderId="83" xfId="0" applyFont="1" applyFill="1" applyBorder="1" applyAlignment="1">
      <alignment horizontal="left" vertical="center" wrapText="1"/>
    </xf>
    <xf numFmtId="0" fontId="105" fillId="76" borderId="130" xfId="0" applyFont="1" applyFill="1" applyBorder="1" applyAlignment="1">
      <alignment horizontal="center" vertical="center" wrapText="1"/>
    </xf>
    <xf numFmtId="0" fontId="105" fillId="76" borderId="131" xfId="0" applyFont="1" applyFill="1" applyBorder="1" applyAlignment="1">
      <alignment horizontal="center" vertical="center" wrapText="1"/>
    </xf>
    <xf numFmtId="0" fontId="105" fillId="76" borderId="132" xfId="0" applyFont="1" applyFill="1" applyBorder="1" applyAlignment="1">
      <alignment horizontal="center" vertical="center" wrapText="1"/>
    </xf>
    <xf numFmtId="0" fontId="105" fillId="0" borderId="75" xfId="0" applyFont="1" applyFill="1" applyBorder="1" applyAlignment="1">
      <alignment horizontal="center" vertical="center"/>
    </xf>
    <xf numFmtId="0" fontId="105" fillId="0" borderId="76" xfId="0" applyFont="1" applyFill="1" applyBorder="1" applyAlignment="1">
      <alignment horizontal="center" vertical="center"/>
    </xf>
    <xf numFmtId="0" fontId="105" fillId="0" borderId="77" xfId="0" applyFont="1" applyFill="1" applyBorder="1" applyAlignment="1">
      <alignment horizontal="center" vertical="center"/>
    </xf>
    <xf numFmtId="49" fontId="106" fillId="0" borderId="93" xfId="0" applyNumberFormat="1" applyFont="1" applyFill="1" applyBorder="1" applyAlignment="1">
      <alignment horizontal="left" vertical="center" wrapText="1"/>
    </xf>
    <xf numFmtId="49" fontId="106" fillId="0" borderId="94" xfId="0" applyNumberFormat="1" applyFont="1" applyFill="1" applyBorder="1" applyAlignment="1">
      <alignment horizontal="left" vertical="center" wrapText="1"/>
    </xf>
    <xf numFmtId="0" fontId="105" fillId="76" borderId="78" xfId="0" applyFont="1" applyFill="1" applyBorder="1" applyAlignment="1">
      <alignment horizontal="center" vertical="center" wrapText="1"/>
    </xf>
    <xf numFmtId="0" fontId="105" fillId="76" borderId="79" xfId="0" applyFont="1" applyFill="1" applyBorder="1" applyAlignment="1">
      <alignment horizontal="center" vertical="center" wrapText="1"/>
    </xf>
    <xf numFmtId="0" fontId="105" fillId="76" borderId="80" xfId="0" applyFont="1" applyFill="1" applyBorder="1" applyAlignment="1">
      <alignment horizontal="center" vertical="center" wrapText="1"/>
    </xf>
    <xf numFmtId="0" fontId="106" fillId="0" borderId="57"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16" xfId="0" applyFont="1" applyFill="1" applyBorder="1" applyAlignment="1">
      <alignment horizontal="left" vertical="center" wrapText="1"/>
    </xf>
    <xf numFmtId="0" fontId="106" fillId="0" borderId="114"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2" xfId="0" applyFont="1" applyFill="1" applyBorder="1" applyAlignment="1">
      <alignment vertical="center" wrapText="1"/>
    </xf>
    <xf numFmtId="0" fontId="106" fillId="0" borderId="83" xfId="0" applyFont="1" applyFill="1" applyBorder="1" applyAlignment="1">
      <alignment vertical="center" wrapText="1"/>
    </xf>
    <xf numFmtId="0" fontId="106" fillId="0" borderId="57" xfId="0" applyFont="1" applyFill="1" applyBorder="1" applyAlignment="1">
      <alignment vertical="center" wrapText="1"/>
    </xf>
    <xf numFmtId="0" fontId="106" fillId="0" borderId="11" xfId="0" applyFont="1" applyFill="1" applyBorder="1" applyAlignment="1">
      <alignment vertical="center" wrapText="1"/>
    </xf>
    <xf numFmtId="0" fontId="106" fillId="3" borderId="82" xfId="0" applyFont="1" applyFill="1" applyBorder="1" applyAlignment="1">
      <alignment horizontal="left" vertical="center" wrapText="1"/>
    </xf>
    <xf numFmtId="0" fontId="106" fillId="3" borderId="83"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5" xfId="0" applyFont="1" applyFill="1" applyBorder="1" applyAlignment="1">
      <alignment horizontal="left" vertical="center" wrapText="1"/>
    </xf>
    <xf numFmtId="0" fontId="106" fillId="0" borderId="86" xfId="0" applyFont="1" applyFill="1" applyBorder="1" applyAlignment="1">
      <alignment horizontal="left" vertical="center" wrapText="1"/>
    </xf>
    <xf numFmtId="170" fontId="3" fillId="0" borderId="24" xfId="20961" applyNumberFormat="1" applyFont="1" applyFill="1" applyBorder="1" applyAlignment="1">
      <alignment horizontal="center" vertical="center"/>
    </xf>
    <xf numFmtId="170" fontId="3" fillId="0" borderId="141" xfId="20961" applyNumberFormat="1" applyFont="1" applyFill="1" applyBorder="1" applyAlignment="1">
      <alignment horizontal="center" vertical="center"/>
    </xf>
    <xf numFmtId="0" fontId="7" fillId="0" borderId="25" xfId="0" applyFont="1" applyFill="1" applyBorder="1" applyAlignment="1">
      <alignment vertical="center"/>
    </xf>
    <xf numFmtId="0" fontId="2" fillId="0" borderId="28" xfId="0" applyFont="1" applyFill="1" applyBorder="1" applyAlignment="1">
      <alignment wrapText="1"/>
    </xf>
    <xf numFmtId="170" fontId="3" fillId="0" borderId="41" xfId="20961" applyNumberFormat="1" applyFont="1" applyFill="1" applyBorder="1" applyAlignment="1">
      <alignment horizontal="center"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17" sqref="C17"/>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8"/>
      <c r="B1" s="181" t="s">
        <v>291</v>
      </c>
      <c r="C1" s="86"/>
    </row>
    <row r="2" spans="1:3" s="178" customFormat="1" ht="15.75">
      <c r="A2" s="246">
        <v>1</v>
      </c>
      <c r="B2" s="179" t="s">
        <v>292</v>
      </c>
      <c r="C2" s="176" t="s">
        <v>912</v>
      </c>
    </row>
    <row r="3" spans="1:3" s="178" customFormat="1" ht="15.75">
      <c r="A3" s="246">
        <v>2</v>
      </c>
      <c r="B3" s="180" t="s">
        <v>293</v>
      </c>
      <c r="C3" s="176" t="s">
        <v>913</v>
      </c>
    </row>
    <row r="4" spans="1:3" s="178" customFormat="1" ht="15.75">
      <c r="A4" s="246">
        <v>3</v>
      </c>
      <c r="B4" s="180" t="s">
        <v>294</v>
      </c>
      <c r="C4" s="176" t="s">
        <v>914</v>
      </c>
    </row>
    <row r="5" spans="1:3" s="178" customFormat="1" ht="15.75">
      <c r="A5" s="247">
        <v>4</v>
      </c>
      <c r="B5" s="183" t="s">
        <v>295</v>
      </c>
      <c r="C5" s="176" t="s">
        <v>915</v>
      </c>
    </row>
    <row r="6" spans="1:3" s="182" customFormat="1" ht="65.25" customHeight="1">
      <c r="A6" s="544" t="s">
        <v>797</v>
      </c>
      <c r="B6" s="545"/>
      <c r="C6" s="545"/>
    </row>
    <row r="7" spans="1:3">
      <c r="A7" s="427" t="s">
        <v>646</v>
      </c>
      <c r="B7" s="428" t="s">
        <v>296</v>
      </c>
    </row>
    <row r="8" spans="1:3">
      <c r="A8" s="429">
        <v>1</v>
      </c>
      <c r="B8" s="425" t="s">
        <v>261</v>
      </c>
    </row>
    <row r="9" spans="1:3">
      <c r="A9" s="429">
        <v>2</v>
      </c>
      <c r="B9" s="425" t="s">
        <v>297</v>
      </c>
    </row>
    <row r="10" spans="1:3">
      <c r="A10" s="429">
        <v>3</v>
      </c>
      <c r="B10" s="425" t="s">
        <v>298</v>
      </c>
    </row>
    <row r="11" spans="1:3">
      <c r="A11" s="429">
        <v>4</v>
      </c>
      <c r="B11" s="425" t="s">
        <v>299</v>
      </c>
      <c r="C11" s="177"/>
    </row>
    <row r="12" spans="1:3">
      <c r="A12" s="429">
        <v>5</v>
      </c>
      <c r="B12" s="425" t="s">
        <v>225</v>
      </c>
    </row>
    <row r="13" spans="1:3">
      <c r="A13" s="429">
        <v>6</v>
      </c>
      <c r="B13" s="430" t="s">
        <v>186</v>
      </c>
    </row>
    <row r="14" spans="1:3">
      <c r="A14" s="429">
        <v>7</v>
      </c>
      <c r="B14" s="425" t="s">
        <v>300</v>
      </c>
    </row>
    <row r="15" spans="1:3">
      <c r="A15" s="429">
        <v>8</v>
      </c>
      <c r="B15" s="425" t="s">
        <v>304</v>
      </c>
    </row>
    <row r="16" spans="1:3">
      <c r="A16" s="429">
        <v>9</v>
      </c>
      <c r="B16" s="425" t="s">
        <v>89</v>
      </c>
    </row>
    <row r="17" spans="1:2">
      <c r="A17" s="431" t="s">
        <v>857</v>
      </c>
      <c r="B17" s="425" t="s">
        <v>836</v>
      </c>
    </row>
    <row r="18" spans="1:2">
      <c r="A18" s="429">
        <v>10</v>
      </c>
      <c r="B18" s="425" t="s">
        <v>307</v>
      </c>
    </row>
    <row r="19" spans="1:2">
      <c r="A19" s="429">
        <v>11</v>
      </c>
      <c r="B19" s="430" t="s">
        <v>287</v>
      </c>
    </row>
    <row r="20" spans="1:2">
      <c r="A20" s="429">
        <v>12</v>
      </c>
      <c r="B20" s="430" t="s">
        <v>284</v>
      </c>
    </row>
    <row r="21" spans="1:2">
      <c r="A21" s="429">
        <v>13</v>
      </c>
      <c r="B21" s="432" t="s">
        <v>767</v>
      </c>
    </row>
    <row r="22" spans="1:2">
      <c r="A22" s="429">
        <v>14</v>
      </c>
      <c r="B22" s="433" t="s">
        <v>827</v>
      </c>
    </row>
    <row r="23" spans="1:2">
      <c r="A23" s="434">
        <v>15</v>
      </c>
      <c r="B23" s="430" t="s">
        <v>78</v>
      </c>
    </row>
    <row r="24" spans="1:2">
      <c r="A24" s="434">
        <v>15.1</v>
      </c>
      <c r="B24" s="425" t="s">
        <v>866</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23" sqref="B23"/>
    </sheetView>
  </sheetViews>
  <sheetFormatPr defaultRowHeight="15"/>
  <cols>
    <col min="1" max="1" width="9.5703125" style="5" bestFit="1" customWidth="1"/>
    <col min="2" max="2" width="132.42578125" style="2" customWidth="1"/>
    <col min="3" max="3" width="18.42578125" style="2" customWidth="1"/>
  </cols>
  <sheetData>
    <row r="1" spans="1:6" ht="15.75">
      <c r="A1" s="13" t="s">
        <v>226</v>
      </c>
      <c r="B1" s="12" t="s">
        <v>912</v>
      </c>
      <c r="D1" s="2"/>
      <c r="E1" s="2"/>
      <c r="F1" s="2"/>
    </row>
    <row r="2" spans="1:6" s="17" customFormat="1" ht="15.75" customHeight="1">
      <c r="A2" s="17" t="s">
        <v>227</v>
      </c>
      <c r="B2" s="484">
        <v>44104</v>
      </c>
    </row>
    <row r="3" spans="1:6" s="17" customFormat="1" ht="15.75" customHeight="1"/>
    <row r="4" spans="1:6" ht="15.75" thickBot="1">
      <c r="A4" s="5" t="s">
        <v>655</v>
      </c>
      <c r="B4" s="58" t="s">
        <v>89</v>
      </c>
    </row>
    <row r="5" spans="1:6">
      <c r="A5" s="132" t="s">
        <v>27</v>
      </c>
      <c r="B5" s="133"/>
      <c r="C5" s="134" t="s">
        <v>28</v>
      </c>
    </row>
    <row r="6" spans="1:6">
      <c r="A6" s="135">
        <v>1</v>
      </c>
      <c r="B6" s="76" t="s">
        <v>29</v>
      </c>
      <c r="C6" s="297">
        <f>SUM(C7:C11)</f>
        <v>193725151.7563</v>
      </c>
      <c r="D6" s="498"/>
    </row>
    <row r="7" spans="1:6">
      <c r="A7" s="135">
        <v>2</v>
      </c>
      <c r="B7" s="73" t="s">
        <v>30</v>
      </c>
      <c r="C7" s="298">
        <v>100351374.99000001</v>
      </c>
      <c r="D7" s="498"/>
    </row>
    <row r="8" spans="1:6">
      <c r="A8" s="135">
        <v>3</v>
      </c>
      <c r="B8" s="67" t="s">
        <v>31</v>
      </c>
      <c r="C8" s="298">
        <v>51324298.829999998</v>
      </c>
      <c r="D8" s="498"/>
    </row>
    <row r="9" spans="1:6">
      <c r="A9" s="135">
        <v>4</v>
      </c>
      <c r="B9" s="67" t="s">
        <v>32</v>
      </c>
      <c r="C9" s="298"/>
      <c r="D9" s="498"/>
    </row>
    <row r="10" spans="1:6">
      <c r="A10" s="135">
        <v>5</v>
      </c>
      <c r="B10" s="67" t="s">
        <v>33</v>
      </c>
      <c r="C10" s="298"/>
      <c r="D10" s="498"/>
    </row>
    <row r="11" spans="1:6">
      <c r="A11" s="135">
        <v>6</v>
      </c>
      <c r="B11" s="74" t="s">
        <v>34</v>
      </c>
      <c r="C11" s="298">
        <v>42049477.936300009</v>
      </c>
      <c r="D11" s="498"/>
    </row>
    <row r="12" spans="1:6" s="4" customFormat="1">
      <c r="A12" s="135">
        <v>7</v>
      </c>
      <c r="B12" s="76" t="s">
        <v>35</v>
      </c>
      <c r="C12" s="299">
        <v>6878102.9100000001</v>
      </c>
      <c r="D12" s="498"/>
    </row>
    <row r="13" spans="1:6" s="4" customFormat="1">
      <c r="A13" s="135">
        <v>8</v>
      </c>
      <c r="B13" s="75" t="s">
        <v>36</v>
      </c>
      <c r="C13" s="300"/>
      <c r="D13" s="498"/>
    </row>
    <row r="14" spans="1:6" s="4" customFormat="1" ht="25.5">
      <c r="A14" s="135">
        <v>9</v>
      </c>
      <c r="B14" s="68" t="s">
        <v>37</v>
      </c>
      <c r="C14" s="300"/>
      <c r="D14" s="498"/>
    </row>
    <row r="15" spans="1:6" s="4" customFormat="1">
      <c r="A15" s="135">
        <v>10</v>
      </c>
      <c r="B15" s="69" t="s">
        <v>38</v>
      </c>
      <c r="C15" s="300">
        <v>683530.73000000045</v>
      </c>
      <c r="D15" s="498"/>
    </row>
    <row r="16" spans="1:6" s="4" customFormat="1">
      <c r="A16" s="135">
        <v>11</v>
      </c>
      <c r="B16" s="70" t="s">
        <v>39</v>
      </c>
      <c r="C16" s="300"/>
      <c r="D16" s="498"/>
    </row>
    <row r="17" spans="1:4" s="4" customFormat="1">
      <c r="A17" s="135">
        <v>12</v>
      </c>
      <c r="B17" s="69" t="s">
        <v>40</v>
      </c>
      <c r="C17" s="300"/>
      <c r="D17" s="498"/>
    </row>
    <row r="18" spans="1:4" s="4" customFormat="1">
      <c r="A18" s="135">
        <v>13</v>
      </c>
      <c r="B18" s="69" t="s">
        <v>41</v>
      </c>
      <c r="C18" s="300"/>
      <c r="D18" s="498"/>
    </row>
    <row r="19" spans="1:4" s="4" customFormat="1">
      <c r="A19" s="135">
        <v>14</v>
      </c>
      <c r="B19" s="69" t="s">
        <v>42</v>
      </c>
      <c r="C19" s="300"/>
      <c r="D19" s="498"/>
    </row>
    <row r="20" spans="1:4" s="4" customFormat="1" ht="25.5">
      <c r="A20" s="135">
        <v>15</v>
      </c>
      <c r="B20" s="69" t="s">
        <v>43</v>
      </c>
      <c r="C20" s="300"/>
      <c r="D20" s="498"/>
    </row>
    <row r="21" spans="1:4" s="4" customFormat="1" ht="25.5">
      <c r="A21" s="135">
        <v>16</v>
      </c>
      <c r="B21" s="68" t="s">
        <v>44</v>
      </c>
      <c r="C21" s="300"/>
      <c r="D21" s="498"/>
    </row>
    <row r="22" spans="1:4" s="4" customFormat="1">
      <c r="A22" s="135">
        <v>17</v>
      </c>
      <c r="B22" s="136" t="s">
        <v>45</v>
      </c>
      <c r="C22" s="300">
        <v>6194572.1799999997</v>
      </c>
      <c r="D22" s="498"/>
    </row>
    <row r="23" spans="1:4" s="4" customFormat="1" ht="25.5">
      <c r="A23" s="135">
        <v>18</v>
      </c>
      <c r="B23" s="68" t="s">
        <v>46</v>
      </c>
      <c r="C23" s="300">
        <v>0</v>
      </c>
      <c r="D23" s="498"/>
    </row>
    <row r="24" spans="1:4" s="4" customFormat="1" ht="25.5">
      <c r="A24" s="135">
        <v>19</v>
      </c>
      <c r="B24" s="68" t="s">
        <v>47</v>
      </c>
      <c r="C24" s="300">
        <v>0</v>
      </c>
      <c r="D24" s="498"/>
    </row>
    <row r="25" spans="1:4" s="4" customFormat="1" ht="25.5">
      <c r="A25" s="135">
        <v>20</v>
      </c>
      <c r="B25" s="71" t="s">
        <v>48</v>
      </c>
      <c r="C25" s="300">
        <v>0</v>
      </c>
      <c r="D25" s="498"/>
    </row>
    <row r="26" spans="1:4" s="4" customFormat="1">
      <c r="A26" s="135">
        <v>21</v>
      </c>
      <c r="B26" s="71" t="s">
        <v>49</v>
      </c>
      <c r="C26" s="300">
        <v>0</v>
      </c>
      <c r="D26" s="498"/>
    </row>
    <row r="27" spans="1:4" s="4" customFormat="1" ht="25.5">
      <c r="A27" s="135">
        <v>22</v>
      </c>
      <c r="B27" s="71" t="s">
        <v>50</v>
      </c>
      <c r="C27" s="300">
        <v>0</v>
      </c>
      <c r="D27" s="498"/>
    </row>
    <row r="28" spans="1:4" s="4" customFormat="1">
      <c r="A28" s="135">
        <v>23</v>
      </c>
      <c r="B28" s="77" t="s">
        <v>24</v>
      </c>
      <c r="C28" s="299">
        <v>186847048.84630001</v>
      </c>
      <c r="D28" s="498"/>
    </row>
    <row r="29" spans="1:4" s="4" customFormat="1">
      <c r="A29" s="137"/>
      <c r="B29" s="72"/>
      <c r="C29" s="300"/>
      <c r="D29" s="498"/>
    </row>
    <row r="30" spans="1:4" s="4" customFormat="1">
      <c r="A30" s="137">
        <v>24</v>
      </c>
      <c r="B30" s="77" t="s">
        <v>51</v>
      </c>
      <c r="C30" s="299">
        <v>0</v>
      </c>
      <c r="D30" s="498"/>
    </row>
    <row r="31" spans="1:4" s="4" customFormat="1">
      <c r="A31" s="137">
        <v>25</v>
      </c>
      <c r="B31" s="67" t="s">
        <v>52</v>
      </c>
      <c r="C31" s="301">
        <v>0</v>
      </c>
      <c r="D31" s="498"/>
    </row>
    <row r="32" spans="1:4" s="4" customFormat="1">
      <c r="A32" s="137">
        <v>26</v>
      </c>
      <c r="B32" s="174" t="s">
        <v>53</v>
      </c>
      <c r="C32" s="300"/>
      <c r="D32" s="498"/>
    </row>
    <row r="33" spans="1:4" s="4" customFormat="1">
      <c r="A33" s="137">
        <v>27</v>
      </c>
      <c r="B33" s="174" t="s">
        <v>54</v>
      </c>
      <c r="C33" s="300"/>
      <c r="D33" s="498"/>
    </row>
    <row r="34" spans="1:4" s="4" customFormat="1">
      <c r="A34" s="137">
        <v>28</v>
      </c>
      <c r="B34" s="67" t="s">
        <v>55</v>
      </c>
      <c r="C34" s="300"/>
      <c r="D34" s="498"/>
    </row>
    <row r="35" spans="1:4" s="4" customFormat="1">
      <c r="A35" s="137">
        <v>29</v>
      </c>
      <c r="B35" s="77" t="s">
        <v>56</v>
      </c>
      <c r="C35" s="299">
        <v>0</v>
      </c>
      <c r="D35" s="498"/>
    </row>
    <row r="36" spans="1:4" s="4" customFormat="1">
      <c r="A36" s="137">
        <v>30</v>
      </c>
      <c r="B36" s="68" t="s">
        <v>57</v>
      </c>
      <c r="C36" s="300">
        <v>0</v>
      </c>
      <c r="D36" s="498"/>
    </row>
    <row r="37" spans="1:4" s="4" customFormat="1">
      <c r="A37" s="137">
        <v>31</v>
      </c>
      <c r="B37" s="69" t="s">
        <v>58</v>
      </c>
      <c r="C37" s="300">
        <v>0</v>
      </c>
      <c r="D37" s="498"/>
    </row>
    <row r="38" spans="1:4" s="4" customFormat="1" ht="25.5">
      <c r="A38" s="137">
        <v>32</v>
      </c>
      <c r="B38" s="68" t="s">
        <v>59</v>
      </c>
      <c r="C38" s="300">
        <v>0</v>
      </c>
      <c r="D38" s="498"/>
    </row>
    <row r="39" spans="1:4" s="4" customFormat="1" ht="25.5">
      <c r="A39" s="137">
        <v>33</v>
      </c>
      <c r="B39" s="68" t="s">
        <v>47</v>
      </c>
      <c r="C39" s="300">
        <v>0</v>
      </c>
      <c r="D39" s="498"/>
    </row>
    <row r="40" spans="1:4" s="4" customFormat="1" ht="25.5">
      <c r="A40" s="137">
        <v>34</v>
      </c>
      <c r="B40" s="71" t="s">
        <v>60</v>
      </c>
      <c r="C40" s="300">
        <v>0</v>
      </c>
      <c r="D40" s="498"/>
    </row>
    <row r="41" spans="1:4" s="4" customFormat="1">
      <c r="A41" s="137">
        <v>35</v>
      </c>
      <c r="B41" s="77" t="s">
        <v>25</v>
      </c>
      <c r="C41" s="299">
        <v>0</v>
      </c>
      <c r="D41" s="498"/>
    </row>
    <row r="42" spans="1:4" s="4" customFormat="1">
      <c r="A42" s="137"/>
      <c r="B42" s="72"/>
      <c r="C42" s="300"/>
      <c r="D42" s="498"/>
    </row>
    <row r="43" spans="1:4" s="4" customFormat="1">
      <c r="A43" s="137">
        <v>36</v>
      </c>
      <c r="B43" s="78" t="s">
        <v>61</v>
      </c>
      <c r="C43" s="299">
        <v>61712510.840523049</v>
      </c>
      <c r="D43" s="498"/>
    </row>
    <row r="44" spans="1:4" s="4" customFormat="1">
      <c r="A44" s="137">
        <v>37</v>
      </c>
      <c r="B44" s="67" t="s">
        <v>62</v>
      </c>
      <c r="C44" s="300">
        <v>45509900</v>
      </c>
      <c r="D44" s="498"/>
    </row>
    <row r="45" spans="1:4" s="4" customFormat="1">
      <c r="A45" s="137">
        <v>38</v>
      </c>
      <c r="B45" s="67" t="s">
        <v>63</v>
      </c>
      <c r="C45" s="300"/>
      <c r="D45" s="498"/>
    </row>
    <row r="46" spans="1:4" s="4" customFormat="1">
      <c r="A46" s="137">
        <v>39</v>
      </c>
      <c r="B46" s="67" t="s">
        <v>64</v>
      </c>
      <c r="C46" s="300">
        <v>16202610.840523049</v>
      </c>
      <c r="D46" s="498"/>
    </row>
    <row r="47" spans="1:4" s="4" customFormat="1">
      <c r="A47" s="137">
        <v>40</v>
      </c>
      <c r="B47" s="78" t="s">
        <v>65</v>
      </c>
      <c r="C47" s="299">
        <v>0</v>
      </c>
      <c r="D47" s="498"/>
    </row>
    <row r="48" spans="1:4" s="4" customFormat="1">
      <c r="A48" s="137">
        <v>41</v>
      </c>
      <c r="B48" s="68" t="s">
        <v>66</v>
      </c>
      <c r="C48" s="300">
        <v>0</v>
      </c>
      <c r="D48" s="498"/>
    </row>
    <row r="49" spans="1:4" s="4" customFormat="1">
      <c r="A49" s="137">
        <v>42</v>
      </c>
      <c r="B49" s="69" t="s">
        <v>67</v>
      </c>
      <c r="C49" s="300">
        <v>0</v>
      </c>
      <c r="D49" s="498"/>
    </row>
    <row r="50" spans="1:4" s="4" customFormat="1" ht="25.5">
      <c r="A50" s="137">
        <v>43</v>
      </c>
      <c r="B50" s="68" t="s">
        <v>68</v>
      </c>
      <c r="C50" s="300">
        <v>0</v>
      </c>
      <c r="D50" s="498"/>
    </row>
    <row r="51" spans="1:4" s="4" customFormat="1" ht="25.5">
      <c r="A51" s="137">
        <v>44</v>
      </c>
      <c r="B51" s="68" t="s">
        <v>47</v>
      </c>
      <c r="C51" s="300">
        <v>0</v>
      </c>
      <c r="D51" s="498"/>
    </row>
    <row r="52" spans="1:4" s="4" customFormat="1" ht="15.75" thickBot="1">
      <c r="A52" s="138">
        <v>45</v>
      </c>
      <c r="B52" s="139" t="s">
        <v>26</v>
      </c>
      <c r="C52" s="302">
        <v>61712510.840523049</v>
      </c>
      <c r="D52" s="498"/>
    </row>
    <row r="53" spans="1:4">
      <c r="D53" s="498"/>
    </row>
    <row r="54" spans="1:4">
      <c r="D54" s="498"/>
    </row>
    <row r="55" spans="1:4">
      <c r="B55" s="2" t="s">
        <v>263</v>
      </c>
      <c r="D55" s="498"/>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D31" sqref="D31"/>
    </sheetView>
  </sheetViews>
  <sheetFormatPr defaultColWidth="9.140625" defaultRowHeight="12.75"/>
  <cols>
    <col min="1" max="1" width="10.85546875" style="369" bestFit="1" customWidth="1"/>
    <col min="2" max="2" width="59" style="369" customWidth="1"/>
    <col min="3" max="3" width="16.7109375" style="369" bestFit="1" customWidth="1"/>
    <col min="4" max="4" width="22.140625" style="369" customWidth="1"/>
    <col min="5" max="16384" width="9.140625" style="369"/>
  </cols>
  <sheetData>
    <row r="1" spans="1:6" ht="15">
      <c r="A1" s="13" t="s">
        <v>226</v>
      </c>
      <c r="B1" s="12" t="s">
        <v>912</v>
      </c>
    </row>
    <row r="2" spans="1:6" s="17" customFormat="1" ht="15.75" customHeight="1">
      <c r="A2" s="17" t="s">
        <v>227</v>
      </c>
      <c r="B2" s="484">
        <v>44104</v>
      </c>
    </row>
    <row r="3" spans="1:6" s="17" customFormat="1" ht="15.75" customHeight="1"/>
    <row r="4" spans="1:6" ht="13.5" thickBot="1">
      <c r="A4" s="370" t="s">
        <v>835</v>
      </c>
      <c r="B4" s="409" t="s">
        <v>836</v>
      </c>
    </row>
    <row r="5" spans="1:6" s="410" customFormat="1">
      <c r="A5" s="569" t="s">
        <v>837</v>
      </c>
      <c r="B5" s="570"/>
      <c r="C5" s="399" t="s">
        <v>838</v>
      </c>
      <c r="D5" s="400" t="s">
        <v>839</v>
      </c>
    </row>
    <row r="6" spans="1:6" s="411" customFormat="1">
      <c r="A6" s="401">
        <v>1</v>
      </c>
      <c r="B6" s="402" t="s">
        <v>840</v>
      </c>
      <c r="C6" s="402"/>
      <c r="D6" s="403"/>
    </row>
    <row r="7" spans="1:6" s="411" customFormat="1">
      <c r="A7" s="404" t="s">
        <v>841</v>
      </c>
      <c r="B7" s="405" t="s">
        <v>842</v>
      </c>
      <c r="C7" s="468">
        <v>4.4999999999999998E-2</v>
      </c>
      <c r="D7" s="463">
        <v>65259030.846787922</v>
      </c>
      <c r="E7" s="514"/>
      <c r="F7" s="514"/>
    </row>
    <row r="8" spans="1:6" s="411" customFormat="1">
      <c r="A8" s="404" t="s">
        <v>843</v>
      </c>
      <c r="B8" s="405" t="s">
        <v>844</v>
      </c>
      <c r="C8" s="469">
        <v>0.06</v>
      </c>
      <c r="D8" s="463">
        <v>87012041.129050568</v>
      </c>
      <c r="E8" s="514"/>
      <c r="F8" s="514"/>
    </row>
    <row r="9" spans="1:6" s="411" customFormat="1">
      <c r="A9" s="404" t="s">
        <v>845</v>
      </c>
      <c r="B9" s="405" t="s">
        <v>846</v>
      </c>
      <c r="C9" s="469">
        <v>0.08</v>
      </c>
      <c r="D9" s="463">
        <v>116016054.83873409</v>
      </c>
      <c r="E9" s="514"/>
      <c r="F9" s="514"/>
    </row>
    <row r="10" spans="1:6" s="411" customFormat="1">
      <c r="A10" s="401" t="s">
        <v>847</v>
      </c>
      <c r="B10" s="402" t="s">
        <v>848</v>
      </c>
      <c r="C10" s="470"/>
      <c r="D10" s="464"/>
      <c r="E10" s="514"/>
      <c r="F10" s="514"/>
    </row>
    <row r="11" spans="1:6" s="412" customFormat="1">
      <c r="A11" s="406" t="s">
        <v>849</v>
      </c>
      <c r="B11" s="407" t="s">
        <v>850</v>
      </c>
      <c r="C11" s="471">
        <v>0</v>
      </c>
      <c r="D11" s="465">
        <v>0</v>
      </c>
      <c r="E11" s="514"/>
      <c r="F11" s="514"/>
    </row>
    <row r="12" spans="1:6" s="412" customFormat="1">
      <c r="A12" s="406" t="s">
        <v>851</v>
      </c>
      <c r="B12" s="407" t="s">
        <v>852</v>
      </c>
      <c r="C12" s="471">
        <v>0</v>
      </c>
      <c r="D12" s="465">
        <v>0</v>
      </c>
      <c r="E12" s="514"/>
      <c r="F12" s="514"/>
    </row>
    <row r="13" spans="1:6" s="412" customFormat="1">
      <c r="A13" s="406" t="s">
        <v>853</v>
      </c>
      <c r="B13" s="407" t="s">
        <v>854</v>
      </c>
      <c r="C13" s="471">
        <v>0</v>
      </c>
      <c r="D13" s="465">
        <v>0</v>
      </c>
      <c r="E13" s="514"/>
      <c r="F13" s="514"/>
    </row>
    <row r="14" spans="1:6" s="411" customFormat="1">
      <c r="A14" s="401" t="s">
        <v>855</v>
      </c>
      <c r="B14" s="402" t="s">
        <v>910</v>
      </c>
      <c r="C14" s="472"/>
      <c r="D14" s="464"/>
      <c r="E14" s="514"/>
      <c r="F14" s="514"/>
    </row>
    <row r="15" spans="1:6" s="411" customFormat="1">
      <c r="A15" s="426" t="s">
        <v>858</v>
      </c>
      <c r="B15" s="407" t="s">
        <v>911</v>
      </c>
      <c r="C15" s="471">
        <v>9.9456887518739028E-3</v>
      </c>
      <c r="D15" s="465">
        <v>14423244.645579794</v>
      </c>
      <c r="E15" s="514"/>
      <c r="F15" s="514"/>
    </row>
    <row r="16" spans="1:6" s="411" customFormat="1">
      <c r="A16" s="426" t="s">
        <v>859</v>
      </c>
      <c r="B16" s="407" t="s">
        <v>861</v>
      </c>
      <c r="C16" s="471">
        <v>1.3304019291455619E-2</v>
      </c>
      <c r="D16" s="465">
        <v>19293497.896163642</v>
      </c>
      <c r="E16" s="514"/>
      <c r="F16" s="514"/>
    </row>
    <row r="17" spans="1:6" s="411" customFormat="1">
      <c r="A17" s="426" t="s">
        <v>860</v>
      </c>
      <c r="B17" s="407" t="s">
        <v>908</v>
      </c>
      <c r="C17" s="471">
        <v>3.0961808067685913E-2</v>
      </c>
      <c r="D17" s="465">
        <v>44900835.283587605</v>
      </c>
      <c r="E17" s="514"/>
      <c r="F17" s="514"/>
    </row>
    <row r="18" spans="1:6" s="410" customFormat="1">
      <c r="A18" s="571" t="s">
        <v>909</v>
      </c>
      <c r="B18" s="572"/>
      <c r="C18" s="473" t="s">
        <v>838</v>
      </c>
      <c r="D18" s="466" t="s">
        <v>839</v>
      </c>
      <c r="E18" s="514"/>
      <c r="F18" s="514"/>
    </row>
    <row r="19" spans="1:6" s="411" customFormat="1">
      <c r="A19" s="408">
        <v>4</v>
      </c>
      <c r="B19" s="407" t="s">
        <v>24</v>
      </c>
      <c r="C19" s="471">
        <v>5.4945688751873903E-2</v>
      </c>
      <c r="D19" s="463">
        <v>79682275.492367715</v>
      </c>
      <c r="E19" s="514"/>
      <c r="F19" s="514"/>
    </row>
    <row r="20" spans="1:6" s="411" customFormat="1">
      <c r="A20" s="408">
        <v>5</v>
      </c>
      <c r="B20" s="407" t="s">
        <v>125</v>
      </c>
      <c r="C20" s="471">
        <v>7.3304019291455622E-2</v>
      </c>
      <c r="D20" s="463">
        <v>106305539.02521421</v>
      </c>
      <c r="E20" s="514"/>
      <c r="F20" s="514"/>
    </row>
    <row r="21" spans="1:6" s="411" customFormat="1" ht="13.5" thickBot="1">
      <c r="A21" s="413" t="s">
        <v>856</v>
      </c>
      <c r="B21" s="414" t="s">
        <v>89</v>
      </c>
      <c r="C21" s="474">
        <v>0.11096180806768591</v>
      </c>
      <c r="D21" s="467">
        <v>160916890.1223217</v>
      </c>
      <c r="E21" s="514"/>
      <c r="F21" s="514"/>
    </row>
    <row r="22" spans="1:6">
      <c r="F22" s="37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20" sqref="C20"/>
    </sheetView>
  </sheetViews>
  <sheetFormatPr defaultRowHeight="15.75"/>
  <cols>
    <col min="1" max="1" width="10.7109375" style="64" customWidth="1"/>
    <col min="2" max="2" width="91.85546875" style="64" customWidth="1"/>
    <col min="3" max="3" width="53.140625" style="64" customWidth="1"/>
    <col min="4" max="4" width="43.5703125" style="64" customWidth="1"/>
    <col min="5" max="5" width="9.42578125" customWidth="1"/>
  </cols>
  <sheetData>
    <row r="1" spans="1:6">
      <c r="A1" s="13" t="s">
        <v>226</v>
      </c>
      <c r="B1" s="15" t="s">
        <v>912</v>
      </c>
      <c r="E1" s="2"/>
      <c r="F1" s="2"/>
    </row>
    <row r="2" spans="1:6" s="17" customFormat="1" ht="15.75" customHeight="1">
      <c r="A2" s="17" t="s">
        <v>227</v>
      </c>
      <c r="B2" s="484">
        <v>44104</v>
      </c>
    </row>
    <row r="3" spans="1:6" s="17" customFormat="1" ht="15.75" customHeight="1">
      <c r="A3" s="22"/>
    </row>
    <row r="4" spans="1:6" s="17" customFormat="1" ht="15.75" customHeight="1" thickBot="1">
      <c r="A4" s="17" t="s">
        <v>656</v>
      </c>
      <c r="B4" s="198" t="s">
        <v>307</v>
      </c>
      <c r="D4" s="200" t="s">
        <v>130</v>
      </c>
    </row>
    <row r="5" spans="1:6" ht="38.25">
      <c r="A5" s="148" t="s">
        <v>27</v>
      </c>
      <c r="B5" s="149" t="s">
        <v>269</v>
      </c>
      <c r="C5" s="476" t="s">
        <v>275</v>
      </c>
      <c r="D5" s="199" t="s">
        <v>308</v>
      </c>
    </row>
    <row r="6" spans="1:6">
      <c r="A6" s="477">
        <v>1</v>
      </c>
      <c r="B6" s="478" t="s">
        <v>191</v>
      </c>
      <c r="C6" s="479">
        <v>41051626.950000003</v>
      </c>
      <c r="D6" s="480"/>
      <c r="E6" s="7"/>
    </row>
    <row r="7" spans="1:6">
      <c r="A7" s="477">
        <v>2</v>
      </c>
      <c r="B7" s="79" t="s">
        <v>192</v>
      </c>
      <c r="C7" s="303">
        <v>191698999.38999999</v>
      </c>
      <c r="D7" s="140"/>
      <c r="E7" s="7"/>
    </row>
    <row r="8" spans="1:6">
      <c r="A8" s="477">
        <v>3</v>
      </c>
      <c r="B8" s="79" t="s">
        <v>193</v>
      </c>
      <c r="C8" s="303">
        <v>115019719.98999999</v>
      </c>
      <c r="D8" s="140"/>
      <c r="E8" s="7"/>
    </row>
    <row r="9" spans="1:6">
      <c r="A9" s="477">
        <v>4</v>
      </c>
      <c r="B9" s="79" t="s">
        <v>222</v>
      </c>
      <c r="C9" s="303">
        <v>0</v>
      </c>
      <c r="D9" s="140"/>
      <c r="E9" s="7"/>
    </row>
    <row r="10" spans="1:6">
      <c r="A10" s="477">
        <v>5</v>
      </c>
      <c r="B10" s="79" t="s">
        <v>194</v>
      </c>
      <c r="C10" s="303">
        <v>60689782.900000006</v>
      </c>
      <c r="D10" s="140"/>
      <c r="E10" s="7"/>
    </row>
    <row r="11" spans="1:6">
      <c r="A11" s="477">
        <v>6.1</v>
      </c>
      <c r="B11" s="79" t="s">
        <v>195</v>
      </c>
      <c r="C11" s="304">
        <v>1307791622.8829002</v>
      </c>
      <c r="D11" s="141"/>
      <c r="E11" s="7"/>
    </row>
    <row r="12" spans="1:6">
      <c r="A12" s="477">
        <v>6.2</v>
      </c>
      <c r="B12" s="80" t="s">
        <v>196</v>
      </c>
      <c r="C12" s="304">
        <v>-73174143.436711892</v>
      </c>
      <c r="D12" s="141"/>
      <c r="E12" s="7"/>
    </row>
    <row r="13" spans="1:6">
      <c r="A13" s="477" t="s">
        <v>794</v>
      </c>
      <c r="B13" s="81" t="s">
        <v>795</v>
      </c>
      <c r="C13" s="304">
        <v>-16202610.840523049</v>
      </c>
      <c r="D13" s="141" t="s">
        <v>916</v>
      </c>
      <c r="E13" s="7"/>
    </row>
    <row r="14" spans="1:6">
      <c r="A14" s="477" t="s">
        <v>794</v>
      </c>
      <c r="B14" s="81" t="s">
        <v>917</v>
      </c>
      <c r="C14" s="304">
        <v>-20057911.970081899</v>
      </c>
      <c r="D14" s="141"/>
      <c r="E14" s="7"/>
    </row>
    <row r="15" spans="1:6">
      <c r="A15" s="477">
        <v>6</v>
      </c>
      <c r="B15" s="79" t="s">
        <v>197</v>
      </c>
      <c r="C15" s="310">
        <v>1234617479.4461884</v>
      </c>
      <c r="D15" s="141"/>
      <c r="E15" s="7"/>
    </row>
    <row r="16" spans="1:6">
      <c r="A16" s="477">
        <v>7</v>
      </c>
      <c r="B16" s="79" t="s">
        <v>198</v>
      </c>
      <c r="C16" s="303">
        <v>11675559.440000001</v>
      </c>
      <c r="D16" s="140"/>
      <c r="E16" s="7"/>
    </row>
    <row r="17" spans="1:5">
      <c r="A17" s="477">
        <v>8</v>
      </c>
      <c r="B17" s="79" t="s">
        <v>199</v>
      </c>
      <c r="C17" s="303">
        <v>189576.5</v>
      </c>
      <c r="D17" s="140"/>
      <c r="E17" s="7"/>
    </row>
    <row r="18" spans="1:5">
      <c r="A18" s="477">
        <v>9</v>
      </c>
      <c r="B18" s="79" t="s">
        <v>200</v>
      </c>
      <c r="C18" s="303">
        <v>6361956.9299999997</v>
      </c>
      <c r="D18" s="140"/>
      <c r="E18" s="7"/>
    </row>
    <row r="19" spans="1:5" ht="30">
      <c r="A19" s="477">
        <v>9.1</v>
      </c>
      <c r="B19" s="81" t="s">
        <v>45</v>
      </c>
      <c r="C19" s="304">
        <v>6194572.1799999997</v>
      </c>
      <c r="D19" s="140" t="s">
        <v>918</v>
      </c>
      <c r="E19" s="7"/>
    </row>
    <row r="20" spans="1:5">
      <c r="A20" s="477">
        <v>9.1999999999999993</v>
      </c>
      <c r="B20" s="81" t="s">
        <v>274</v>
      </c>
      <c r="C20" s="304"/>
      <c r="D20" s="140"/>
      <c r="E20" s="7"/>
    </row>
    <row r="21" spans="1:5">
      <c r="A21" s="477">
        <v>9.3000000000000007</v>
      </c>
      <c r="B21" s="81" t="s">
        <v>273</v>
      </c>
      <c r="C21" s="304"/>
      <c r="D21" s="140"/>
      <c r="E21" s="7"/>
    </row>
    <row r="22" spans="1:5">
      <c r="A22" s="477">
        <v>10</v>
      </c>
      <c r="B22" s="79" t="s">
        <v>201</v>
      </c>
      <c r="C22" s="303">
        <v>55917209.979999997</v>
      </c>
      <c r="D22" s="140"/>
      <c r="E22" s="7"/>
    </row>
    <row r="23" spans="1:5">
      <c r="A23" s="477">
        <v>10.1</v>
      </c>
      <c r="B23" s="81" t="s">
        <v>272</v>
      </c>
      <c r="C23" s="303">
        <v>683530.73000000045</v>
      </c>
      <c r="D23" s="140" t="s">
        <v>697</v>
      </c>
      <c r="E23" s="7"/>
    </row>
    <row r="24" spans="1:5">
      <c r="A24" s="477">
        <v>11</v>
      </c>
      <c r="B24" s="82" t="s">
        <v>202</v>
      </c>
      <c r="C24" s="305">
        <v>26672781.600000001</v>
      </c>
      <c r="D24" s="142"/>
      <c r="E24" s="7"/>
    </row>
    <row r="25" spans="1:5">
      <c r="A25" s="477">
        <v>12</v>
      </c>
      <c r="B25" s="84" t="s">
        <v>203</v>
      </c>
      <c r="C25" s="306">
        <v>1743894693.1261885</v>
      </c>
      <c r="D25" s="143"/>
      <c r="E25" s="7"/>
    </row>
    <row r="26" spans="1:5">
      <c r="A26" s="477">
        <v>13</v>
      </c>
      <c r="B26" s="79" t="s">
        <v>204</v>
      </c>
      <c r="C26" s="307">
        <v>0</v>
      </c>
      <c r="D26" s="144"/>
      <c r="E26" s="7"/>
    </row>
    <row r="27" spans="1:5">
      <c r="A27" s="477">
        <v>14</v>
      </c>
      <c r="B27" s="79" t="s">
        <v>205</v>
      </c>
      <c r="C27" s="303">
        <v>261788530.25999999</v>
      </c>
      <c r="D27" s="140"/>
      <c r="E27" s="7"/>
    </row>
    <row r="28" spans="1:5">
      <c r="A28" s="477">
        <v>15</v>
      </c>
      <c r="B28" s="79" t="s">
        <v>206</v>
      </c>
      <c r="C28" s="303">
        <v>328815456.86169994</v>
      </c>
      <c r="D28" s="140"/>
      <c r="E28" s="7"/>
    </row>
    <row r="29" spans="1:5">
      <c r="A29" s="477">
        <v>16</v>
      </c>
      <c r="B29" s="79" t="s">
        <v>207</v>
      </c>
      <c r="C29" s="303">
        <v>334652812.87</v>
      </c>
      <c r="D29" s="140"/>
      <c r="E29" s="7"/>
    </row>
    <row r="30" spans="1:5">
      <c r="A30" s="477">
        <v>17</v>
      </c>
      <c r="B30" s="79" t="s">
        <v>208</v>
      </c>
      <c r="C30" s="303">
        <v>0</v>
      </c>
      <c r="D30" s="140"/>
      <c r="E30" s="7"/>
    </row>
    <row r="31" spans="1:5">
      <c r="A31" s="477">
        <v>18</v>
      </c>
      <c r="B31" s="79" t="s">
        <v>209</v>
      </c>
      <c r="C31" s="303">
        <v>530402496.76167023</v>
      </c>
      <c r="D31" s="140"/>
      <c r="E31" s="7"/>
    </row>
    <row r="32" spans="1:5">
      <c r="A32" s="477">
        <v>19</v>
      </c>
      <c r="B32" s="79" t="s">
        <v>210</v>
      </c>
      <c r="C32" s="303">
        <v>11156307.32</v>
      </c>
      <c r="D32" s="140"/>
      <c r="E32" s="7"/>
    </row>
    <row r="33" spans="1:5">
      <c r="A33" s="477">
        <v>20</v>
      </c>
      <c r="B33" s="79" t="s">
        <v>132</v>
      </c>
      <c r="C33" s="303">
        <v>31268437.280000001</v>
      </c>
      <c r="D33" s="140"/>
      <c r="E33" s="7"/>
    </row>
    <row r="34" spans="1:5">
      <c r="A34" s="477">
        <v>20.100000000000001</v>
      </c>
      <c r="B34" s="83" t="s">
        <v>793</v>
      </c>
      <c r="C34" s="305">
        <v>1318323.0910340003</v>
      </c>
      <c r="D34" s="142"/>
      <c r="E34" s="7"/>
    </row>
    <row r="35" spans="1:5">
      <c r="A35" s="477">
        <v>21</v>
      </c>
      <c r="B35" s="82" t="s">
        <v>211</v>
      </c>
      <c r="C35" s="305">
        <v>52085500</v>
      </c>
      <c r="D35" s="142"/>
      <c r="E35" s="7"/>
    </row>
    <row r="36" spans="1:5">
      <c r="A36" s="477">
        <v>21.1</v>
      </c>
      <c r="B36" s="83" t="s">
        <v>271</v>
      </c>
      <c r="C36" s="308">
        <v>45509900</v>
      </c>
      <c r="D36" s="140" t="s">
        <v>919</v>
      </c>
      <c r="E36" s="7"/>
    </row>
    <row r="37" spans="1:5">
      <c r="A37" s="477">
        <v>22</v>
      </c>
      <c r="B37" s="84" t="s">
        <v>212</v>
      </c>
      <c r="C37" s="306">
        <v>1550169541.3533702</v>
      </c>
      <c r="D37" s="143"/>
      <c r="E37" s="7"/>
    </row>
    <row r="38" spans="1:5">
      <c r="A38" s="477">
        <v>23</v>
      </c>
      <c r="B38" s="82" t="s">
        <v>213</v>
      </c>
      <c r="C38" s="303">
        <v>100351374.99000001</v>
      </c>
      <c r="D38" s="140" t="s">
        <v>920</v>
      </c>
      <c r="E38" s="7"/>
    </row>
    <row r="39" spans="1:5">
      <c r="A39" s="477">
        <v>24</v>
      </c>
      <c r="B39" s="82" t="s">
        <v>214</v>
      </c>
      <c r="C39" s="303">
        <v>0</v>
      </c>
      <c r="D39" s="140"/>
      <c r="E39" s="7"/>
    </row>
    <row r="40" spans="1:5">
      <c r="A40" s="477">
        <v>25</v>
      </c>
      <c r="B40" s="82" t="s">
        <v>270</v>
      </c>
      <c r="C40" s="303">
        <v>0</v>
      </c>
      <c r="D40" s="140"/>
      <c r="E40" s="7"/>
    </row>
    <row r="41" spans="1:5">
      <c r="A41" s="477">
        <v>26</v>
      </c>
      <c r="B41" s="82" t="s">
        <v>216</v>
      </c>
      <c r="C41" s="303">
        <v>51324298.829999998</v>
      </c>
      <c r="D41" s="140" t="s">
        <v>921</v>
      </c>
      <c r="E41" s="7"/>
    </row>
    <row r="42" spans="1:5">
      <c r="A42" s="477">
        <v>27</v>
      </c>
      <c r="B42" s="82" t="s">
        <v>217</v>
      </c>
      <c r="C42" s="303">
        <v>0</v>
      </c>
      <c r="D42" s="140"/>
      <c r="E42" s="7"/>
    </row>
    <row r="43" spans="1:5">
      <c r="A43" s="477">
        <v>28</v>
      </c>
      <c r="B43" s="82" t="s">
        <v>218</v>
      </c>
      <c r="C43" s="303">
        <v>42049477.936300009</v>
      </c>
      <c r="D43" s="140" t="s">
        <v>922</v>
      </c>
      <c r="E43" s="7"/>
    </row>
    <row r="44" spans="1:5">
      <c r="A44" s="477">
        <v>29</v>
      </c>
      <c r="B44" s="82" t="s">
        <v>36</v>
      </c>
      <c r="C44" s="303">
        <v>0</v>
      </c>
      <c r="D44" s="140"/>
      <c r="E44" s="7"/>
    </row>
    <row r="45" spans="1:5" ht="16.5" thickBot="1">
      <c r="A45" s="145">
        <v>30</v>
      </c>
      <c r="B45" s="146" t="s">
        <v>219</v>
      </c>
      <c r="C45" s="309">
        <f>SUM(C38:C44)</f>
        <v>193725151.7563</v>
      </c>
      <c r="D45" s="14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39"/>
  <sheetViews>
    <sheetView workbookViewId="0">
      <pane xSplit="2" ySplit="7" topLeftCell="I8" activePane="bottomRight" state="frozen"/>
      <selection pane="topRight" activeCell="C1" sqref="C1"/>
      <selection pane="bottomLeft" activeCell="A8" sqref="A8"/>
      <selection pane="bottomRight" activeCell="J29" sqref="J29"/>
    </sheetView>
  </sheetViews>
  <sheetFormatPr defaultColWidth="9.140625" defaultRowHeight="12.75"/>
  <cols>
    <col min="1" max="1" width="10.5703125" style="2" bestFit="1" customWidth="1"/>
    <col min="2" max="2" width="95" style="2" customWidth="1"/>
    <col min="3" max="3" width="11.28515625" style="2" bestFit="1" customWidth="1"/>
    <col min="4" max="4" width="13.140625" style="2" bestFit="1" customWidth="1"/>
    <col min="5" max="5" width="11.28515625" style="2" bestFit="1" customWidth="1"/>
    <col min="6" max="6" width="13.140625" style="2" bestFit="1" customWidth="1"/>
    <col min="7" max="7" width="9.42578125" style="2" bestFit="1" customWidth="1"/>
    <col min="8" max="8" width="13.140625" style="2" bestFit="1" customWidth="1"/>
    <col min="9" max="9" width="9.42578125" style="2" bestFit="1" customWidth="1"/>
    <col min="10" max="10" width="13.140625" style="2" bestFit="1" customWidth="1"/>
    <col min="11" max="11" width="11.28515625" style="2" bestFit="1" customWidth="1"/>
    <col min="12" max="12" width="13.140625" style="2" bestFit="1" customWidth="1"/>
    <col min="13" max="13" width="12.7109375" style="2" bestFit="1" customWidth="1"/>
    <col min="14" max="14" width="13.140625" style="2" bestFit="1" customWidth="1"/>
    <col min="15" max="15" width="10.28515625" style="2" bestFit="1" customWidth="1"/>
    <col min="16" max="16" width="13.140625" style="2" bestFit="1" customWidth="1"/>
    <col min="17" max="17" width="9.42578125" style="2" bestFit="1" customWidth="1"/>
    <col min="18" max="18" width="13.140625" style="2" bestFit="1" customWidth="1"/>
    <col min="19" max="19" width="33" style="2" bestFit="1" customWidth="1"/>
    <col min="20" max="16384" width="9.140625" style="10"/>
  </cols>
  <sheetData>
    <row r="1" spans="1:19">
      <c r="A1" s="2" t="s">
        <v>226</v>
      </c>
      <c r="B1" s="369" t="s">
        <v>912</v>
      </c>
    </row>
    <row r="2" spans="1:19">
      <c r="A2" s="2" t="s">
        <v>227</v>
      </c>
      <c r="B2" s="482">
        <v>44104</v>
      </c>
    </row>
    <row r="4" spans="1:19" ht="26.25" thickBot="1">
      <c r="A4" s="63" t="s">
        <v>657</v>
      </c>
      <c r="B4" s="338" t="s">
        <v>764</v>
      </c>
    </row>
    <row r="5" spans="1:19">
      <c r="A5" s="128"/>
      <c r="B5" s="131"/>
      <c r="C5" s="110" t="s">
        <v>0</v>
      </c>
      <c r="D5" s="110" t="s">
        <v>1</v>
      </c>
      <c r="E5" s="110" t="s">
        <v>2</v>
      </c>
      <c r="F5" s="110" t="s">
        <v>3</v>
      </c>
      <c r="G5" s="110" t="s">
        <v>4</v>
      </c>
      <c r="H5" s="110" t="s">
        <v>5</v>
      </c>
      <c r="I5" s="110" t="s">
        <v>276</v>
      </c>
      <c r="J5" s="110" t="s">
        <v>277</v>
      </c>
      <c r="K5" s="110" t="s">
        <v>278</v>
      </c>
      <c r="L5" s="110" t="s">
        <v>279</v>
      </c>
      <c r="M5" s="110" t="s">
        <v>280</v>
      </c>
      <c r="N5" s="110" t="s">
        <v>281</v>
      </c>
      <c r="O5" s="110" t="s">
        <v>751</v>
      </c>
      <c r="P5" s="110" t="s">
        <v>752</v>
      </c>
      <c r="Q5" s="110" t="s">
        <v>753</v>
      </c>
      <c r="R5" s="329" t="s">
        <v>754</v>
      </c>
      <c r="S5" s="111" t="s">
        <v>755</v>
      </c>
    </row>
    <row r="6" spans="1:19" ht="46.5" customHeight="1">
      <c r="A6" s="151"/>
      <c r="B6" s="577" t="s">
        <v>756</v>
      </c>
      <c r="C6" s="575">
        <v>0</v>
      </c>
      <c r="D6" s="576"/>
      <c r="E6" s="575">
        <v>0.2</v>
      </c>
      <c r="F6" s="576"/>
      <c r="G6" s="575">
        <v>0.35</v>
      </c>
      <c r="H6" s="576"/>
      <c r="I6" s="575">
        <v>0.5</v>
      </c>
      <c r="J6" s="576"/>
      <c r="K6" s="575">
        <v>0.75</v>
      </c>
      <c r="L6" s="576"/>
      <c r="M6" s="575">
        <v>1</v>
      </c>
      <c r="N6" s="576"/>
      <c r="O6" s="575">
        <v>1.5</v>
      </c>
      <c r="P6" s="576"/>
      <c r="Q6" s="575">
        <v>2.5</v>
      </c>
      <c r="R6" s="576"/>
      <c r="S6" s="573" t="s">
        <v>288</v>
      </c>
    </row>
    <row r="7" spans="1:19">
      <c r="A7" s="151"/>
      <c r="B7" s="578"/>
      <c r="C7" s="337" t="s">
        <v>749</v>
      </c>
      <c r="D7" s="337" t="s">
        <v>750</v>
      </c>
      <c r="E7" s="337" t="s">
        <v>749</v>
      </c>
      <c r="F7" s="337" t="s">
        <v>750</v>
      </c>
      <c r="G7" s="337" t="s">
        <v>749</v>
      </c>
      <c r="H7" s="337" t="s">
        <v>750</v>
      </c>
      <c r="I7" s="337" t="s">
        <v>749</v>
      </c>
      <c r="J7" s="337" t="s">
        <v>750</v>
      </c>
      <c r="K7" s="337" t="s">
        <v>749</v>
      </c>
      <c r="L7" s="337" t="s">
        <v>750</v>
      </c>
      <c r="M7" s="337" t="s">
        <v>749</v>
      </c>
      <c r="N7" s="337" t="s">
        <v>750</v>
      </c>
      <c r="O7" s="337" t="s">
        <v>749</v>
      </c>
      <c r="P7" s="337" t="s">
        <v>750</v>
      </c>
      <c r="Q7" s="337" t="s">
        <v>749</v>
      </c>
      <c r="R7" s="337" t="s">
        <v>750</v>
      </c>
      <c r="S7" s="574"/>
    </row>
    <row r="8" spans="1:19" s="155" customFormat="1">
      <c r="A8" s="114">
        <v>1</v>
      </c>
      <c r="B8" s="173" t="s">
        <v>254</v>
      </c>
      <c r="C8" s="311">
        <v>66018671.890000001</v>
      </c>
      <c r="D8" s="311"/>
      <c r="E8" s="311"/>
      <c r="F8" s="330"/>
      <c r="G8" s="311"/>
      <c r="H8" s="311"/>
      <c r="I8" s="311"/>
      <c r="J8" s="311"/>
      <c r="K8" s="311"/>
      <c r="L8" s="311"/>
      <c r="M8" s="311">
        <v>186807016.12810001</v>
      </c>
      <c r="N8" s="311"/>
      <c r="O8" s="311"/>
      <c r="P8" s="311"/>
      <c r="Q8" s="311"/>
      <c r="R8" s="330"/>
      <c r="S8" s="343">
        <v>186807016.12810001</v>
      </c>
    </row>
    <row r="9" spans="1:19" s="155" customFormat="1">
      <c r="A9" s="114">
        <v>2</v>
      </c>
      <c r="B9" s="173" t="s">
        <v>255</v>
      </c>
      <c r="C9" s="311"/>
      <c r="D9" s="311"/>
      <c r="E9" s="311"/>
      <c r="F9" s="311"/>
      <c r="G9" s="311"/>
      <c r="H9" s="311"/>
      <c r="I9" s="311"/>
      <c r="J9" s="311"/>
      <c r="K9" s="311"/>
      <c r="L9" s="311"/>
      <c r="M9" s="311"/>
      <c r="N9" s="311"/>
      <c r="O9" s="311"/>
      <c r="P9" s="311"/>
      <c r="Q9" s="311"/>
      <c r="R9" s="330"/>
      <c r="S9" s="343">
        <v>0</v>
      </c>
    </row>
    <row r="10" spans="1:19" s="155" customFormat="1">
      <c r="A10" s="114">
        <v>3</v>
      </c>
      <c r="B10" s="173" t="s">
        <v>256</v>
      </c>
      <c r="C10" s="311"/>
      <c r="D10" s="311"/>
      <c r="E10" s="311"/>
      <c r="F10" s="311"/>
      <c r="G10" s="311"/>
      <c r="H10" s="311"/>
      <c r="I10" s="311"/>
      <c r="J10" s="311"/>
      <c r="K10" s="311"/>
      <c r="L10" s="311"/>
      <c r="M10" s="311"/>
      <c r="N10" s="311"/>
      <c r="O10" s="311"/>
      <c r="P10" s="311"/>
      <c r="Q10" s="311"/>
      <c r="R10" s="330"/>
      <c r="S10" s="343">
        <v>0</v>
      </c>
    </row>
    <row r="11" spans="1:19" s="155" customFormat="1">
      <c r="A11" s="114">
        <v>4</v>
      </c>
      <c r="B11" s="173" t="s">
        <v>257</v>
      </c>
      <c r="C11" s="311"/>
      <c r="D11" s="311"/>
      <c r="E11" s="311"/>
      <c r="F11" s="311"/>
      <c r="G11" s="311"/>
      <c r="H11" s="311"/>
      <c r="I11" s="311"/>
      <c r="J11" s="311"/>
      <c r="K11" s="311"/>
      <c r="L11" s="311"/>
      <c r="M11" s="311"/>
      <c r="N11" s="311"/>
      <c r="O11" s="311"/>
      <c r="P11" s="311"/>
      <c r="Q11" s="311"/>
      <c r="R11" s="330"/>
      <c r="S11" s="343">
        <v>0</v>
      </c>
    </row>
    <row r="12" spans="1:19" s="155" customFormat="1">
      <c r="A12" s="114">
        <v>5</v>
      </c>
      <c r="B12" s="173" t="s">
        <v>258</v>
      </c>
      <c r="C12" s="311"/>
      <c r="D12" s="311"/>
      <c r="E12" s="311"/>
      <c r="F12" s="311"/>
      <c r="G12" s="311"/>
      <c r="H12" s="311"/>
      <c r="I12" s="311"/>
      <c r="J12" s="311"/>
      <c r="K12" s="311"/>
      <c r="L12" s="311"/>
      <c r="M12" s="311"/>
      <c r="N12" s="311"/>
      <c r="O12" s="311"/>
      <c r="P12" s="311"/>
      <c r="Q12" s="311"/>
      <c r="R12" s="330"/>
      <c r="S12" s="343">
        <v>0</v>
      </c>
    </row>
    <row r="13" spans="1:19" s="155" customFormat="1">
      <c r="A13" s="114">
        <v>6</v>
      </c>
      <c r="B13" s="173" t="s">
        <v>259</v>
      </c>
      <c r="C13" s="311"/>
      <c r="D13" s="311"/>
      <c r="E13" s="311">
        <v>114039339.9382</v>
      </c>
      <c r="F13" s="311"/>
      <c r="G13" s="311"/>
      <c r="H13" s="311"/>
      <c r="I13" s="311">
        <v>1518454.8008999999</v>
      </c>
      <c r="J13" s="311"/>
      <c r="K13" s="311"/>
      <c r="L13" s="311"/>
      <c r="M13" s="311">
        <v>0</v>
      </c>
      <c r="N13" s="311"/>
      <c r="O13" s="311"/>
      <c r="P13" s="311"/>
      <c r="Q13" s="311"/>
      <c r="R13" s="330"/>
      <c r="S13" s="343">
        <v>23567095.38809</v>
      </c>
    </row>
    <row r="14" spans="1:19" s="155" customFormat="1">
      <c r="A14" s="114">
        <v>7</v>
      </c>
      <c r="B14" s="173" t="s">
        <v>74</v>
      </c>
      <c r="C14" s="311"/>
      <c r="D14" s="311"/>
      <c r="E14" s="311"/>
      <c r="F14" s="311"/>
      <c r="G14" s="311">
        <v>0</v>
      </c>
      <c r="H14" s="311"/>
      <c r="I14" s="311">
        <v>0</v>
      </c>
      <c r="J14" s="311"/>
      <c r="K14" s="311">
        <v>0</v>
      </c>
      <c r="L14" s="311"/>
      <c r="M14" s="311">
        <v>843691493.16059995</v>
      </c>
      <c r="N14" s="311">
        <v>61597814.272780001</v>
      </c>
      <c r="O14" s="311">
        <v>0</v>
      </c>
      <c r="P14" s="311"/>
      <c r="Q14" s="311"/>
      <c r="R14" s="330"/>
      <c r="S14" s="343">
        <v>905289307.43337989</v>
      </c>
    </row>
    <row r="15" spans="1:19" s="155" customFormat="1">
      <c r="A15" s="114">
        <v>8</v>
      </c>
      <c r="B15" s="173" t="s">
        <v>75</v>
      </c>
      <c r="C15" s="311"/>
      <c r="D15" s="311"/>
      <c r="E15" s="311"/>
      <c r="F15" s="311"/>
      <c r="G15" s="311">
        <v>0</v>
      </c>
      <c r="H15" s="311"/>
      <c r="I15" s="311">
        <v>0</v>
      </c>
      <c r="J15" s="311"/>
      <c r="K15" s="311">
        <v>404451669.85299999</v>
      </c>
      <c r="L15" s="311"/>
      <c r="M15" s="311">
        <v>0</v>
      </c>
      <c r="N15" s="311"/>
      <c r="O15" s="311">
        <v>0</v>
      </c>
      <c r="P15" s="311"/>
      <c r="Q15" s="311"/>
      <c r="R15" s="330"/>
      <c r="S15" s="343">
        <v>303338752.38975</v>
      </c>
    </row>
    <row r="16" spans="1:19" s="155" customFormat="1">
      <c r="A16" s="114">
        <v>9</v>
      </c>
      <c r="B16" s="173" t="s">
        <v>76</v>
      </c>
      <c r="C16" s="311"/>
      <c r="D16" s="311"/>
      <c r="E16" s="311"/>
      <c r="F16" s="311"/>
      <c r="G16" s="311">
        <v>0</v>
      </c>
      <c r="H16" s="311"/>
      <c r="I16" s="311">
        <v>0</v>
      </c>
      <c r="J16" s="311"/>
      <c r="K16" s="311">
        <v>0</v>
      </c>
      <c r="L16" s="311"/>
      <c r="M16" s="311">
        <v>0</v>
      </c>
      <c r="N16" s="311"/>
      <c r="O16" s="311">
        <v>0</v>
      </c>
      <c r="P16" s="311"/>
      <c r="Q16" s="311"/>
      <c r="R16" s="330"/>
      <c r="S16" s="343">
        <v>0</v>
      </c>
    </row>
    <row r="17" spans="1:19" s="155" customFormat="1">
      <c r="A17" s="114">
        <v>10</v>
      </c>
      <c r="B17" s="173" t="s">
        <v>70</v>
      </c>
      <c r="C17" s="311"/>
      <c r="D17" s="311"/>
      <c r="E17" s="311"/>
      <c r="F17" s="311"/>
      <c r="G17" s="311">
        <v>0</v>
      </c>
      <c r="H17" s="311"/>
      <c r="I17" s="311">
        <v>0</v>
      </c>
      <c r="J17" s="311"/>
      <c r="K17" s="311">
        <v>0</v>
      </c>
      <c r="L17" s="311"/>
      <c r="M17" s="311">
        <v>12743965.408</v>
      </c>
      <c r="N17" s="311"/>
      <c r="O17" s="311">
        <v>0</v>
      </c>
      <c r="P17" s="311"/>
      <c r="Q17" s="311"/>
      <c r="R17" s="330"/>
      <c r="S17" s="343">
        <v>12743965.408</v>
      </c>
    </row>
    <row r="18" spans="1:19" s="155" customFormat="1">
      <c r="A18" s="114">
        <v>11</v>
      </c>
      <c r="B18" s="173" t="s">
        <v>71</v>
      </c>
      <c r="C18" s="311"/>
      <c r="D18" s="311"/>
      <c r="E18" s="311"/>
      <c r="F18" s="311"/>
      <c r="G18" s="311">
        <v>0</v>
      </c>
      <c r="H18" s="311"/>
      <c r="I18" s="311">
        <v>0</v>
      </c>
      <c r="J18" s="311"/>
      <c r="K18" s="311">
        <v>0</v>
      </c>
      <c r="L18" s="311"/>
      <c r="M18" s="311">
        <v>0</v>
      </c>
      <c r="N18" s="311"/>
      <c r="O18" s="311">
        <v>27583624.422400001</v>
      </c>
      <c r="P18" s="311"/>
      <c r="Q18" s="311">
        <v>5132131.5600000005</v>
      </c>
      <c r="R18" s="330"/>
      <c r="S18" s="343">
        <v>54205765.533600003</v>
      </c>
    </row>
    <row r="19" spans="1:19" s="155" customFormat="1">
      <c r="A19" s="114">
        <v>12</v>
      </c>
      <c r="B19" s="173" t="s">
        <v>72</v>
      </c>
      <c r="C19" s="311"/>
      <c r="D19" s="311"/>
      <c r="E19" s="311"/>
      <c r="F19" s="311"/>
      <c r="G19" s="311"/>
      <c r="H19" s="311"/>
      <c r="I19" s="311"/>
      <c r="J19" s="311"/>
      <c r="K19" s="311"/>
      <c r="L19" s="311"/>
      <c r="M19" s="311"/>
      <c r="N19" s="311"/>
      <c r="O19" s="311"/>
      <c r="P19" s="311"/>
      <c r="Q19" s="311"/>
      <c r="R19" s="330"/>
      <c r="S19" s="343">
        <v>0</v>
      </c>
    </row>
    <row r="20" spans="1:19" s="155" customFormat="1">
      <c r="A20" s="114">
        <v>13</v>
      </c>
      <c r="B20" s="173" t="s">
        <v>73</v>
      </c>
      <c r="C20" s="311"/>
      <c r="D20" s="311"/>
      <c r="E20" s="311"/>
      <c r="F20" s="311"/>
      <c r="G20" s="311"/>
      <c r="H20" s="311"/>
      <c r="I20" s="311"/>
      <c r="J20" s="311"/>
      <c r="K20" s="311"/>
      <c r="L20" s="311"/>
      <c r="M20" s="311"/>
      <c r="N20" s="311"/>
      <c r="O20" s="311"/>
      <c r="P20" s="311"/>
      <c r="Q20" s="311"/>
      <c r="R20" s="330"/>
      <c r="S20" s="343">
        <v>0</v>
      </c>
    </row>
    <row r="21" spans="1:19" s="155" customFormat="1">
      <c r="A21" s="114">
        <v>14</v>
      </c>
      <c r="B21" s="173" t="s">
        <v>286</v>
      </c>
      <c r="C21" s="311">
        <v>41051626.950000003</v>
      </c>
      <c r="D21" s="311"/>
      <c r="E21" s="311">
        <v>0</v>
      </c>
      <c r="F21" s="311"/>
      <c r="G21" s="311">
        <v>0</v>
      </c>
      <c r="H21" s="311"/>
      <c r="I21" s="311">
        <v>0</v>
      </c>
      <c r="J21" s="311"/>
      <c r="K21" s="311">
        <v>0</v>
      </c>
      <c r="L21" s="311"/>
      <c r="M21" s="311">
        <v>76644797.23210001</v>
      </c>
      <c r="N21" s="311"/>
      <c r="O21" s="311">
        <v>0</v>
      </c>
      <c r="P21" s="311"/>
      <c r="Q21" s="311">
        <v>0</v>
      </c>
      <c r="R21" s="330"/>
      <c r="S21" s="343">
        <v>76644797.23210001</v>
      </c>
    </row>
    <row r="22" spans="1:19" ht="13.5" thickBot="1">
      <c r="A22" s="96"/>
      <c r="B22" s="157" t="s">
        <v>69</v>
      </c>
      <c r="C22" s="312">
        <v>107070298.84</v>
      </c>
      <c r="D22" s="312">
        <v>0</v>
      </c>
      <c r="E22" s="312">
        <v>114039339.9382</v>
      </c>
      <c r="F22" s="312">
        <v>0</v>
      </c>
      <c r="G22" s="312">
        <v>0</v>
      </c>
      <c r="H22" s="312">
        <v>0</v>
      </c>
      <c r="I22" s="312">
        <v>1518454.8008999999</v>
      </c>
      <c r="J22" s="312">
        <v>0</v>
      </c>
      <c r="K22" s="312">
        <v>404451669.85299999</v>
      </c>
      <c r="L22" s="312">
        <v>0</v>
      </c>
      <c r="M22" s="312">
        <v>1119887271.9288001</v>
      </c>
      <c r="N22" s="312">
        <v>61597814.272780001</v>
      </c>
      <c r="O22" s="312">
        <v>27583624.422400001</v>
      </c>
      <c r="P22" s="312">
        <v>0</v>
      </c>
      <c r="Q22" s="312">
        <v>5132131.5600000005</v>
      </c>
      <c r="R22" s="312">
        <v>0</v>
      </c>
      <c r="S22" s="344">
        <v>1562596699.51302</v>
      </c>
    </row>
    <row r="25" spans="1:19">
      <c r="C25" s="515"/>
      <c r="D25" s="515"/>
      <c r="E25" s="515"/>
      <c r="F25" s="515"/>
      <c r="G25" s="515"/>
      <c r="H25" s="515"/>
      <c r="I25" s="515"/>
      <c r="J25" s="515"/>
      <c r="K25" s="515"/>
      <c r="L25" s="515"/>
      <c r="M25" s="515"/>
      <c r="N25" s="515"/>
      <c r="O25" s="515"/>
      <c r="P25" s="515"/>
      <c r="Q25" s="515"/>
      <c r="R25" s="515"/>
      <c r="S25" s="515"/>
    </row>
    <row r="26" spans="1:19">
      <c r="C26" s="515"/>
      <c r="D26" s="515"/>
      <c r="E26" s="515"/>
      <c r="F26" s="515"/>
      <c r="G26" s="515"/>
      <c r="H26" s="515"/>
      <c r="I26" s="515"/>
      <c r="J26" s="515"/>
      <c r="K26" s="515"/>
      <c r="L26" s="515"/>
      <c r="M26" s="515"/>
      <c r="N26" s="515"/>
      <c r="O26" s="515"/>
      <c r="P26" s="515"/>
      <c r="Q26" s="515"/>
      <c r="R26" s="515"/>
      <c r="S26" s="515"/>
    </row>
    <row r="27" spans="1:19">
      <c r="C27" s="515"/>
      <c r="D27" s="515"/>
      <c r="E27" s="515"/>
      <c r="F27" s="515"/>
      <c r="G27" s="515"/>
      <c r="H27" s="515"/>
      <c r="I27" s="515"/>
      <c r="J27" s="515"/>
      <c r="K27" s="515"/>
      <c r="L27" s="515"/>
      <c r="M27" s="515"/>
      <c r="N27" s="515"/>
      <c r="O27" s="515"/>
      <c r="P27" s="515"/>
      <c r="Q27" s="515"/>
      <c r="R27" s="515"/>
      <c r="S27" s="515"/>
    </row>
    <row r="28" spans="1:19">
      <c r="C28" s="515"/>
      <c r="D28" s="515"/>
      <c r="E28" s="515"/>
      <c r="F28" s="515"/>
      <c r="G28" s="515"/>
      <c r="H28" s="515"/>
      <c r="I28" s="515"/>
      <c r="J28" s="515"/>
      <c r="K28" s="515"/>
      <c r="L28" s="515"/>
      <c r="M28" s="515"/>
      <c r="N28" s="515"/>
      <c r="O28" s="515"/>
      <c r="P28" s="515"/>
      <c r="Q28" s="515"/>
      <c r="R28" s="515"/>
      <c r="S28" s="515"/>
    </row>
    <row r="29" spans="1:19">
      <c r="C29" s="515"/>
      <c r="D29" s="515"/>
      <c r="E29" s="515"/>
      <c r="F29" s="515"/>
      <c r="G29" s="515"/>
      <c r="H29" s="515"/>
      <c r="I29" s="515"/>
      <c r="J29" s="515"/>
      <c r="K29" s="515"/>
      <c r="L29" s="515"/>
      <c r="M29" s="515"/>
      <c r="N29" s="515"/>
      <c r="O29" s="515"/>
      <c r="P29" s="515"/>
      <c r="Q29" s="515"/>
      <c r="R29" s="515"/>
      <c r="S29" s="515"/>
    </row>
    <row r="30" spans="1:19">
      <c r="C30" s="515"/>
      <c r="D30" s="515"/>
      <c r="E30" s="515"/>
      <c r="F30" s="515"/>
      <c r="G30" s="515"/>
      <c r="H30" s="515"/>
      <c r="I30" s="515"/>
      <c r="J30" s="515"/>
      <c r="K30" s="515"/>
      <c r="L30" s="515"/>
      <c r="M30" s="515"/>
      <c r="N30" s="515"/>
      <c r="O30" s="515"/>
      <c r="P30" s="515"/>
      <c r="Q30" s="515"/>
      <c r="R30" s="515"/>
      <c r="S30" s="515"/>
    </row>
    <row r="31" spans="1:19">
      <c r="C31" s="515"/>
      <c r="D31" s="515"/>
      <c r="E31" s="515"/>
      <c r="F31" s="515"/>
      <c r="G31" s="515"/>
      <c r="H31" s="515"/>
      <c r="I31" s="515"/>
      <c r="J31" s="515"/>
      <c r="K31" s="515"/>
      <c r="L31" s="515"/>
      <c r="M31" s="515"/>
      <c r="N31" s="515"/>
      <c r="O31" s="515"/>
      <c r="P31" s="515"/>
      <c r="Q31" s="515"/>
      <c r="R31" s="515"/>
      <c r="S31" s="515"/>
    </row>
    <row r="32" spans="1:19">
      <c r="C32" s="515"/>
      <c r="D32" s="515"/>
      <c r="E32" s="515"/>
      <c r="F32" s="515"/>
      <c r="G32" s="515"/>
      <c r="H32" s="515"/>
      <c r="I32" s="515"/>
      <c r="J32" s="515"/>
      <c r="K32" s="515"/>
      <c r="L32" s="515"/>
      <c r="M32" s="515"/>
      <c r="N32" s="515"/>
      <c r="O32" s="515"/>
      <c r="P32" s="515"/>
      <c r="Q32" s="515"/>
      <c r="R32" s="515"/>
      <c r="S32" s="515"/>
    </row>
    <row r="33" spans="3:19">
      <c r="C33" s="515"/>
      <c r="D33" s="515"/>
      <c r="E33" s="515"/>
      <c r="F33" s="515"/>
      <c r="G33" s="515"/>
      <c r="H33" s="515"/>
      <c r="I33" s="515"/>
      <c r="J33" s="515"/>
      <c r="K33" s="515"/>
      <c r="L33" s="515"/>
      <c r="M33" s="515"/>
      <c r="N33" s="515"/>
      <c r="O33" s="515"/>
      <c r="P33" s="515"/>
      <c r="Q33" s="515"/>
      <c r="R33" s="515"/>
      <c r="S33" s="515"/>
    </row>
    <row r="34" spans="3:19">
      <c r="C34" s="515"/>
      <c r="D34" s="515"/>
      <c r="E34" s="515"/>
      <c r="F34" s="515"/>
      <c r="G34" s="515"/>
      <c r="H34" s="515"/>
      <c r="I34" s="515"/>
      <c r="J34" s="515"/>
      <c r="K34" s="515"/>
      <c r="L34" s="515"/>
      <c r="M34" s="515"/>
      <c r="N34" s="515"/>
      <c r="O34" s="515"/>
      <c r="P34" s="515"/>
      <c r="Q34" s="515"/>
      <c r="R34" s="515"/>
      <c r="S34" s="515"/>
    </row>
    <row r="35" spans="3:19">
      <c r="C35" s="515"/>
      <c r="D35" s="515"/>
      <c r="E35" s="515"/>
      <c r="F35" s="515"/>
      <c r="G35" s="515"/>
      <c r="H35" s="515"/>
      <c r="I35" s="515"/>
      <c r="J35" s="515"/>
      <c r="K35" s="515"/>
      <c r="L35" s="515"/>
      <c r="M35" s="515"/>
      <c r="N35" s="515"/>
      <c r="O35" s="515"/>
      <c r="P35" s="515"/>
      <c r="Q35" s="515"/>
      <c r="R35" s="515"/>
      <c r="S35" s="515"/>
    </row>
    <row r="36" spans="3:19">
      <c r="C36" s="515"/>
      <c r="D36" s="515"/>
      <c r="E36" s="515"/>
      <c r="F36" s="515"/>
      <c r="G36" s="515"/>
      <c r="H36" s="515"/>
      <c r="I36" s="515"/>
      <c r="J36" s="515"/>
      <c r="K36" s="515"/>
      <c r="L36" s="515"/>
      <c r="M36" s="515"/>
      <c r="N36" s="515"/>
      <c r="O36" s="515"/>
      <c r="P36" s="515"/>
      <c r="Q36" s="515"/>
      <c r="R36" s="515"/>
      <c r="S36" s="515"/>
    </row>
    <row r="37" spans="3:19">
      <c r="C37" s="515"/>
      <c r="D37" s="515"/>
      <c r="E37" s="515"/>
      <c r="F37" s="515"/>
      <c r="G37" s="515"/>
      <c r="H37" s="515"/>
      <c r="I37" s="515"/>
      <c r="J37" s="515"/>
      <c r="K37" s="515"/>
      <c r="L37" s="515"/>
      <c r="M37" s="515"/>
      <c r="N37" s="515"/>
      <c r="O37" s="515"/>
      <c r="P37" s="515"/>
      <c r="Q37" s="515"/>
      <c r="R37" s="515"/>
      <c r="S37" s="515"/>
    </row>
    <row r="38" spans="3:19">
      <c r="C38" s="515"/>
      <c r="D38" s="515"/>
      <c r="E38" s="515"/>
      <c r="F38" s="515"/>
      <c r="G38" s="515"/>
      <c r="H38" s="515"/>
      <c r="I38" s="515"/>
      <c r="J38" s="515"/>
      <c r="K38" s="515"/>
      <c r="L38" s="515"/>
      <c r="M38" s="515"/>
      <c r="N38" s="515"/>
      <c r="O38" s="515"/>
      <c r="P38" s="515"/>
      <c r="Q38" s="515"/>
      <c r="R38" s="515"/>
      <c r="S38" s="515"/>
    </row>
    <row r="39" spans="3:19">
      <c r="C39" s="515"/>
      <c r="D39" s="515"/>
      <c r="E39" s="515"/>
      <c r="F39" s="515"/>
      <c r="G39" s="515"/>
      <c r="H39" s="515"/>
      <c r="I39" s="515"/>
      <c r="J39" s="515"/>
      <c r="K39" s="515"/>
      <c r="L39" s="515"/>
      <c r="M39" s="515"/>
      <c r="N39" s="515"/>
      <c r="O39" s="515"/>
      <c r="P39" s="515"/>
      <c r="Q39" s="515"/>
      <c r="R39" s="515"/>
      <c r="S39" s="515"/>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9"/>
  <sheetViews>
    <sheetView workbookViewId="0">
      <pane xSplit="2" ySplit="6" topLeftCell="C7" activePane="bottomRight" state="frozen"/>
      <selection pane="topRight" activeCell="C1" sqref="C1"/>
      <selection pane="bottomLeft" activeCell="A6" sqref="A6"/>
      <selection pane="bottomRight" activeCell="F29" sqref="F29"/>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2">
      <c r="A1" s="2" t="s">
        <v>226</v>
      </c>
      <c r="B1" s="369" t="s">
        <v>912</v>
      </c>
    </row>
    <row r="2" spans="1:22">
      <c r="A2" s="2" t="s">
        <v>227</v>
      </c>
      <c r="B2" s="482">
        <v>44104</v>
      </c>
    </row>
    <row r="4" spans="1:22" ht="27.75" thickBot="1">
      <c r="A4" s="2" t="s">
        <v>658</v>
      </c>
      <c r="B4" s="339" t="s">
        <v>765</v>
      </c>
      <c r="V4" s="200" t="s">
        <v>130</v>
      </c>
    </row>
    <row r="5" spans="1:22">
      <c r="A5" s="94"/>
      <c r="B5" s="95"/>
      <c r="C5" s="579" t="s">
        <v>236</v>
      </c>
      <c r="D5" s="580"/>
      <c r="E5" s="580"/>
      <c r="F5" s="580"/>
      <c r="G5" s="580"/>
      <c r="H5" s="580"/>
      <c r="I5" s="580"/>
      <c r="J5" s="580"/>
      <c r="K5" s="580"/>
      <c r="L5" s="581"/>
      <c r="M5" s="579" t="s">
        <v>237</v>
      </c>
      <c r="N5" s="580"/>
      <c r="O5" s="580"/>
      <c r="P5" s="580"/>
      <c r="Q5" s="580"/>
      <c r="R5" s="580"/>
      <c r="S5" s="581"/>
      <c r="T5" s="584" t="s">
        <v>763</v>
      </c>
      <c r="U5" s="584" t="s">
        <v>762</v>
      </c>
      <c r="V5" s="582" t="s">
        <v>238</v>
      </c>
    </row>
    <row r="6" spans="1:22" s="63" customFormat="1" ht="127.5">
      <c r="A6" s="112"/>
      <c r="B6" s="175"/>
      <c r="C6" s="92" t="s">
        <v>239</v>
      </c>
      <c r="D6" s="91" t="s">
        <v>240</v>
      </c>
      <c r="E6" s="88" t="s">
        <v>241</v>
      </c>
      <c r="F6" s="340" t="s">
        <v>757</v>
      </c>
      <c r="G6" s="91" t="s">
        <v>242</v>
      </c>
      <c r="H6" s="91" t="s">
        <v>243</v>
      </c>
      <c r="I6" s="91" t="s">
        <v>244</v>
      </c>
      <c r="J6" s="91" t="s">
        <v>285</v>
      </c>
      <c r="K6" s="91" t="s">
        <v>245</v>
      </c>
      <c r="L6" s="93" t="s">
        <v>246</v>
      </c>
      <c r="M6" s="92" t="s">
        <v>247</v>
      </c>
      <c r="N6" s="91" t="s">
        <v>248</v>
      </c>
      <c r="O6" s="91" t="s">
        <v>249</v>
      </c>
      <c r="P6" s="91" t="s">
        <v>250</v>
      </c>
      <c r="Q6" s="91" t="s">
        <v>251</v>
      </c>
      <c r="R6" s="91" t="s">
        <v>252</v>
      </c>
      <c r="S6" s="93" t="s">
        <v>253</v>
      </c>
      <c r="T6" s="585"/>
      <c r="U6" s="585"/>
      <c r="V6" s="583"/>
    </row>
    <row r="7" spans="1:22" s="155" customFormat="1">
      <c r="A7" s="156">
        <v>1</v>
      </c>
      <c r="B7" s="154" t="s">
        <v>254</v>
      </c>
      <c r="C7" s="313"/>
      <c r="D7" s="311"/>
      <c r="E7" s="311"/>
      <c r="F7" s="311"/>
      <c r="G7" s="311"/>
      <c r="H7" s="311"/>
      <c r="I7" s="311"/>
      <c r="J7" s="311"/>
      <c r="K7" s="311"/>
      <c r="L7" s="314"/>
      <c r="M7" s="313"/>
      <c r="N7" s="311"/>
      <c r="O7" s="311">
        <v>172858964.18700001</v>
      </c>
      <c r="P7" s="311"/>
      <c r="Q7" s="311"/>
      <c r="R7" s="311"/>
      <c r="S7" s="314"/>
      <c r="T7" s="334">
        <v>172858964.18700001</v>
      </c>
      <c r="U7" s="333"/>
      <c r="V7" s="315">
        <v>172858964.18700001</v>
      </c>
    </row>
    <row r="8" spans="1:22" s="155" customFormat="1">
      <c r="A8" s="156">
        <v>2</v>
      </c>
      <c r="B8" s="154" t="s">
        <v>255</v>
      </c>
      <c r="C8" s="313"/>
      <c r="D8" s="311"/>
      <c r="E8" s="311"/>
      <c r="F8" s="311"/>
      <c r="G8" s="311"/>
      <c r="H8" s="311"/>
      <c r="I8" s="311"/>
      <c r="J8" s="311"/>
      <c r="K8" s="311"/>
      <c r="L8" s="314"/>
      <c r="M8" s="313"/>
      <c r="N8" s="311"/>
      <c r="O8" s="311"/>
      <c r="P8" s="311"/>
      <c r="Q8" s="311"/>
      <c r="R8" s="311"/>
      <c r="S8" s="314"/>
      <c r="T8" s="333">
        <v>0</v>
      </c>
      <c r="U8" s="333"/>
      <c r="V8" s="315">
        <v>0</v>
      </c>
    </row>
    <row r="9" spans="1:22" s="155" customFormat="1">
      <c r="A9" s="156">
        <v>3</v>
      </c>
      <c r="B9" s="154" t="s">
        <v>256</v>
      </c>
      <c r="C9" s="313"/>
      <c r="D9" s="311"/>
      <c r="E9" s="311"/>
      <c r="F9" s="311"/>
      <c r="G9" s="311"/>
      <c r="H9" s="311"/>
      <c r="I9" s="311"/>
      <c r="J9" s="311"/>
      <c r="K9" s="311"/>
      <c r="L9" s="314"/>
      <c r="M9" s="313"/>
      <c r="N9" s="311"/>
      <c r="O9" s="311"/>
      <c r="P9" s="311"/>
      <c r="Q9" s="311"/>
      <c r="R9" s="311"/>
      <c r="S9" s="314"/>
      <c r="T9" s="333">
        <v>0</v>
      </c>
      <c r="U9" s="333"/>
      <c r="V9" s="315">
        <v>0</v>
      </c>
    </row>
    <row r="10" spans="1:22" s="155" customFormat="1">
      <c r="A10" s="156">
        <v>4</v>
      </c>
      <c r="B10" s="154" t="s">
        <v>257</v>
      </c>
      <c r="C10" s="313"/>
      <c r="D10" s="311"/>
      <c r="E10" s="311"/>
      <c r="F10" s="311"/>
      <c r="G10" s="311"/>
      <c r="H10" s="311"/>
      <c r="I10" s="311"/>
      <c r="J10" s="311"/>
      <c r="K10" s="311"/>
      <c r="L10" s="314"/>
      <c r="M10" s="313"/>
      <c r="N10" s="311"/>
      <c r="O10" s="311"/>
      <c r="P10" s="311"/>
      <c r="Q10" s="311"/>
      <c r="R10" s="311"/>
      <c r="S10" s="314"/>
      <c r="T10" s="333">
        <v>0</v>
      </c>
      <c r="U10" s="333"/>
      <c r="V10" s="315">
        <v>0</v>
      </c>
    </row>
    <row r="11" spans="1:22" s="155" customFormat="1">
      <c r="A11" s="156">
        <v>5</v>
      </c>
      <c r="B11" s="154" t="s">
        <v>258</v>
      </c>
      <c r="C11" s="313"/>
      <c r="D11" s="311"/>
      <c r="E11" s="311"/>
      <c r="F11" s="311"/>
      <c r="G11" s="311"/>
      <c r="H11" s="311"/>
      <c r="I11" s="311"/>
      <c r="J11" s="311"/>
      <c r="K11" s="311"/>
      <c r="L11" s="314"/>
      <c r="M11" s="313"/>
      <c r="N11" s="311"/>
      <c r="O11" s="311"/>
      <c r="P11" s="311"/>
      <c r="Q11" s="311"/>
      <c r="R11" s="311"/>
      <c r="S11" s="314"/>
      <c r="T11" s="333">
        <v>0</v>
      </c>
      <c r="U11" s="333"/>
      <c r="V11" s="315">
        <v>0</v>
      </c>
    </row>
    <row r="12" spans="1:22" s="155" customFormat="1">
      <c r="A12" s="156">
        <v>6</v>
      </c>
      <c r="B12" s="154" t="s">
        <v>259</v>
      </c>
      <c r="C12" s="313"/>
      <c r="D12" s="311"/>
      <c r="E12" s="311"/>
      <c r="F12" s="311"/>
      <c r="G12" s="311"/>
      <c r="H12" s="311"/>
      <c r="I12" s="311"/>
      <c r="J12" s="311"/>
      <c r="K12" s="311"/>
      <c r="L12" s="314"/>
      <c r="M12" s="313"/>
      <c r="N12" s="311"/>
      <c r="O12" s="311"/>
      <c r="P12" s="311"/>
      <c r="Q12" s="311"/>
      <c r="R12" s="311"/>
      <c r="S12" s="314"/>
      <c r="T12" s="333">
        <v>0</v>
      </c>
      <c r="U12" s="333"/>
      <c r="V12" s="315">
        <v>0</v>
      </c>
    </row>
    <row r="13" spans="1:22" s="155" customFormat="1">
      <c r="A13" s="156">
        <v>7</v>
      </c>
      <c r="B13" s="154" t="s">
        <v>74</v>
      </c>
      <c r="C13" s="313"/>
      <c r="D13" s="311">
        <v>763362.995</v>
      </c>
      <c r="E13" s="311"/>
      <c r="F13" s="311"/>
      <c r="G13" s="311"/>
      <c r="H13" s="311"/>
      <c r="I13" s="311"/>
      <c r="J13" s="311"/>
      <c r="K13" s="311"/>
      <c r="L13" s="314"/>
      <c r="M13" s="313"/>
      <c r="N13" s="311"/>
      <c r="O13" s="311">
        <v>63756101.013099998</v>
      </c>
      <c r="P13" s="311"/>
      <c r="Q13" s="311"/>
      <c r="R13" s="311"/>
      <c r="S13" s="314"/>
      <c r="T13" s="333">
        <v>63946927.123099998</v>
      </c>
      <c r="U13" s="333">
        <v>572536.88500000001</v>
      </c>
      <c r="V13" s="315">
        <v>64519464.008099996</v>
      </c>
    </row>
    <row r="14" spans="1:22" s="155" customFormat="1">
      <c r="A14" s="156">
        <v>8</v>
      </c>
      <c r="B14" s="154" t="s">
        <v>75</v>
      </c>
      <c r="C14" s="313"/>
      <c r="D14" s="311">
        <v>295226.25</v>
      </c>
      <c r="E14" s="311"/>
      <c r="F14" s="311"/>
      <c r="G14" s="311"/>
      <c r="H14" s="311"/>
      <c r="I14" s="311"/>
      <c r="J14" s="311"/>
      <c r="K14" s="311"/>
      <c r="L14" s="314"/>
      <c r="M14" s="313"/>
      <c r="N14" s="311"/>
      <c r="O14" s="311">
        <v>7856373.1081999997</v>
      </c>
      <c r="P14" s="311"/>
      <c r="Q14" s="311"/>
      <c r="R14" s="311"/>
      <c r="S14" s="314"/>
      <c r="T14" s="333">
        <v>8151599.3581999997</v>
      </c>
      <c r="U14" s="333"/>
      <c r="V14" s="315">
        <v>8151599.3581999997</v>
      </c>
    </row>
    <row r="15" spans="1:22" s="155" customFormat="1">
      <c r="A15" s="156">
        <v>9</v>
      </c>
      <c r="B15" s="154" t="s">
        <v>76</v>
      </c>
      <c r="C15" s="313"/>
      <c r="D15" s="311">
        <v>0</v>
      </c>
      <c r="E15" s="311"/>
      <c r="F15" s="311"/>
      <c r="G15" s="311"/>
      <c r="H15" s="311"/>
      <c r="I15" s="311"/>
      <c r="J15" s="311"/>
      <c r="K15" s="311"/>
      <c r="L15" s="314"/>
      <c r="M15" s="313"/>
      <c r="N15" s="311"/>
      <c r="O15" s="311">
        <v>0</v>
      </c>
      <c r="P15" s="311"/>
      <c r="Q15" s="311"/>
      <c r="R15" s="311"/>
      <c r="S15" s="314"/>
      <c r="T15" s="333">
        <v>0</v>
      </c>
      <c r="U15" s="333"/>
      <c r="V15" s="315">
        <v>0</v>
      </c>
    </row>
    <row r="16" spans="1:22" s="155" customFormat="1">
      <c r="A16" s="156">
        <v>10</v>
      </c>
      <c r="B16" s="154" t="s">
        <v>70</v>
      </c>
      <c r="C16" s="313"/>
      <c r="D16" s="311">
        <v>0</v>
      </c>
      <c r="E16" s="311"/>
      <c r="F16" s="311"/>
      <c r="G16" s="311"/>
      <c r="H16" s="311"/>
      <c r="I16" s="311"/>
      <c r="J16" s="311"/>
      <c r="K16" s="311"/>
      <c r="L16" s="314"/>
      <c r="M16" s="313"/>
      <c r="N16" s="311"/>
      <c r="O16" s="311">
        <v>947541.46129999997</v>
      </c>
      <c r="P16" s="311"/>
      <c r="Q16" s="311"/>
      <c r="R16" s="311"/>
      <c r="S16" s="314"/>
      <c r="T16" s="333">
        <v>947541.46129999997</v>
      </c>
      <c r="U16" s="333"/>
      <c r="V16" s="315">
        <v>947541.46129999997</v>
      </c>
    </row>
    <row r="17" spans="1:22" s="155" customFormat="1">
      <c r="A17" s="156">
        <v>11</v>
      </c>
      <c r="B17" s="154" t="s">
        <v>71</v>
      </c>
      <c r="C17" s="313"/>
      <c r="D17" s="311">
        <v>679796.31189999997</v>
      </c>
      <c r="E17" s="311"/>
      <c r="F17" s="311"/>
      <c r="G17" s="311"/>
      <c r="H17" s="311"/>
      <c r="I17" s="311"/>
      <c r="J17" s="311"/>
      <c r="K17" s="311"/>
      <c r="L17" s="314"/>
      <c r="M17" s="313"/>
      <c r="N17" s="311"/>
      <c r="O17" s="311">
        <v>0</v>
      </c>
      <c r="P17" s="311"/>
      <c r="Q17" s="311"/>
      <c r="R17" s="311"/>
      <c r="S17" s="314"/>
      <c r="T17" s="333">
        <v>679796.31189999997</v>
      </c>
      <c r="U17" s="333"/>
      <c r="V17" s="315">
        <v>679796.31189999997</v>
      </c>
    </row>
    <row r="18" spans="1:22" s="155" customFormat="1">
      <c r="A18" s="156">
        <v>12</v>
      </c>
      <c r="B18" s="154" t="s">
        <v>72</v>
      </c>
      <c r="C18" s="313"/>
      <c r="D18" s="311"/>
      <c r="E18" s="311"/>
      <c r="F18" s="311"/>
      <c r="G18" s="311"/>
      <c r="H18" s="311"/>
      <c r="I18" s="311"/>
      <c r="J18" s="311"/>
      <c r="K18" s="311"/>
      <c r="L18" s="314"/>
      <c r="M18" s="313"/>
      <c r="N18" s="311"/>
      <c r="O18" s="311"/>
      <c r="P18" s="311"/>
      <c r="Q18" s="311"/>
      <c r="R18" s="311"/>
      <c r="S18" s="314"/>
      <c r="T18" s="333">
        <v>0</v>
      </c>
      <c r="U18" s="333"/>
      <c r="V18" s="315">
        <v>0</v>
      </c>
    </row>
    <row r="19" spans="1:22" s="155" customFormat="1">
      <c r="A19" s="156">
        <v>13</v>
      </c>
      <c r="B19" s="154" t="s">
        <v>73</v>
      </c>
      <c r="C19" s="313"/>
      <c r="D19" s="311"/>
      <c r="E19" s="311"/>
      <c r="F19" s="311"/>
      <c r="G19" s="311"/>
      <c r="H19" s="311"/>
      <c r="I19" s="311"/>
      <c r="J19" s="311"/>
      <c r="K19" s="311"/>
      <c r="L19" s="314"/>
      <c r="M19" s="313"/>
      <c r="N19" s="311"/>
      <c r="O19" s="311"/>
      <c r="P19" s="311"/>
      <c r="Q19" s="311"/>
      <c r="R19" s="311"/>
      <c r="S19" s="314"/>
      <c r="T19" s="333">
        <v>0</v>
      </c>
      <c r="U19" s="333"/>
      <c r="V19" s="315">
        <v>0</v>
      </c>
    </row>
    <row r="20" spans="1:22" s="155" customFormat="1">
      <c r="A20" s="156">
        <v>14</v>
      </c>
      <c r="B20" s="154" t="s">
        <v>286</v>
      </c>
      <c r="C20" s="313">
        <v>0</v>
      </c>
      <c r="D20" s="311">
        <v>0</v>
      </c>
      <c r="E20" s="311">
        <v>0</v>
      </c>
      <c r="F20" s="311">
        <v>0</v>
      </c>
      <c r="G20" s="311">
        <v>0</v>
      </c>
      <c r="H20" s="311">
        <v>0</v>
      </c>
      <c r="I20" s="311">
        <v>0</v>
      </c>
      <c r="J20" s="311">
        <v>0</v>
      </c>
      <c r="K20" s="311">
        <v>0</v>
      </c>
      <c r="L20" s="314">
        <v>0</v>
      </c>
      <c r="M20" s="313">
        <v>0</v>
      </c>
      <c r="N20" s="311">
        <v>0</v>
      </c>
      <c r="O20" s="311">
        <v>0</v>
      </c>
      <c r="P20" s="311">
        <v>0</v>
      </c>
      <c r="Q20" s="311">
        <v>0</v>
      </c>
      <c r="R20" s="311">
        <v>0</v>
      </c>
      <c r="S20" s="314">
        <v>0</v>
      </c>
      <c r="T20" s="333">
        <v>0</v>
      </c>
      <c r="U20" s="333"/>
      <c r="V20" s="315">
        <v>0</v>
      </c>
    </row>
    <row r="21" spans="1:22" ht="13.5" thickBot="1">
      <c r="A21" s="96"/>
      <c r="B21" s="97" t="s">
        <v>69</v>
      </c>
      <c r="C21" s="316">
        <v>0</v>
      </c>
      <c r="D21" s="312">
        <v>1738385.5569000002</v>
      </c>
      <c r="E21" s="312">
        <v>0</v>
      </c>
      <c r="F21" s="312">
        <v>0</v>
      </c>
      <c r="G21" s="312">
        <v>0</v>
      </c>
      <c r="H21" s="312">
        <v>0</v>
      </c>
      <c r="I21" s="312">
        <v>0</v>
      </c>
      <c r="J21" s="312">
        <v>0</v>
      </c>
      <c r="K21" s="312">
        <v>0</v>
      </c>
      <c r="L21" s="317">
        <v>0</v>
      </c>
      <c r="M21" s="316">
        <v>0</v>
      </c>
      <c r="N21" s="312">
        <v>0</v>
      </c>
      <c r="O21" s="312">
        <v>245418979.7696</v>
      </c>
      <c r="P21" s="312">
        <v>0</v>
      </c>
      <c r="Q21" s="312">
        <v>0</v>
      </c>
      <c r="R21" s="312">
        <v>0</v>
      </c>
      <c r="S21" s="317">
        <v>0</v>
      </c>
      <c r="T21" s="317">
        <v>246584828.44150001</v>
      </c>
      <c r="U21" s="317">
        <v>572536.88500000001</v>
      </c>
      <c r="V21" s="318">
        <v>247157365.3265</v>
      </c>
    </row>
    <row r="22" spans="1:22">
      <c r="D22" s="369"/>
      <c r="E22" s="369"/>
      <c r="F22" s="369"/>
      <c r="G22" s="369"/>
      <c r="H22" s="369"/>
      <c r="I22" s="369"/>
      <c r="J22" s="369"/>
      <c r="K22" s="369"/>
      <c r="L22" s="369"/>
      <c r="M22" s="369"/>
      <c r="N22" s="369"/>
      <c r="O22" s="369"/>
      <c r="P22" s="369"/>
      <c r="Q22" s="369"/>
      <c r="R22" s="369"/>
      <c r="S22" s="369"/>
      <c r="T22" s="369"/>
      <c r="U22" s="369"/>
      <c r="V22" s="369"/>
    </row>
    <row r="23" spans="1:22">
      <c r="C23" s="515"/>
      <c r="D23" s="515"/>
      <c r="E23" s="515"/>
      <c r="F23" s="515"/>
      <c r="G23" s="515"/>
      <c r="H23" s="515"/>
      <c r="I23" s="515"/>
      <c r="J23" s="515"/>
      <c r="K23" s="515"/>
      <c r="L23" s="515"/>
      <c r="M23" s="515"/>
      <c r="N23" s="515"/>
      <c r="O23" s="515"/>
      <c r="P23" s="515"/>
      <c r="Q23" s="515"/>
      <c r="R23" s="515"/>
      <c r="S23" s="515"/>
      <c r="T23" s="515"/>
      <c r="U23" s="515"/>
      <c r="V23" s="515"/>
    </row>
    <row r="24" spans="1:22">
      <c r="A24" s="14"/>
      <c r="B24" s="14"/>
      <c r="C24" s="515"/>
      <c r="D24" s="515"/>
      <c r="E24" s="515"/>
      <c r="F24" s="515"/>
      <c r="G24" s="515"/>
      <c r="H24" s="515"/>
      <c r="I24" s="515"/>
      <c r="J24" s="515"/>
      <c r="K24" s="515"/>
      <c r="L24" s="515"/>
      <c r="M24" s="515"/>
      <c r="N24" s="515"/>
      <c r="O24" s="515"/>
      <c r="P24" s="515"/>
      <c r="Q24" s="515"/>
      <c r="R24" s="515"/>
      <c r="S24" s="515"/>
      <c r="T24" s="515"/>
      <c r="U24" s="515"/>
      <c r="V24" s="515"/>
    </row>
    <row r="25" spans="1:22">
      <c r="A25" s="89"/>
      <c r="B25" s="89"/>
      <c r="C25" s="515"/>
      <c r="D25" s="515"/>
      <c r="E25" s="515"/>
      <c r="F25" s="515"/>
      <c r="G25" s="515"/>
      <c r="H25" s="515"/>
      <c r="I25" s="515"/>
      <c r="J25" s="515"/>
      <c r="K25" s="515"/>
      <c r="L25" s="515"/>
      <c r="M25" s="515"/>
      <c r="N25" s="515"/>
      <c r="O25" s="515"/>
      <c r="P25" s="515"/>
      <c r="Q25" s="515"/>
      <c r="R25" s="515"/>
      <c r="S25" s="515"/>
      <c r="T25" s="515"/>
      <c r="U25" s="515"/>
      <c r="V25" s="515"/>
    </row>
    <row r="26" spans="1:22">
      <c r="A26" s="89"/>
      <c r="B26" s="90"/>
      <c r="C26" s="515"/>
      <c r="D26" s="515"/>
      <c r="E26" s="515"/>
      <c r="F26" s="515"/>
      <c r="G26" s="515"/>
      <c r="H26" s="515"/>
      <c r="I26" s="515"/>
      <c r="J26" s="515"/>
      <c r="K26" s="515"/>
      <c r="L26" s="515"/>
      <c r="M26" s="515"/>
      <c r="N26" s="515"/>
      <c r="O26" s="515"/>
      <c r="P26" s="515"/>
      <c r="Q26" s="515"/>
      <c r="R26" s="515"/>
      <c r="S26" s="515"/>
      <c r="T26" s="515"/>
      <c r="U26" s="515"/>
      <c r="V26" s="515"/>
    </row>
    <row r="27" spans="1:22">
      <c r="A27" s="89"/>
      <c r="B27" s="89"/>
      <c r="C27" s="515"/>
      <c r="D27" s="515"/>
      <c r="E27" s="515"/>
      <c r="F27" s="515"/>
      <c r="G27" s="515"/>
      <c r="H27" s="515"/>
      <c r="I27" s="515"/>
      <c r="J27" s="515"/>
      <c r="K27" s="515"/>
      <c r="L27" s="515"/>
      <c r="M27" s="515"/>
      <c r="N27" s="515"/>
      <c r="O27" s="515"/>
      <c r="P27" s="515"/>
      <c r="Q27" s="515"/>
      <c r="R27" s="515"/>
      <c r="S27" s="515"/>
      <c r="T27" s="515"/>
      <c r="U27" s="515"/>
      <c r="V27" s="515"/>
    </row>
    <row r="28" spans="1:22">
      <c r="A28" s="89"/>
      <c r="B28" s="90"/>
      <c r="C28" s="515"/>
      <c r="D28" s="515"/>
      <c r="E28" s="515"/>
      <c r="F28" s="515"/>
      <c r="G28" s="515"/>
      <c r="H28" s="515"/>
      <c r="I28" s="515"/>
      <c r="J28" s="515"/>
      <c r="K28" s="515"/>
      <c r="L28" s="515"/>
      <c r="M28" s="515"/>
      <c r="N28" s="515"/>
      <c r="O28" s="515"/>
      <c r="P28" s="515"/>
      <c r="Q28" s="515"/>
      <c r="R28" s="515"/>
      <c r="S28" s="515"/>
      <c r="T28" s="515"/>
      <c r="U28" s="515"/>
      <c r="V28" s="515"/>
    </row>
    <row r="29" spans="1:22">
      <c r="C29" s="515"/>
      <c r="D29" s="515"/>
      <c r="E29" s="515"/>
      <c r="F29" s="515"/>
      <c r="G29" s="515"/>
      <c r="H29" s="515"/>
      <c r="I29" s="515"/>
      <c r="J29" s="515"/>
      <c r="K29" s="515"/>
      <c r="L29" s="515"/>
      <c r="M29" s="515"/>
      <c r="N29" s="515"/>
      <c r="O29" s="515"/>
      <c r="P29" s="515"/>
      <c r="Q29" s="515"/>
      <c r="R29" s="515"/>
      <c r="S29" s="515"/>
      <c r="T29" s="515"/>
      <c r="U29" s="515"/>
      <c r="V29" s="515"/>
    </row>
    <row r="30" spans="1:22">
      <c r="C30" s="515"/>
      <c r="D30" s="515"/>
      <c r="E30" s="515"/>
      <c r="F30" s="515"/>
      <c r="G30" s="515"/>
      <c r="H30" s="515"/>
      <c r="I30" s="515"/>
      <c r="J30" s="515"/>
      <c r="K30" s="515"/>
      <c r="L30" s="515"/>
      <c r="M30" s="515"/>
      <c r="N30" s="515"/>
      <c r="O30" s="515"/>
      <c r="P30" s="515"/>
      <c r="Q30" s="515"/>
      <c r="R30" s="515"/>
      <c r="S30" s="515"/>
      <c r="T30" s="515"/>
      <c r="U30" s="515"/>
      <c r="V30" s="515"/>
    </row>
    <row r="31" spans="1:22">
      <c r="C31" s="515"/>
      <c r="D31" s="515"/>
      <c r="E31" s="515"/>
      <c r="F31" s="515"/>
      <c r="G31" s="515"/>
      <c r="H31" s="515"/>
      <c r="I31" s="515"/>
      <c r="J31" s="515"/>
      <c r="K31" s="515"/>
      <c r="L31" s="515"/>
      <c r="M31" s="515"/>
      <c r="N31" s="515"/>
      <c r="O31" s="515"/>
      <c r="P31" s="515"/>
      <c r="Q31" s="515"/>
      <c r="R31" s="515"/>
      <c r="S31" s="515"/>
      <c r="T31" s="515"/>
      <c r="U31" s="515"/>
      <c r="V31" s="515"/>
    </row>
    <row r="32" spans="1:22">
      <c r="C32" s="515"/>
      <c r="D32" s="515"/>
      <c r="E32" s="515"/>
      <c r="F32" s="515"/>
      <c r="G32" s="515"/>
      <c r="H32" s="515"/>
      <c r="I32" s="515"/>
      <c r="J32" s="515"/>
      <c r="K32" s="515"/>
      <c r="L32" s="515"/>
      <c r="M32" s="515"/>
      <c r="N32" s="515"/>
      <c r="O32" s="515"/>
      <c r="P32" s="515"/>
      <c r="Q32" s="515"/>
      <c r="R32" s="515"/>
      <c r="S32" s="515"/>
      <c r="T32" s="515"/>
      <c r="U32" s="515"/>
      <c r="V32" s="515"/>
    </row>
    <row r="33" spans="3:22">
      <c r="C33" s="515"/>
      <c r="D33" s="515"/>
      <c r="E33" s="515"/>
      <c r="F33" s="515"/>
      <c r="G33" s="515"/>
      <c r="H33" s="515"/>
      <c r="I33" s="515"/>
      <c r="J33" s="515"/>
      <c r="K33" s="515"/>
      <c r="L33" s="515"/>
      <c r="M33" s="515"/>
      <c r="N33" s="515"/>
      <c r="O33" s="515"/>
      <c r="P33" s="515"/>
      <c r="Q33" s="515"/>
      <c r="R33" s="515"/>
      <c r="S33" s="515"/>
      <c r="T33" s="515"/>
      <c r="U33" s="515"/>
      <c r="V33" s="515"/>
    </row>
    <row r="34" spans="3:22">
      <c r="C34" s="515"/>
      <c r="D34" s="515"/>
      <c r="E34" s="515"/>
      <c r="F34" s="515"/>
      <c r="G34" s="515"/>
      <c r="H34" s="515"/>
      <c r="I34" s="515"/>
      <c r="J34" s="515"/>
      <c r="K34" s="515"/>
      <c r="L34" s="515"/>
      <c r="M34" s="515"/>
      <c r="N34" s="515"/>
      <c r="O34" s="515"/>
      <c r="P34" s="515"/>
      <c r="Q34" s="515"/>
      <c r="R34" s="515"/>
      <c r="S34" s="515"/>
      <c r="T34" s="515"/>
      <c r="U34" s="515"/>
      <c r="V34" s="515"/>
    </row>
    <row r="35" spans="3:22">
      <c r="C35" s="515"/>
      <c r="D35" s="515"/>
      <c r="E35" s="515"/>
      <c r="F35" s="515"/>
      <c r="G35" s="515"/>
      <c r="H35" s="515"/>
      <c r="I35" s="515"/>
      <c r="J35" s="515"/>
      <c r="K35" s="515"/>
      <c r="L35" s="515"/>
      <c r="M35" s="515"/>
      <c r="N35" s="515"/>
      <c r="O35" s="515"/>
      <c r="P35" s="515"/>
      <c r="Q35" s="515"/>
      <c r="R35" s="515"/>
      <c r="S35" s="515"/>
      <c r="T35" s="515"/>
      <c r="U35" s="515"/>
      <c r="V35" s="515"/>
    </row>
    <row r="36" spans="3:22">
      <c r="C36" s="515"/>
      <c r="D36" s="515"/>
      <c r="E36" s="515"/>
      <c r="F36" s="515"/>
      <c r="G36" s="515"/>
      <c r="H36" s="515"/>
      <c r="I36" s="515"/>
      <c r="J36" s="515"/>
      <c r="K36" s="515"/>
      <c r="L36" s="515"/>
      <c r="M36" s="515"/>
      <c r="N36" s="515"/>
      <c r="O36" s="515"/>
      <c r="P36" s="515"/>
      <c r="Q36" s="515"/>
      <c r="R36" s="515"/>
      <c r="S36" s="515"/>
      <c r="T36" s="515"/>
      <c r="U36" s="515"/>
      <c r="V36" s="515"/>
    </row>
    <row r="37" spans="3:22">
      <c r="C37" s="515"/>
      <c r="D37" s="515"/>
      <c r="E37" s="515"/>
      <c r="F37" s="515"/>
      <c r="G37" s="515"/>
      <c r="H37" s="515"/>
      <c r="I37" s="515"/>
      <c r="J37" s="515"/>
      <c r="K37" s="515"/>
      <c r="L37" s="515"/>
      <c r="M37" s="515"/>
      <c r="N37" s="515"/>
      <c r="O37" s="515"/>
      <c r="P37" s="515"/>
      <c r="Q37" s="515"/>
      <c r="R37" s="515"/>
      <c r="S37" s="515"/>
      <c r="T37" s="515"/>
      <c r="U37" s="515"/>
      <c r="V37" s="515"/>
    </row>
    <row r="38" spans="3:22">
      <c r="C38" s="515"/>
      <c r="D38" s="515"/>
      <c r="E38" s="515"/>
      <c r="F38" s="515"/>
      <c r="G38" s="515"/>
      <c r="H38" s="515"/>
      <c r="I38" s="515"/>
      <c r="J38" s="515"/>
      <c r="K38" s="515"/>
      <c r="L38" s="515"/>
      <c r="M38" s="515"/>
      <c r="N38" s="515"/>
      <c r="O38" s="515"/>
      <c r="P38" s="515"/>
      <c r="Q38" s="515"/>
      <c r="R38" s="515"/>
      <c r="S38" s="515"/>
      <c r="T38" s="515"/>
      <c r="U38" s="515"/>
      <c r="V38" s="515"/>
    </row>
    <row r="39" spans="3:22">
      <c r="D39" s="369"/>
      <c r="E39" s="369"/>
      <c r="F39" s="369"/>
      <c r="G39" s="369"/>
      <c r="H39" s="369"/>
      <c r="I39" s="369"/>
      <c r="J39" s="369"/>
      <c r="K39" s="369"/>
      <c r="L39" s="369"/>
      <c r="M39" s="369"/>
      <c r="N39" s="369"/>
      <c r="O39" s="369"/>
      <c r="P39" s="369"/>
      <c r="Q39" s="369"/>
      <c r="R39" s="369"/>
      <c r="S39" s="369"/>
      <c r="T39" s="369"/>
      <c r="U39" s="369"/>
      <c r="V39" s="36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52"/>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E18" sqref="E1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9">
      <c r="A1" s="2" t="s">
        <v>226</v>
      </c>
      <c r="B1" s="369" t="s">
        <v>912</v>
      </c>
    </row>
    <row r="2" spans="1:9">
      <c r="A2" s="2" t="s">
        <v>227</v>
      </c>
      <c r="B2" s="482">
        <v>44104</v>
      </c>
    </row>
    <row r="4" spans="1:9" ht="13.5" thickBot="1">
      <c r="A4" s="2" t="s">
        <v>659</v>
      </c>
      <c r="B4" s="336" t="s">
        <v>766</v>
      </c>
    </row>
    <row r="5" spans="1:9">
      <c r="A5" s="94"/>
      <c r="B5" s="152"/>
      <c r="C5" s="158" t="s">
        <v>0</v>
      </c>
      <c r="D5" s="158" t="s">
        <v>1</v>
      </c>
      <c r="E5" s="158" t="s">
        <v>2</v>
      </c>
      <c r="F5" s="158" t="s">
        <v>3</v>
      </c>
      <c r="G5" s="331" t="s">
        <v>4</v>
      </c>
      <c r="H5" s="159" t="s">
        <v>5</v>
      </c>
      <c r="I5" s="20"/>
    </row>
    <row r="6" spans="1:9" ht="15" customHeight="1">
      <c r="A6" s="151"/>
      <c r="B6" s="18"/>
      <c r="C6" s="586" t="s">
        <v>758</v>
      </c>
      <c r="D6" s="590" t="s">
        <v>779</v>
      </c>
      <c r="E6" s="591"/>
      <c r="F6" s="586" t="s">
        <v>785</v>
      </c>
      <c r="G6" s="586" t="s">
        <v>786</v>
      </c>
      <c r="H6" s="588" t="s">
        <v>760</v>
      </c>
      <c r="I6" s="20"/>
    </row>
    <row r="7" spans="1:9" ht="63.75">
      <c r="A7" s="151"/>
      <c r="B7" s="18"/>
      <c r="C7" s="587"/>
      <c r="D7" s="335" t="s">
        <v>761</v>
      </c>
      <c r="E7" s="335" t="s">
        <v>759</v>
      </c>
      <c r="F7" s="587"/>
      <c r="G7" s="587"/>
      <c r="H7" s="589"/>
      <c r="I7" s="20"/>
    </row>
    <row r="8" spans="1:9">
      <c r="A8" s="85">
        <v>1</v>
      </c>
      <c r="B8" s="68" t="s">
        <v>254</v>
      </c>
      <c r="C8" s="319">
        <v>252825688.01810002</v>
      </c>
      <c r="D8" s="320"/>
      <c r="E8" s="319"/>
      <c r="F8" s="319">
        <v>186807016.12810001</v>
      </c>
      <c r="G8" s="332">
        <v>13948051.941100001</v>
      </c>
      <c r="H8" s="341">
        <v>5.5168650189143152E-2</v>
      </c>
    </row>
    <row r="9" spans="1:9" ht="15" customHeight="1">
      <c r="A9" s="85">
        <v>2</v>
      </c>
      <c r="B9" s="68" t="s">
        <v>255</v>
      </c>
      <c r="C9" s="319">
        <v>0</v>
      </c>
      <c r="D9" s="320"/>
      <c r="E9" s="319"/>
      <c r="F9" s="319">
        <v>0</v>
      </c>
      <c r="G9" s="332">
        <v>0</v>
      </c>
      <c r="H9" s="341"/>
    </row>
    <row r="10" spans="1:9">
      <c r="A10" s="85">
        <v>3</v>
      </c>
      <c r="B10" s="68" t="s">
        <v>256</v>
      </c>
      <c r="C10" s="319">
        <v>0</v>
      </c>
      <c r="D10" s="320"/>
      <c r="E10" s="319"/>
      <c r="F10" s="319">
        <v>0</v>
      </c>
      <c r="G10" s="332">
        <v>0</v>
      </c>
      <c r="H10" s="341"/>
    </row>
    <row r="11" spans="1:9">
      <c r="A11" s="85">
        <v>4</v>
      </c>
      <c r="B11" s="68" t="s">
        <v>257</v>
      </c>
      <c r="C11" s="319">
        <v>0</v>
      </c>
      <c r="D11" s="320"/>
      <c r="E11" s="319"/>
      <c r="F11" s="319">
        <v>0</v>
      </c>
      <c r="G11" s="332">
        <v>0</v>
      </c>
      <c r="H11" s="341"/>
    </row>
    <row r="12" spans="1:9">
      <c r="A12" s="85">
        <v>5</v>
      </c>
      <c r="B12" s="68" t="s">
        <v>258</v>
      </c>
      <c r="C12" s="319">
        <v>0</v>
      </c>
      <c r="D12" s="320"/>
      <c r="E12" s="319"/>
      <c r="F12" s="319">
        <v>0</v>
      </c>
      <c r="G12" s="332">
        <v>0</v>
      </c>
      <c r="H12" s="341"/>
    </row>
    <row r="13" spans="1:9">
      <c r="A13" s="85">
        <v>6</v>
      </c>
      <c r="B13" s="68" t="s">
        <v>259</v>
      </c>
      <c r="C13" s="319">
        <v>115557794.73909999</v>
      </c>
      <c r="D13" s="320"/>
      <c r="E13" s="319"/>
      <c r="F13" s="319">
        <v>23567095.38809</v>
      </c>
      <c r="G13" s="332">
        <v>23567095.38809</v>
      </c>
      <c r="H13" s="341">
        <v>0.20394206588398892</v>
      </c>
    </row>
    <row r="14" spans="1:9">
      <c r="A14" s="85">
        <v>7</v>
      </c>
      <c r="B14" s="68" t="s">
        <v>74</v>
      </c>
      <c r="C14" s="319">
        <v>843691493.16059995</v>
      </c>
      <c r="D14" s="320">
        <v>131938589.1362</v>
      </c>
      <c r="E14" s="319">
        <v>61597814.272780001</v>
      </c>
      <c r="F14" s="320">
        <v>905289307.43337989</v>
      </c>
      <c r="G14" s="383">
        <v>840769843.42527986</v>
      </c>
      <c r="H14" s="341">
        <v>0.92873055775835722</v>
      </c>
    </row>
    <row r="15" spans="1:9">
      <c r="A15" s="85">
        <v>8</v>
      </c>
      <c r="B15" s="68" t="s">
        <v>75</v>
      </c>
      <c r="C15" s="319">
        <v>404451669.85299999</v>
      </c>
      <c r="D15" s="320"/>
      <c r="E15" s="319"/>
      <c r="F15" s="320">
        <v>303338752.38975</v>
      </c>
      <c r="G15" s="383">
        <v>295187153.03154999</v>
      </c>
      <c r="H15" s="341">
        <v>0.72984530670583525</v>
      </c>
    </row>
    <row r="16" spans="1:9">
      <c r="A16" s="85">
        <v>9</v>
      </c>
      <c r="B16" s="68" t="s">
        <v>76</v>
      </c>
      <c r="C16" s="319">
        <v>0</v>
      </c>
      <c r="D16" s="320"/>
      <c r="E16" s="319"/>
      <c r="F16" s="320">
        <v>0</v>
      </c>
      <c r="G16" s="383">
        <v>0</v>
      </c>
      <c r="H16" s="341"/>
    </row>
    <row r="17" spans="1:9">
      <c r="A17" s="85">
        <v>10</v>
      </c>
      <c r="B17" s="68" t="s">
        <v>70</v>
      </c>
      <c r="C17" s="319">
        <v>12743965.408</v>
      </c>
      <c r="D17" s="320"/>
      <c r="E17" s="319"/>
      <c r="F17" s="320">
        <v>12743965.408</v>
      </c>
      <c r="G17" s="383">
        <v>11796423.946699999</v>
      </c>
      <c r="H17" s="341">
        <v>0.92564783166272691</v>
      </c>
    </row>
    <row r="18" spans="1:9">
      <c r="A18" s="85">
        <v>11</v>
      </c>
      <c r="B18" s="68" t="s">
        <v>71</v>
      </c>
      <c r="C18" s="319">
        <v>32715755.9824</v>
      </c>
      <c r="D18" s="320"/>
      <c r="E18" s="319"/>
      <c r="F18" s="320">
        <v>54205765.533600003</v>
      </c>
      <c r="G18" s="383">
        <v>53525969.221700005</v>
      </c>
      <c r="H18" s="341">
        <v>1.6360914676859435</v>
      </c>
    </row>
    <row r="19" spans="1:9">
      <c r="A19" s="85">
        <v>12</v>
      </c>
      <c r="B19" s="68" t="s">
        <v>72</v>
      </c>
      <c r="C19" s="319">
        <v>0</v>
      </c>
      <c r="D19" s="320"/>
      <c r="E19" s="319"/>
      <c r="F19" s="320">
        <v>0</v>
      </c>
      <c r="G19" s="383">
        <v>0</v>
      </c>
      <c r="H19" s="341"/>
    </row>
    <row r="20" spans="1:9">
      <c r="A20" s="85">
        <v>13</v>
      </c>
      <c r="B20" s="68" t="s">
        <v>73</v>
      </c>
      <c r="C20" s="319">
        <v>0</v>
      </c>
      <c r="D20" s="320"/>
      <c r="E20" s="319"/>
      <c r="F20" s="320">
        <v>0</v>
      </c>
      <c r="G20" s="383">
        <v>0</v>
      </c>
      <c r="H20" s="341"/>
    </row>
    <row r="21" spans="1:9">
      <c r="A21" s="85">
        <v>14</v>
      </c>
      <c r="B21" s="68" t="s">
        <v>286</v>
      </c>
      <c r="C21" s="319">
        <v>117696424.1821</v>
      </c>
      <c r="D21" s="320"/>
      <c r="E21" s="319"/>
      <c r="F21" s="320">
        <v>76644797.23210001</v>
      </c>
      <c r="G21" s="383">
        <v>76644797.23210001</v>
      </c>
      <c r="H21" s="341">
        <v>0.65120752618206246</v>
      </c>
    </row>
    <row r="22" spans="1:9" ht="13.5" thickBot="1">
      <c r="A22" s="153"/>
      <c r="B22" s="160" t="s">
        <v>69</v>
      </c>
      <c r="C22" s="312">
        <v>1779682791.3432999</v>
      </c>
      <c r="D22" s="312">
        <v>131938589.1362</v>
      </c>
      <c r="E22" s="312">
        <v>61597814.272780001</v>
      </c>
      <c r="F22" s="312">
        <v>1562596699.51302</v>
      </c>
      <c r="G22" s="312">
        <v>1315439334.1865199</v>
      </c>
      <c r="H22" s="342">
        <v>0.71441546181190718</v>
      </c>
    </row>
    <row r="26" spans="1:9">
      <c r="C26" s="515"/>
      <c r="D26" s="515"/>
      <c r="E26" s="515"/>
      <c r="F26" s="515"/>
      <c r="G26" s="515"/>
      <c r="H26" s="515"/>
      <c r="I26" s="515"/>
    </row>
    <row r="27" spans="1:9">
      <c r="C27" s="515"/>
      <c r="D27" s="515"/>
      <c r="E27" s="515"/>
      <c r="F27" s="515"/>
      <c r="G27" s="515"/>
      <c r="H27" s="515"/>
      <c r="I27" s="515"/>
    </row>
    <row r="28" spans="1:9" ht="10.5" customHeight="1">
      <c r="C28" s="515"/>
      <c r="D28" s="515"/>
      <c r="E28" s="515"/>
      <c r="F28" s="515"/>
      <c r="G28" s="515"/>
      <c r="H28" s="515"/>
      <c r="I28" s="515"/>
    </row>
    <row r="29" spans="1:9">
      <c r="C29" s="515"/>
      <c r="D29" s="515"/>
      <c r="E29" s="515"/>
      <c r="F29" s="515"/>
      <c r="G29" s="515"/>
      <c r="H29" s="515"/>
      <c r="I29" s="515"/>
    </row>
    <row r="30" spans="1:9">
      <c r="C30" s="515"/>
      <c r="D30" s="515"/>
      <c r="E30" s="515"/>
      <c r="F30" s="515"/>
      <c r="G30" s="515"/>
      <c r="H30" s="515"/>
      <c r="I30" s="515"/>
    </row>
    <row r="31" spans="1:9">
      <c r="C31" s="515"/>
      <c r="D31" s="515"/>
      <c r="E31" s="515"/>
      <c r="F31" s="515"/>
      <c r="G31" s="515"/>
      <c r="H31" s="515"/>
      <c r="I31" s="515"/>
    </row>
    <row r="32" spans="1:9">
      <c r="C32" s="515"/>
      <c r="D32" s="515"/>
      <c r="E32" s="515"/>
      <c r="F32" s="515"/>
      <c r="G32" s="515"/>
      <c r="H32" s="515"/>
      <c r="I32" s="515"/>
    </row>
    <row r="33" spans="3:9">
      <c r="C33" s="515"/>
      <c r="D33" s="515"/>
      <c r="E33" s="515"/>
      <c r="F33" s="515"/>
      <c r="G33" s="515"/>
      <c r="H33" s="515"/>
      <c r="I33" s="515"/>
    </row>
    <row r="34" spans="3:9">
      <c r="C34" s="515"/>
      <c r="D34" s="515"/>
      <c r="E34" s="515"/>
      <c r="F34" s="515"/>
      <c r="G34" s="515"/>
      <c r="H34" s="515"/>
      <c r="I34" s="515"/>
    </row>
    <row r="35" spans="3:9">
      <c r="C35" s="515"/>
      <c r="D35" s="515"/>
      <c r="E35" s="515"/>
      <c r="F35" s="515"/>
      <c r="G35" s="515"/>
      <c r="H35" s="515"/>
      <c r="I35" s="515"/>
    </row>
    <row r="36" spans="3:9">
      <c r="C36" s="515"/>
      <c r="D36" s="515"/>
      <c r="E36" s="515"/>
      <c r="F36" s="515"/>
      <c r="G36" s="515"/>
      <c r="H36" s="515"/>
      <c r="I36" s="515"/>
    </row>
    <row r="37" spans="3:9">
      <c r="C37" s="515"/>
      <c r="D37" s="515"/>
      <c r="E37" s="515"/>
      <c r="F37" s="515"/>
      <c r="G37" s="515"/>
      <c r="H37" s="515"/>
      <c r="I37" s="515"/>
    </row>
    <row r="38" spans="3:9">
      <c r="C38" s="515"/>
      <c r="D38" s="515"/>
      <c r="E38" s="515"/>
      <c r="F38" s="515"/>
      <c r="G38" s="515"/>
      <c r="H38" s="515"/>
      <c r="I38" s="515"/>
    </row>
    <row r="39" spans="3:9">
      <c r="C39" s="515"/>
      <c r="D39" s="515"/>
      <c r="E39" s="515"/>
      <c r="F39" s="515"/>
      <c r="G39" s="515"/>
      <c r="H39" s="515"/>
      <c r="I39" s="515"/>
    </row>
    <row r="40" spans="3:9">
      <c r="C40" s="515"/>
      <c r="D40" s="515"/>
      <c r="E40" s="515"/>
      <c r="F40" s="515"/>
      <c r="G40" s="515"/>
      <c r="H40" s="515"/>
      <c r="I40" s="515"/>
    </row>
    <row r="41" spans="3:9">
      <c r="C41" s="515"/>
      <c r="D41" s="515"/>
      <c r="E41" s="515"/>
      <c r="F41" s="515"/>
      <c r="G41" s="515"/>
      <c r="H41" s="515"/>
      <c r="I41" s="515"/>
    </row>
    <row r="42" spans="3:9">
      <c r="C42" s="515"/>
      <c r="D42" s="515"/>
      <c r="E42" s="515"/>
      <c r="F42" s="515"/>
      <c r="G42" s="515"/>
      <c r="H42" s="515"/>
      <c r="I42" s="515"/>
    </row>
    <row r="43" spans="3:9">
      <c r="C43" s="515"/>
      <c r="D43" s="515"/>
      <c r="E43" s="515"/>
      <c r="F43" s="515"/>
      <c r="G43" s="515"/>
      <c r="H43" s="515"/>
      <c r="I43" s="515"/>
    </row>
    <row r="44" spans="3:9">
      <c r="C44" s="515"/>
      <c r="D44" s="515"/>
      <c r="E44" s="515"/>
      <c r="F44" s="515"/>
      <c r="G44" s="515"/>
      <c r="H44" s="515"/>
      <c r="I44" s="515"/>
    </row>
    <row r="45" spans="3:9">
      <c r="C45" s="515"/>
    </row>
    <row r="46" spans="3:9">
      <c r="C46" s="515"/>
    </row>
    <row r="47" spans="3:9">
      <c r="C47" s="515"/>
    </row>
    <row r="48" spans="3:9">
      <c r="C48" s="515"/>
    </row>
    <row r="49" spans="3:3">
      <c r="C49" s="515"/>
    </row>
    <row r="50" spans="3:3">
      <c r="C50" s="515"/>
    </row>
    <row r="51" spans="3:3">
      <c r="C51" s="515"/>
    </row>
    <row r="52" spans="3:3">
      <c r="C52" s="515"/>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5"/>
  <sheetViews>
    <sheetView zoomScale="90" zoomScaleNormal="90" workbookViewId="0">
      <pane xSplit="2" ySplit="6" topLeftCell="C7" activePane="bottomRight" state="frozen"/>
      <selection pane="topRight" activeCell="C1" sqref="C1"/>
      <selection pane="bottomLeft" activeCell="A6" sqref="A6"/>
      <selection pane="bottomRight" activeCell="B3" sqref="B3"/>
    </sheetView>
  </sheetViews>
  <sheetFormatPr defaultColWidth="9.140625" defaultRowHeight="12.75"/>
  <cols>
    <col min="1" max="1" width="10.5703125" style="369" bestFit="1" customWidth="1"/>
    <col min="2" max="2" width="104.140625" style="369" customWidth="1"/>
    <col min="3" max="3" width="12.7109375" style="369" customWidth="1"/>
    <col min="4" max="5" width="13.5703125" style="369" bestFit="1" customWidth="1"/>
    <col min="6" max="11" width="12.7109375" style="369" customWidth="1"/>
    <col min="12" max="16384" width="9.140625" style="369"/>
  </cols>
  <sheetData>
    <row r="1" spans="1:11">
      <c r="A1" s="369" t="s">
        <v>226</v>
      </c>
      <c r="B1" s="369" t="str">
        <f>'13. CRME'!B1</f>
        <v>ს.ს "პროკრედიტ ბანკი"</v>
      </c>
    </row>
    <row r="2" spans="1:11">
      <c r="A2" s="369" t="s">
        <v>227</v>
      </c>
      <c r="B2" s="540">
        <f>'13. CRME'!B2</f>
        <v>44104</v>
      </c>
      <c r="C2" s="370"/>
      <c r="D2" s="370"/>
    </row>
    <row r="3" spans="1:11">
      <c r="B3" s="370"/>
      <c r="C3" s="370"/>
      <c r="D3" s="370"/>
    </row>
    <row r="4" spans="1:11" ht="13.5" thickBot="1">
      <c r="A4" s="369" t="s">
        <v>828</v>
      </c>
      <c r="B4" s="336" t="s">
        <v>827</v>
      </c>
      <c r="C4" s="370"/>
      <c r="D4" s="370"/>
    </row>
    <row r="5" spans="1:11" ht="30" customHeight="1">
      <c r="A5" s="595"/>
      <c r="B5" s="596"/>
      <c r="C5" s="597" t="s">
        <v>863</v>
      </c>
      <c r="D5" s="597"/>
      <c r="E5" s="597"/>
      <c r="F5" s="597" t="s">
        <v>864</v>
      </c>
      <c r="G5" s="597"/>
      <c r="H5" s="597"/>
      <c r="I5" s="597" t="s">
        <v>865</v>
      </c>
      <c r="J5" s="597"/>
      <c r="K5" s="598"/>
    </row>
    <row r="6" spans="1:11">
      <c r="A6" s="367"/>
      <c r="B6" s="368"/>
      <c r="C6" s="371" t="s">
        <v>28</v>
      </c>
      <c r="D6" s="371" t="s">
        <v>133</v>
      </c>
      <c r="E6" s="371" t="s">
        <v>69</v>
      </c>
      <c r="F6" s="371" t="s">
        <v>28</v>
      </c>
      <c r="G6" s="371" t="s">
        <v>133</v>
      </c>
      <c r="H6" s="371" t="s">
        <v>69</v>
      </c>
      <c r="I6" s="371" t="s">
        <v>28</v>
      </c>
      <c r="J6" s="371" t="s">
        <v>133</v>
      </c>
      <c r="K6" s="376" t="s">
        <v>69</v>
      </c>
    </row>
    <row r="7" spans="1:11">
      <c r="A7" s="377" t="s">
        <v>798</v>
      </c>
      <c r="B7" s="366"/>
      <c r="C7" s="366"/>
      <c r="D7" s="366"/>
      <c r="E7" s="366"/>
      <c r="F7" s="366"/>
      <c r="G7" s="366"/>
      <c r="H7" s="366"/>
      <c r="I7" s="366"/>
      <c r="J7" s="366"/>
      <c r="K7" s="378"/>
    </row>
    <row r="8" spans="1:11">
      <c r="A8" s="365">
        <v>1</v>
      </c>
      <c r="B8" s="353" t="s">
        <v>798</v>
      </c>
      <c r="C8" s="516"/>
      <c r="D8" s="516"/>
      <c r="E8" s="516"/>
      <c r="F8" s="517">
        <v>119081589.10120881</v>
      </c>
      <c r="G8" s="517">
        <v>280667594.60902166</v>
      </c>
      <c r="H8" s="517">
        <v>399749183.71023047</v>
      </c>
      <c r="I8" s="517">
        <v>96232907.141208798</v>
      </c>
      <c r="J8" s="517">
        <v>198304958.63999999</v>
      </c>
      <c r="K8" s="518">
        <v>294537865.78120875</v>
      </c>
    </row>
    <row r="9" spans="1:11">
      <c r="A9" s="377" t="s">
        <v>799</v>
      </c>
      <c r="B9" s="366"/>
      <c r="C9" s="519"/>
      <c r="D9" s="519"/>
      <c r="E9" s="519"/>
      <c r="F9" s="519"/>
      <c r="G9" s="519"/>
      <c r="H9" s="519"/>
      <c r="I9" s="519"/>
      <c r="J9" s="519"/>
      <c r="K9" s="520"/>
    </row>
    <row r="10" spans="1:11">
      <c r="A10" s="379">
        <v>2</v>
      </c>
      <c r="B10" s="354" t="s">
        <v>800</v>
      </c>
      <c r="C10" s="521">
        <v>52952265.931900002</v>
      </c>
      <c r="D10" s="522">
        <v>414680856.40650004</v>
      </c>
      <c r="E10" s="522">
        <v>467633122.33840007</v>
      </c>
      <c r="F10" s="522">
        <v>11163343.807868505</v>
      </c>
      <c r="G10" s="522">
        <v>70330409.17608501</v>
      </c>
      <c r="H10" s="522">
        <v>81493752.983953521</v>
      </c>
      <c r="I10" s="522">
        <v>2503363.0474950005</v>
      </c>
      <c r="J10" s="522">
        <v>16749804.523075001</v>
      </c>
      <c r="K10" s="523">
        <v>19253167.570570003</v>
      </c>
    </row>
    <row r="11" spans="1:11">
      <c r="A11" s="379">
        <v>3</v>
      </c>
      <c r="B11" s="354" t="s">
        <v>801</v>
      </c>
      <c r="C11" s="521">
        <v>173218755.05620003</v>
      </c>
      <c r="D11" s="522">
        <v>756933164.7494998</v>
      </c>
      <c r="E11" s="522">
        <v>930151919.80569983</v>
      </c>
      <c r="F11" s="522">
        <v>42287382.360632502</v>
      </c>
      <c r="G11" s="522">
        <v>74328045.607899979</v>
      </c>
      <c r="H11" s="522">
        <v>116615427.96853247</v>
      </c>
      <c r="I11" s="522">
        <v>39036348.230499998</v>
      </c>
      <c r="J11" s="522">
        <v>70133871.783804998</v>
      </c>
      <c r="K11" s="523">
        <v>109170220.014305</v>
      </c>
    </row>
    <row r="12" spans="1:11">
      <c r="A12" s="379">
        <v>4</v>
      </c>
      <c r="B12" s="354" t="s">
        <v>802</v>
      </c>
      <c r="C12" s="521">
        <v>0</v>
      </c>
      <c r="D12" s="522">
        <v>0</v>
      </c>
      <c r="E12" s="522">
        <v>0</v>
      </c>
      <c r="F12" s="522">
        <v>0</v>
      </c>
      <c r="G12" s="522">
        <v>0</v>
      </c>
      <c r="H12" s="522">
        <v>0</v>
      </c>
      <c r="I12" s="522">
        <v>0</v>
      </c>
      <c r="J12" s="522">
        <v>0</v>
      </c>
      <c r="K12" s="523">
        <v>0</v>
      </c>
    </row>
    <row r="13" spans="1:11">
      <c r="A13" s="379">
        <v>5</v>
      </c>
      <c r="B13" s="354" t="s">
        <v>803</v>
      </c>
      <c r="C13" s="521">
        <v>78063290.933695659</v>
      </c>
      <c r="D13" s="522">
        <v>117793777.55869564</v>
      </c>
      <c r="E13" s="522">
        <v>195857068.49239129</v>
      </c>
      <c r="F13" s="522">
        <v>21998687.913795657</v>
      </c>
      <c r="G13" s="522">
        <v>27913428.789321736</v>
      </c>
      <c r="H13" s="522">
        <v>49912116.703117393</v>
      </c>
      <c r="I13" s="522">
        <v>12930281.171195658</v>
      </c>
      <c r="J13" s="522">
        <v>16446422.246021738</v>
      </c>
      <c r="K13" s="523">
        <v>29376703.417217396</v>
      </c>
    </row>
    <row r="14" spans="1:11">
      <c r="A14" s="379">
        <v>6</v>
      </c>
      <c r="B14" s="354" t="s">
        <v>818</v>
      </c>
      <c r="C14" s="521"/>
      <c r="D14" s="522"/>
      <c r="E14" s="522">
        <v>0</v>
      </c>
      <c r="F14" s="522"/>
      <c r="G14" s="522"/>
      <c r="H14" s="522">
        <v>0</v>
      </c>
      <c r="I14" s="522"/>
      <c r="J14" s="522"/>
      <c r="K14" s="523">
        <v>0</v>
      </c>
    </row>
    <row r="15" spans="1:11">
      <c r="A15" s="379">
        <v>7</v>
      </c>
      <c r="B15" s="354" t="s">
        <v>805</v>
      </c>
      <c r="C15" s="521">
        <v>8559799.2756043952</v>
      </c>
      <c r="D15" s="522">
        <v>14358024.220000006</v>
      </c>
      <c r="E15" s="522">
        <v>22917823.495604403</v>
      </c>
      <c r="F15" s="522">
        <v>4357056.0199999996</v>
      </c>
      <c r="G15" s="522">
        <v>5053909.67</v>
      </c>
      <c r="H15" s="522">
        <v>9410965.6899999995</v>
      </c>
      <c r="I15" s="522">
        <v>4357056.0199999996</v>
      </c>
      <c r="J15" s="522">
        <v>5053909.67</v>
      </c>
      <c r="K15" s="523">
        <v>9410965.6899999995</v>
      </c>
    </row>
    <row r="16" spans="1:11">
      <c r="A16" s="379">
        <v>8</v>
      </c>
      <c r="B16" s="355" t="s">
        <v>806</v>
      </c>
      <c r="C16" s="521">
        <v>312794111.19740003</v>
      </c>
      <c r="D16" s="522">
        <v>1303765822.9346955</v>
      </c>
      <c r="E16" s="522">
        <v>1616559934.1320956</v>
      </c>
      <c r="F16" s="522">
        <v>79806470.102296665</v>
      </c>
      <c r="G16" s="522">
        <v>177625793.24330673</v>
      </c>
      <c r="H16" s="522">
        <v>257432263.34560338</v>
      </c>
      <c r="I16" s="522">
        <v>58827048.469190657</v>
      </c>
      <c r="J16" s="522">
        <v>108384008.22290173</v>
      </c>
      <c r="K16" s="523">
        <v>167211056.69209239</v>
      </c>
    </row>
    <row r="17" spans="1:11">
      <c r="A17" s="377" t="s">
        <v>807</v>
      </c>
      <c r="B17" s="366"/>
      <c r="C17" s="519"/>
      <c r="D17" s="519"/>
      <c r="E17" s="519"/>
      <c r="F17" s="519"/>
      <c r="G17" s="519"/>
      <c r="H17" s="519"/>
      <c r="I17" s="519"/>
      <c r="J17" s="519"/>
      <c r="K17" s="520"/>
    </row>
    <row r="18" spans="1:11">
      <c r="A18" s="379">
        <v>9</v>
      </c>
      <c r="B18" s="354" t="s">
        <v>808</v>
      </c>
      <c r="C18" s="521">
        <v>0</v>
      </c>
      <c r="D18" s="522">
        <v>0</v>
      </c>
      <c r="E18" s="522">
        <v>0</v>
      </c>
      <c r="F18" s="522">
        <v>0</v>
      </c>
      <c r="G18" s="522">
        <v>0</v>
      </c>
      <c r="H18" s="522">
        <v>0</v>
      </c>
      <c r="I18" s="522">
        <v>0</v>
      </c>
      <c r="J18" s="522">
        <v>0</v>
      </c>
      <c r="K18" s="523">
        <v>0</v>
      </c>
    </row>
    <row r="19" spans="1:11">
      <c r="A19" s="379">
        <v>10</v>
      </c>
      <c r="B19" s="354" t="s">
        <v>809</v>
      </c>
      <c r="C19" s="521">
        <v>273790147.4454</v>
      </c>
      <c r="D19" s="522">
        <v>862509781.41959357</v>
      </c>
      <c r="E19" s="522">
        <v>1136299928.8649936</v>
      </c>
      <c r="F19" s="522">
        <v>5970852.4791000001</v>
      </c>
      <c r="G19" s="522">
        <v>12141900.1875</v>
      </c>
      <c r="H19" s="522">
        <v>18112752.6666</v>
      </c>
      <c r="I19" s="522">
        <v>28819534.439100001</v>
      </c>
      <c r="J19" s="522">
        <v>94685614.08652173</v>
      </c>
      <c r="K19" s="523">
        <v>123505148.52562173</v>
      </c>
    </row>
    <row r="20" spans="1:11">
      <c r="A20" s="379">
        <v>11</v>
      </c>
      <c r="B20" s="354" t="s">
        <v>810</v>
      </c>
      <c r="C20" s="521">
        <v>771584.46522826119</v>
      </c>
      <c r="D20" s="522">
        <v>87243900.777453929</v>
      </c>
      <c r="E20" s="522">
        <v>88015485.242682189</v>
      </c>
      <c r="F20" s="522">
        <v>443234.37148913054</v>
      </c>
      <c r="G20" s="522">
        <v>10517162.399021741</v>
      </c>
      <c r="H20" s="522">
        <v>10960396.770510871</v>
      </c>
      <c r="I20" s="522">
        <v>443234.37148913054</v>
      </c>
      <c r="J20" s="522">
        <v>10517162.399021741</v>
      </c>
      <c r="K20" s="523">
        <v>10960396.770510871</v>
      </c>
    </row>
    <row r="21" spans="1:11" ht="13.5" thickBot="1">
      <c r="A21" s="218">
        <v>12</v>
      </c>
      <c r="B21" s="380" t="s">
        <v>811</v>
      </c>
      <c r="C21" s="524">
        <v>274561731.91062826</v>
      </c>
      <c r="D21" s="525">
        <v>949753682.19704747</v>
      </c>
      <c r="E21" s="524">
        <v>1224315414.1076758</v>
      </c>
      <c r="F21" s="525">
        <v>6414086.850589131</v>
      </c>
      <c r="G21" s="525">
        <v>22659062.586521741</v>
      </c>
      <c r="H21" s="525">
        <v>29073149.437110871</v>
      </c>
      <c r="I21" s="525">
        <v>29262768.810589131</v>
      </c>
      <c r="J21" s="525">
        <v>105202776.48554347</v>
      </c>
      <c r="K21" s="526">
        <v>134465545.29613259</v>
      </c>
    </row>
    <row r="22" spans="1:11" ht="38.25" customHeight="1" thickBot="1">
      <c r="A22" s="363"/>
      <c r="B22" s="364"/>
      <c r="C22" s="527"/>
      <c r="D22" s="527"/>
      <c r="E22" s="527"/>
      <c r="F22" s="592" t="s">
        <v>812</v>
      </c>
      <c r="G22" s="593"/>
      <c r="H22" s="593"/>
      <c r="I22" s="592" t="s">
        <v>813</v>
      </c>
      <c r="J22" s="593"/>
      <c r="K22" s="594"/>
    </row>
    <row r="23" spans="1:11">
      <c r="A23" s="359">
        <v>13</v>
      </c>
      <c r="B23" s="356" t="s">
        <v>798</v>
      </c>
      <c r="C23" s="528"/>
      <c r="D23" s="528"/>
      <c r="E23" s="528"/>
      <c r="F23" s="529">
        <v>119081589.10120881</v>
      </c>
      <c r="G23" s="529">
        <v>280667594.60902166</v>
      </c>
      <c r="H23" s="529">
        <v>399749183.71023047</v>
      </c>
      <c r="I23" s="529">
        <v>96232907.141208798</v>
      </c>
      <c r="J23" s="529">
        <v>198304958.63999999</v>
      </c>
      <c r="K23" s="530">
        <v>294537865.78120875</v>
      </c>
    </row>
    <row r="24" spans="1:11" ht="13.5" thickBot="1">
      <c r="A24" s="360">
        <v>14</v>
      </c>
      <c r="B24" s="357" t="s">
        <v>814</v>
      </c>
      <c r="C24" s="531"/>
      <c r="D24" s="532"/>
      <c r="E24" s="533"/>
      <c r="F24" s="534">
        <v>73392383.251707539</v>
      </c>
      <c r="G24" s="534">
        <v>154966730.65678501</v>
      </c>
      <c r="H24" s="534">
        <v>228359113.90849254</v>
      </c>
      <c r="I24" s="534">
        <v>29564279.658601526</v>
      </c>
      <c r="J24" s="534">
        <v>27096002.055725433</v>
      </c>
      <c r="K24" s="535">
        <v>41802764.173023097</v>
      </c>
    </row>
    <row r="25" spans="1:11" ht="13.5" thickBot="1">
      <c r="A25" s="361">
        <v>15</v>
      </c>
      <c r="B25" s="358" t="s">
        <v>815</v>
      </c>
      <c r="C25" s="362"/>
      <c r="D25" s="362"/>
      <c r="E25" s="362"/>
      <c r="F25" s="536">
        <v>1.6225333450857555</v>
      </c>
      <c r="G25" s="536">
        <v>1.8111474212528533</v>
      </c>
      <c r="H25" s="536">
        <v>1.7505287039711361</v>
      </c>
      <c r="I25" s="536">
        <v>3.2550398065663844</v>
      </c>
      <c r="J25" s="536">
        <v>7.3186058309328255</v>
      </c>
      <c r="K25" s="537">
        <v>7.0458944906634944</v>
      </c>
    </row>
    <row r="28" spans="1:11" ht="38.25">
      <c r="B28" s="19" t="s">
        <v>862</v>
      </c>
      <c r="C28" s="538"/>
      <c r="D28" s="538"/>
      <c r="E28" s="538"/>
      <c r="F28" s="538"/>
      <c r="G28" s="538"/>
      <c r="H28" s="538"/>
      <c r="I28" s="538"/>
      <c r="J28" s="538"/>
      <c r="K28" s="538"/>
    </row>
    <row r="29" spans="1:11">
      <c r="C29" s="538"/>
      <c r="D29" s="538"/>
      <c r="E29" s="538"/>
      <c r="F29" s="538"/>
      <c r="G29" s="538"/>
      <c r="H29" s="538"/>
      <c r="I29" s="538"/>
      <c r="J29" s="538"/>
      <c r="K29" s="538"/>
    </row>
    <row r="30" spans="1:11">
      <c r="C30" s="538"/>
      <c r="D30" s="538"/>
      <c r="E30" s="538"/>
      <c r="F30" s="538"/>
      <c r="G30" s="538"/>
      <c r="H30" s="538"/>
      <c r="I30" s="538"/>
      <c r="J30" s="538"/>
      <c r="K30" s="538"/>
    </row>
    <row r="31" spans="1:11">
      <c r="C31" s="538"/>
      <c r="D31" s="538"/>
      <c r="E31" s="538"/>
      <c r="F31" s="538"/>
      <c r="G31" s="538"/>
      <c r="H31" s="538"/>
      <c r="I31" s="538"/>
      <c r="J31" s="538"/>
      <c r="K31" s="538"/>
    </row>
    <row r="32" spans="1:11">
      <c r="C32" s="538"/>
      <c r="D32" s="538"/>
      <c r="E32" s="538"/>
      <c r="F32" s="538"/>
      <c r="G32" s="538"/>
      <c r="H32" s="538"/>
      <c r="I32" s="538"/>
      <c r="J32" s="538"/>
      <c r="K32" s="538"/>
    </row>
    <row r="33" spans="3:11">
      <c r="C33" s="538"/>
      <c r="D33" s="538"/>
      <c r="E33" s="538"/>
      <c r="F33" s="538"/>
      <c r="G33" s="538"/>
      <c r="H33" s="538"/>
      <c r="I33" s="538"/>
      <c r="J33" s="538"/>
      <c r="K33" s="538"/>
    </row>
    <row r="34" spans="3:11">
      <c r="C34" s="538"/>
      <c r="D34" s="538"/>
      <c r="E34" s="538"/>
      <c r="F34" s="538"/>
      <c r="G34" s="538"/>
      <c r="H34" s="538"/>
      <c r="I34" s="538"/>
      <c r="J34" s="538"/>
      <c r="K34" s="538"/>
    </row>
    <row r="35" spans="3:11">
      <c r="C35" s="538"/>
      <c r="D35" s="538"/>
      <c r="E35" s="538"/>
      <c r="F35" s="538"/>
      <c r="G35" s="538"/>
      <c r="H35" s="538"/>
      <c r="I35" s="538"/>
      <c r="J35" s="538"/>
      <c r="K35" s="538"/>
    </row>
    <row r="36" spans="3:11">
      <c r="C36" s="538"/>
      <c r="D36" s="538"/>
      <c r="E36" s="538"/>
      <c r="F36" s="538"/>
      <c r="G36" s="538"/>
      <c r="H36" s="538"/>
      <c r="I36" s="538"/>
      <c r="J36" s="538"/>
      <c r="K36" s="538"/>
    </row>
    <row r="37" spans="3:11">
      <c r="C37" s="538"/>
      <c r="D37" s="538"/>
      <c r="E37" s="538"/>
      <c r="F37" s="538"/>
      <c r="G37" s="538"/>
      <c r="H37" s="538"/>
      <c r="I37" s="538"/>
      <c r="J37" s="538"/>
      <c r="K37" s="538"/>
    </row>
    <row r="38" spans="3:11">
      <c r="C38" s="538"/>
      <c r="D38" s="538"/>
      <c r="E38" s="538"/>
      <c r="F38" s="538"/>
      <c r="G38" s="538"/>
      <c r="H38" s="538"/>
      <c r="I38" s="538"/>
      <c r="J38" s="538"/>
      <c r="K38" s="538"/>
    </row>
    <row r="39" spans="3:11">
      <c r="C39" s="538"/>
      <c r="D39" s="538"/>
      <c r="E39" s="538"/>
      <c r="F39" s="538"/>
      <c r="G39" s="538"/>
      <c r="H39" s="538"/>
      <c r="I39" s="538"/>
      <c r="J39" s="538"/>
      <c r="K39" s="538"/>
    </row>
    <row r="40" spans="3:11">
      <c r="C40" s="538"/>
      <c r="D40" s="538"/>
      <c r="E40" s="538"/>
      <c r="F40" s="538"/>
      <c r="G40" s="538"/>
      <c r="H40" s="538"/>
      <c r="I40" s="538"/>
      <c r="J40" s="538"/>
      <c r="K40" s="538"/>
    </row>
    <row r="41" spans="3:11">
      <c r="C41" s="538"/>
      <c r="D41" s="538"/>
      <c r="E41" s="538"/>
      <c r="F41" s="538"/>
      <c r="G41" s="538"/>
      <c r="H41" s="538"/>
      <c r="I41" s="538"/>
      <c r="J41" s="538"/>
      <c r="K41" s="538"/>
    </row>
    <row r="42" spans="3:11">
      <c r="C42" s="538"/>
      <c r="D42" s="538"/>
      <c r="E42" s="538"/>
      <c r="F42" s="538"/>
      <c r="G42" s="538"/>
      <c r="H42" s="538"/>
      <c r="I42" s="538"/>
      <c r="J42" s="538"/>
      <c r="K42" s="538"/>
    </row>
    <row r="43" spans="3:11">
      <c r="C43" s="538"/>
      <c r="D43" s="538"/>
      <c r="E43" s="538"/>
      <c r="F43" s="538"/>
      <c r="G43" s="538"/>
      <c r="H43" s="538"/>
      <c r="I43" s="538"/>
      <c r="J43" s="538"/>
      <c r="K43" s="538"/>
    </row>
    <row r="44" spans="3:11">
      <c r="C44" s="538"/>
      <c r="D44" s="538"/>
      <c r="E44" s="538"/>
      <c r="F44" s="538"/>
      <c r="G44" s="538"/>
      <c r="H44" s="538"/>
      <c r="I44" s="538"/>
      <c r="J44" s="538"/>
      <c r="K44" s="538"/>
    </row>
    <row r="45" spans="3:11">
      <c r="C45" s="538"/>
      <c r="D45" s="538"/>
      <c r="E45" s="538"/>
      <c r="F45" s="538"/>
      <c r="G45" s="538"/>
      <c r="H45" s="538"/>
      <c r="I45" s="538"/>
      <c r="J45" s="538"/>
      <c r="K45" s="538"/>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workbookViewId="0">
      <pane xSplit="1" ySplit="5" topLeftCell="B6" activePane="bottomRight" state="frozen"/>
      <selection pane="topRight" activeCell="B1" sqref="B1"/>
      <selection pane="bottomLeft" activeCell="A5" sqref="A5"/>
      <selection pane="bottomRight" activeCell="H27" sqref="H27"/>
    </sheetView>
  </sheetViews>
  <sheetFormatPr defaultColWidth="9.140625" defaultRowHeight="15"/>
  <cols>
    <col min="1" max="1" width="10.5703125" style="64" bestFit="1" customWidth="1"/>
    <col min="2" max="2" width="62.28515625" style="64" customWidth="1"/>
    <col min="3" max="3" width="13.140625" style="64" bestFit="1" customWidth="1"/>
    <col min="4" max="4" width="10" style="64" bestFit="1" customWidth="1"/>
    <col min="5" max="5" width="18.28515625" style="64" bestFit="1" customWidth="1"/>
    <col min="6" max="13" width="10.7109375" style="64" customWidth="1"/>
    <col min="14" max="14" width="31" style="64" bestFit="1" customWidth="1"/>
    <col min="15" max="16384" width="9.140625" style="10"/>
  </cols>
  <sheetData>
    <row r="1" spans="1:14">
      <c r="A1" s="5" t="s">
        <v>226</v>
      </c>
      <c r="B1" s="64" t="s">
        <v>912</v>
      </c>
    </row>
    <row r="2" spans="1:14" ht="14.25" customHeight="1">
      <c r="A2" s="64" t="s">
        <v>227</v>
      </c>
      <c r="B2" s="485">
        <v>44104</v>
      </c>
    </row>
    <row r="3" spans="1:14" ht="14.25" customHeight="1"/>
    <row r="4" spans="1:14" ht="15.75" thickBot="1">
      <c r="A4" s="2" t="s">
        <v>660</v>
      </c>
      <c r="B4" s="87" t="s">
        <v>78</v>
      </c>
    </row>
    <row r="5" spans="1:14" s="21" customFormat="1" ht="12.75">
      <c r="A5" s="169"/>
      <c r="B5" s="170"/>
      <c r="C5" s="171" t="s">
        <v>0</v>
      </c>
      <c r="D5" s="171" t="s">
        <v>1</v>
      </c>
      <c r="E5" s="171" t="s">
        <v>2</v>
      </c>
      <c r="F5" s="171" t="s">
        <v>3</v>
      </c>
      <c r="G5" s="171" t="s">
        <v>4</v>
      </c>
      <c r="H5" s="171" t="s">
        <v>5</v>
      </c>
      <c r="I5" s="171" t="s">
        <v>276</v>
      </c>
      <c r="J5" s="171" t="s">
        <v>277</v>
      </c>
      <c r="K5" s="171" t="s">
        <v>278</v>
      </c>
      <c r="L5" s="171" t="s">
        <v>279</v>
      </c>
      <c r="M5" s="171" t="s">
        <v>280</v>
      </c>
      <c r="N5" s="172" t="s">
        <v>281</v>
      </c>
    </row>
    <row r="6" spans="1:14" ht="45">
      <c r="A6" s="161"/>
      <c r="B6" s="99"/>
      <c r="C6" s="100" t="s">
        <v>88</v>
      </c>
      <c r="D6" s="101" t="s">
        <v>77</v>
      </c>
      <c r="E6" s="102" t="s">
        <v>87</v>
      </c>
      <c r="F6" s="103">
        <v>0</v>
      </c>
      <c r="G6" s="103">
        <v>0.2</v>
      </c>
      <c r="H6" s="103">
        <v>0.35</v>
      </c>
      <c r="I6" s="103">
        <v>0.5</v>
      </c>
      <c r="J6" s="103">
        <v>0.75</v>
      </c>
      <c r="K6" s="103">
        <v>1</v>
      </c>
      <c r="L6" s="103">
        <v>1.5</v>
      </c>
      <c r="M6" s="103">
        <v>2.5</v>
      </c>
      <c r="N6" s="162" t="s">
        <v>78</v>
      </c>
    </row>
    <row r="7" spans="1:14">
      <c r="A7" s="163">
        <v>1</v>
      </c>
      <c r="B7" s="104" t="s">
        <v>79</v>
      </c>
      <c r="C7" s="321">
        <v>206861263.831</v>
      </c>
      <c r="D7" s="99"/>
      <c r="E7" s="324">
        <v>4137225.2766200001</v>
      </c>
      <c r="F7" s="321">
        <v>0</v>
      </c>
      <c r="G7" s="321">
        <v>4137225.2766200001</v>
      </c>
      <c r="H7" s="321">
        <v>0</v>
      </c>
      <c r="I7" s="321">
        <v>0</v>
      </c>
      <c r="J7" s="321">
        <v>0</v>
      </c>
      <c r="K7" s="321">
        <v>0</v>
      </c>
      <c r="L7" s="321">
        <v>0</v>
      </c>
      <c r="M7" s="321">
        <v>0</v>
      </c>
      <c r="N7" s="164">
        <v>827445.05532400007</v>
      </c>
    </row>
    <row r="8" spans="1:14">
      <c r="A8" s="163">
        <v>1.1000000000000001</v>
      </c>
      <c r="B8" s="105" t="s">
        <v>80</v>
      </c>
      <c r="C8" s="322">
        <v>206861263.831</v>
      </c>
      <c r="D8" s="106">
        <v>0.02</v>
      </c>
      <c r="E8" s="324">
        <v>4137225.2766200001</v>
      </c>
      <c r="F8" s="322"/>
      <c r="G8" s="322">
        <v>4137225.2766200001</v>
      </c>
      <c r="H8" s="322"/>
      <c r="I8" s="322"/>
      <c r="J8" s="322"/>
      <c r="K8" s="322"/>
      <c r="L8" s="322"/>
      <c r="M8" s="322"/>
      <c r="N8" s="164">
        <v>827445.05532400007</v>
      </c>
    </row>
    <row r="9" spans="1:14">
      <c r="A9" s="163">
        <v>1.2</v>
      </c>
      <c r="B9" s="105" t="s">
        <v>81</v>
      </c>
      <c r="C9" s="322"/>
      <c r="D9" s="106">
        <v>0.05</v>
      </c>
      <c r="E9" s="324">
        <v>0</v>
      </c>
      <c r="F9" s="322"/>
      <c r="G9" s="322"/>
      <c r="H9" s="322"/>
      <c r="I9" s="322"/>
      <c r="J9" s="322"/>
      <c r="K9" s="322"/>
      <c r="L9" s="322"/>
      <c r="M9" s="322"/>
      <c r="N9" s="164">
        <v>0</v>
      </c>
    </row>
    <row r="10" spans="1:14">
      <c r="A10" s="163">
        <v>1.3</v>
      </c>
      <c r="B10" s="105" t="s">
        <v>82</v>
      </c>
      <c r="C10" s="322"/>
      <c r="D10" s="106">
        <v>0.08</v>
      </c>
      <c r="E10" s="324">
        <v>0</v>
      </c>
      <c r="F10" s="322"/>
      <c r="G10" s="322"/>
      <c r="H10" s="322"/>
      <c r="I10" s="322"/>
      <c r="J10" s="322"/>
      <c r="K10" s="322"/>
      <c r="L10" s="322"/>
      <c r="M10" s="322"/>
      <c r="N10" s="164">
        <v>0</v>
      </c>
    </row>
    <row r="11" spans="1:14">
      <c r="A11" s="163">
        <v>1.4</v>
      </c>
      <c r="B11" s="105" t="s">
        <v>83</v>
      </c>
      <c r="C11" s="322"/>
      <c r="D11" s="106">
        <v>0.11</v>
      </c>
      <c r="E11" s="324">
        <v>0</v>
      </c>
      <c r="F11" s="322"/>
      <c r="G11" s="322"/>
      <c r="H11" s="322"/>
      <c r="I11" s="322"/>
      <c r="J11" s="322"/>
      <c r="K11" s="322"/>
      <c r="L11" s="322"/>
      <c r="M11" s="322"/>
      <c r="N11" s="164">
        <v>0</v>
      </c>
    </row>
    <row r="12" spans="1:14">
      <c r="A12" s="163">
        <v>1.5</v>
      </c>
      <c r="B12" s="105" t="s">
        <v>84</v>
      </c>
      <c r="C12" s="322"/>
      <c r="D12" s="106">
        <v>0.14000000000000001</v>
      </c>
      <c r="E12" s="324">
        <v>0</v>
      </c>
      <c r="F12" s="322"/>
      <c r="G12" s="322"/>
      <c r="H12" s="322"/>
      <c r="I12" s="322"/>
      <c r="J12" s="322"/>
      <c r="K12" s="322"/>
      <c r="L12" s="322"/>
      <c r="M12" s="322"/>
      <c r="N12" s="164">
        <v>0</v>
      </c>
    </row>
    <row r="13" spans="1:14">
      <c r="A13" s="163">
        <v>1.6</v>
      </c>
      <c r="B13" s="107" t="s">
        <v>85</v>
      </c>
      <c r="C13" s="322"/>
      <c r="D13" s="108"/>
      <c r="E13" s="322"/>
      <c r="F13" s="322"/>
      <c r="G13" s="322"/>
      <c r="H13" s="322"/>
      <c r="I13" s="322"/>
      <c r="J13" s="322"/>
      <c r="K13" s="322"/>
      <c r="L13" s="322"/>
      <c r="M13" s="322"/>
      <c r="N13" s="164">
        <v>0</v>
      </c>
    </row>
    <row r="14" spans="1:14">
      <c r="A14" s="163">
        <v>2</v>
      </c>
      <c r="B14" s="109" t="s">
        <v>86</v>
      </c>
      <c r="C14" s="321">
        <v>0</v>
      </c>
      <c r="D14" s="99"/>
      <c r="E14" s="324">
        <v>0</v>
      </c>
      <c r="F14" s="322">
        <v>0</v>
      </c>
      <c r="G14" s="322">
        <v>0</v>
      </c>
      <c r="H14" s="322">
        <v>0</v>
      </c>
      <c r="I14" s="322">
        <v>0</v>
      </c>
      <c r="J14" s="322">
        <v>0</v>
      </c>
      <c r="K14" s="322">
        <v>0</v>
      </c>
      <c r="L14" s="322">
        <v>0</v>
      </c>
      <c r="M14" s="322">
        <v>0</v>
      </c>
      <c r="N14" s="164">
        <v>0</v>
      </c>
    </row>
    <row r="15" spans="1:14">
      <c r="A15" s="163">
        <v>2.1</v>
      </c>
      <c r="B15" s="107" t="s">
        <v>80</v>
      </c>
      <c r="C15" s="322"/>
      <c r="D15" s="106">
        <v>5.0000000000000001E-3</v>
      </c>
      <c r="E15" s="324">
        <v>0</v>
      </c>
      <c r="F15" s="322"/>
      <c r="G15" s="322"/>
      <c r="H15" s="322"/>
      <c r="I15" s="322"/>
      <c r="J15" s="322"/>
      <c r="K15" s="322"/>
      <c r="L15" s="322"/>
      <c r="M15" s="322"/>
      <c r="N15" s="164">
        <v>0</v>
      </c>
    </row>
    <row r="16" spans="1:14">
      <c r="A16" s="163">
        <v>2.2000000000000002</v>
      </c>
      <c r="B16" s="107" t="s">
        <v>81</v>
      </c>
      <c r="C16" s="322"/>
      <c r="D16" s="106">
        <v>0.01</v>
      </c>
      <c r="E16" s="324">
        <v>0</v>
      </c>
      <c r="F16" s="322"/>
      <c r="G16" s="322"/>
      <c r="H16" s="322"/>
      <c r="I16" s="322"/>
      <c r="J16" s="322"/>
      <c r="K16" s="322"/>
      <c r="L16" s="322"/>
      <c r="M16" s="322"/>
      <c r="N16" s="164">
        <v>0</v>
      </c>
    </row>
    <row r="17" spans="1:14">
      <c r="A17" s="163">
        <v>2.2999999999999998</v>
      </c>
      <c r="B17" s="107" t="s">
        <v>82</v>
      </c>
      <c r="C17" s="322"/>
      <c r="D17" s="106">
        <v>0.02</v>
      </c>
      <c r="E17" s="324">
        <v>0</v>
      </c>
      <c r="F17" s="322"/>
      <c r="G17" s="322"/>
      <c r="H17" s="322"/>
      <c r="I17" s="322"/>
      <c r="J17" s="322"/>
      <c r="K17" s="322"/>
      <c r="L17" s="322"/>
      <c r="M17" s="322"/>
      <c r="N17" s="164">
        <v>0</v>
      </c>
    </row>
    <row r="18" spans="1:14">
      <c r="A18" s="163">
        <v>2.4</v>
      </c>
      <c r="B18" s="107" t="s">
        <v>83</v>
      </c>
      <c r="C18" s="322"/>
      <c r="D18" s="106">
        <v>0.03</v>
      </c>
      <c r="E18" s="324">
        <v>0</v>
      </c>
      <c r="F18" s="322"/>
      <c r="G18" s="322"/>
      <c r="H18" s="322"/>
      <c r="I18" s="322"/>
      <c r="J18" s="322"/>
      <c r="K18" s="322"/>
      <c r="L18" s="322"/>
      <c r="M18" s="322"/>
      <c r="N18" s="164">
        <v>0</v>
      </c>
    </row>
    <row r="19" spans="1:14">
      <c r="A19" s="163">
        <v>2.5</v>
      </c>
      <c r="B19" s="107" t="s">
        <v>84</v>
      </c>
      <c r="C19" s="322"/>
      <c r="D19" s="106">
        <v>0.04</v>
      </c>
      <c r="E19" s="324">
        <v>0</v>
      </c>
      <c r="F19" s="322"/>
      <c r="G19" s="322"/>
      <c r="H19" s="322"/>
      <c r="I19" s="322"/>
      <c r="J19" s="322"/>
      <c r="K19" s="322"/>
      <c r="L19" s="322"/>
      <c r="M19" s="322"/>
      <c r="N19" s="164">
        <v>0</v>
      </c>
    </row>
    <row r="20" spans="1:14">
      <c r="A20" s="163">
        <v>2.6</v>
      </c>
      <c r="B20" s="107" t="s">
        <v>85</v>
      </c>
      <c r="C20" s="322"/>
      <c r="D20" s="108"/>
      <c r="E20" s="325"/>
      <c r="F20" s="322"/>
      <c r="G20" s="322"/>
      <c r="H20" s="322"/>
      <c r="I20" s="322"/>
      <c r="J20" s="322"/>
      <c r="K20" s="322"/>
      <c r="L20" s="322"/>
      <c r="M20" s="322"/>
      <c r="N20" s="164">
        <v>0</v>
      </c>
    </row>
    <row r="21" spans="1:14" ht="15.75" thickBot="1">
      <c r="A21" s="165">
        <v>3</v>
      </c>
      <c r="B21" s="166" t="s">
        <v>69</v>
      </c>
      <c r="C21" s="323">
        <v>206861263.831</v>
      </c>
      <c r="D21" s="167"/>
      <c r="E21" s="326">
        <v>4137225.2766200001</v>
      </c>
      <c r="F21" s="327">
        <v>0</v>
      </c>
      <c r="G21" s="327">
        <v>4137225.2766200001</v>
      </c>
      <c r="H21" s="327">
        <v>0</v>
      </c>
      <c r="I21" s="327">
        <v>0</v>
      </c>
      <c r="J21" s="327">
        <v>0</v>
      </c>
      <c r="K21" s="327">
        <v>0</v>
      </c>
      <c r="L21" s="327">
        <v>0</v>
      </c>
      <c r="M21" s="327">
        <v>0</v>
      </c>
      <c r="N21" s="168">
        <v>827445.05532400007</v>
      </c>
    </row>
    <row r="22" spans="1:14">
      <c r="E22" s="328"/>
      <c r="F22" s="328"/>
      <c r="G22" s="328"/>
      <c r="H22" s="328"/>
      <c r="I22" s="328"/>
      <c r="J22" s="328"/>
      <c r="K22" s="328"/>
      <c r="L22" s="328"/>
      <c r="M22" s="328"/>
    </row>
    <row r="24" spans="1:14">
      <c r="C24" s="328"/>
      <c r="D24" s="328"/>
      <c r="E24" s="328"/>
      <c r="F24" s="328"/>
      <c r="G24" s="328"/>
      <c r="H24" s="328"/>
      <c r="I24" s="328"/>
      <c r="J24" s="328"/>
      <c r="K24" s="328"/>
      <c r="L24" s="328"/>
      <c r="M24" s="328"/>
      <c r="N24" s="328"/>
    </row>
    <row r="25" spans="1:14">
      <c r="C25" s="328"/>
      <c r="D25" s="328"/>
      <c r="E25" s="328"/>
      <c r="F25" s="328"/>
      <c r="G25" s="328"/>
      <c r="H25" s="328"/>
      <c r="I25" s="328"/>
      <c r="J25" s="328"/>
      <c r="K25" s="328"/>
      <c r="L25" s="328"/>
      <c r="M25" s="328"/>
      <c r="N25" s="328"/>
    </row>
    <row r="26" spans="1:14">
      <c r="C26" s="328"/>
      <c r="D26" s="328"/>
      <c r="E26" s="328"/>
      <c r="F26" s="328"/>
      <c r="G26" s="328"/>
      <c r="H26" s="328"/>
      <c r="I26" s="328"/>
      <c r="J26" s="328"/>
      <c r="K26" s="328"/>
      <c r="L26" s="328"/>
      <c r="M26" s="328"/>
      <c r="N26" s="328"/>
    </row>
    <row r="27" spans="1:14">
      <c r="C27" s="328"/>
      <c r="D27" s="328"/>
      <c r="E27" s="328"/>
      <c r="F27" s="328"/>
      <c r="G27" s="328"/>
      <c r="H27" s="328"/>
      <c r="I27" s="328"/>
      <c r="J27" s="328"/>
      <c r="K27" s="328"/>
      <c r="L27" s="328"/>
      <c r="M27" s="328"/>
      <c r="N27" s="328"/>
    </row>
    <row r="28" spans="1:14">
      <c r="C28" s="328"/>
      <c r="D28" s="328"/>
      <c r="E28" s="328"/>
      <c r="F28" s="328"/>
      <c r="G28" s="328"/>
      <c r="H28" s="328"/>
      <c r="I28" s="328"/>
      <c r="J28" s="328"/>
      <c r="K28" s="328"/>
      <c r="L28" s="328"/>
      <c r="M28" s="328"/>
      <c r="N28" s="328"/>
    </row>
    <row r="29" spans="1:14">
      <c r="C29" s="328"/>
      <c r="D29" s="328"/>
      <c r="E29" s="328"/>
      <c r="F29" s="328"/>
      <c r="G29" s="328"/>
      <c r="H29" s="328"/>
      <c r="I29" s="328"/>
      <c r="J29" s="328"/>
      <c r="K29" s="328"/>
      <c r="L29" s="328"/>
      <c r="M29" s="328"/>
      <c r="N29" s="328"/>
    </row>
    <row r="30" spans="1:14">
      <c r="C30" s="328"/>
      <c r="D30" s="328"/>
      <c r="E30" s="328"/>
      <c r="F30" s="328"/>
      <c r="G30" s="328"/>
      <c r="H30" s="328"/>
      <c r="I30" s="328"/>
      <c r="J30" s="328"/>
      <c r="K30" s="328"/>
      <c r="L30" s="328"/>
      <c r="M30" s="328"/>
      <c r="N30" s="328"/>
    </row>
    <row r="31" spans="1:14">
      <c r="C31" s="328"/>
      <c r="D31" s="328"/>
      <c r="E31" s="328"/>
      <c r="F31" s="328"/>
      <c r="G31" s="328"/>
      <c r="H31" s="328"/>
      <c r="I31" s="328"/>
      <c r="J31" s="328"/>
      <c r="K31" s="328"/>
      <c r="L31" s="328"/>
      <c r="M31" s="328"/>
      <c r="N31" s="328"/>
    </row>
    <row r="32" spans="1:14">
      <c r="C32" s="328"/>
      <c r="D32" s="328"/>
      <c r="E32" s="328"/>
      <c r="F32" s="328"/>
      <c r="G32" s="328"/>
      <c r="H32" s="328"/>
      <c r="I32" s="328"/>
      <c r="J32" s="328"/>
      <c r="K32" s="328"/>
      <c r="L32" s="328"/>
      <c r="M32" s="328"/>
      <c r="N32" s="328"/>
    </row>
    <row r="33" spans="3:14">
      <c r="C33" s="328"/>
      <c r="D33" s="328"/>
      <c r="E33" s="328"/>
      <c r="F33" s="328"/>
      <c r="G33" s="328"/>
      <c r="H33" s="328"/>
      <c r="I33" s="328"/>
      <c r="J33" s="328"/>
      <c r="K33" s="328"/>
      <c r="L33" s="328"/>
      <c r="M33" s="328"/>
      <c r="N33" s="328"/>
    </row>
    <row r="34" spans="3:14">
      <c r="C34" s="328"/>
      <c r="D34" s="328"/>
      <c r="E34" s="328"/>
      <c r="F34" s="328"/>
      <c r="G34" s="328"/>
      <c r="H34" s="328"/>
      <c r="I34" s="328"/>
      <c r="J34" s="328"/>
      <c r="K34" s="328"/>
      <c r="L34" s="328"/>
      <c r="M34" s="328"/>
      <c r="N34" s="328"/>
    </row>
    <row r="35" spans="3:14">
      <c r="C35" s="328"/>
      <c r="D35" s="328"/>
      <c r="E35" s="328"/>
      <c r="F35" s="328"/>
      <c r="G35" s="328"/>
      <c r="H35" s="328"/>
      <c r="I35" s="328"/>
      <c r="J35" s="328"/>
      <c r="K35" s="328"/>
      <c r="L35" s="328"/>
      <c r="M35" s="328"/>
      <c r="N35" s="328"/>
    </row>
    <row r="36" spans="3:14">
      <c r="C36" s="328"/>
      <c r="D36" s="328"/>
      <c r="E36" s="328"/>
      <c r="F36" s="328"/>
      <c r="G36" s="328"/>
      <c r="H36" s="328"/>
      <c r="I36" s="328"/>
      <c r="J36" s="328"/>
      <c r="K36" s="328"/>
      <c r="L36" s="328"/>
      <c r="M36" s="328"/>
      <c r="N36" s="328"/>
    </row>
    <row r="37" spans="3:14">
      <c r="C37" s="328"/>
      <c r="D37" s="328"/>
      <c r="E37" s="328"/>
      <c r="F37" s="328"/>
      <c r="G37" s="328"/>
      <c r="H37" s="328"/>
      <c r="I37" s="328"/>
      <c r="J37" s="328"/>
      <c r="K37" s="328"/>
      <c r="L37" s="328"/>
      <c r="M37" s="328"/>
      <c r="N37" s="328"/>
    </row>
    <row r="38" spans="3:14">
      <c r="C38" s="328"/>
      <c r="D38" s="328"/>
      <c r="E38" s="328"/>
      <c r="F38" s="328"/>
      <c r="G38" s="328"/>
      <c r="H38" s="328"/>
      <c r="I38" s="328"/>
      <c r="J38" s="328"/>
      <c r="K38" s="328"/>
      <c r="L38" s="328"/>
      <c r="M38" s="328"/>
      <c r="N38" s="328"/>
    </row>
    <row r="39" spans="3:14">
      <c r="C39" s="328"/>
      <c r="D39" s="328"/>
      <c r="E39" s="328"/>
      <c r="F39" s="328"/>
      <c r="G39" s="328"/>
      <c r="H39" s="328"/>
      <c r="I39" s="328"/>
      <c r="J39" s="328"/>
      <c r="K39" s="328"/>
      <c r="L39" s="328"/>
      <c r="M39" s="328"/>
      <c r="N39" s="32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1"/>
  <sheetViews>
    <sheetView topLeftCell="A19" workbookViewId="0">
      <selection activeCell="C38" sqref="C38"/>
    </sheetView>
  </sheetViews>
  <sheetFormatPr defaultRowHeight="15"/>
  <cols>
    <col min="1" max="1" width="11.42578125" customWidth="1"/>
    <col min="2" max="2" width="76.85546875" style="4" customWidth="1"/>
    <col min="3" max="3" width="22.85546875" customWidth="1"/>
  </cols>
  <sheetData>
    <row r="1" spans="1:4">
      <c r="A1" s="369" t="s">
        <v>226</v>
      </c>
      <c r="B1" t="s">
        <v>912</v>
      </c>
    </row>
    <row r="2" spans="1:4">
      <c r="A2" s="369" t="s">
        <v>227</v>
      </c>
      <c r="B2" s="483">
        <v>44104</v>
      </c>
    </row>
    <row r="3" spans="1:4">
      <c r="A3" s="369"/>
      <c r="B3"/>
    </row>
    <row r="4" spans="1:4">
      <c r="A4" s="369" t="s">
        <v>907</v>
      </c>
      <c r="B4" t="s">
        <v>866</v>
      </c>
    </row>
    <row r="5" spans="1:4">
      <c r="A5" s="438"/>
      <c r="B5" s="438" t="s">
        <v>867</v>
      </c>
      <c r="C5" s="450"/>
    </row>
    <row r="6" spans="1:4">
      <c r="A6" s="439">
        <v>1</v>
      </c>
      <c r="B6" s="451" t="s">
        <v>867</v>
      </c>
      <c r="C6" s="452">
        <v>1766502982.2532997</v>
      </c>
      <c r="D6" s="539"/>
    </row>
    <row r="7" spans="1:4">
      <c r="A7" s="439">
        <v>2</v>
      </c>
      <c r="B7" s="451" t="s">
        <v>868</v>
      </c>
      <c r="C7" s="452">
        <v>-6878102.9100000001</v>
      </c>
      <c r="D7" s="539"/>
    </row>
    <row r="8" spans="1:4">
      <c r="A8" s="440">
        <v>3</v>
      </c>
      <c r="B8" s="453" t="s">
        <v>869</v>
      </c>
      <c r="C8" s="454">
        <v>1759624879.3432996</v>
      </c>
      <c r="D8" s="539"/>
    </row>
    <row r="9" spans="1:4">
      <c r="A9" s="441"/>
      <c r="B9" s="441" t="s">
        <v>870</v>
      </c>
      <c r="C9" s="455"/>
      <c r="D9" s="539"/>
    </row>
    <row r="10" spans="1:4">
      <c r="A10" s="442">
        <v>4</v>
      </c>
      <c r="B10" s="456" t="s">
        <v>871</v>
      </c>
      <c r="C10" s="452"/>
      <c r="D10" s="539"/>
    </row>
    <row r="11" spans="1:4">
      <c r="A11" s="442">
        <v>5</v>
      </c>
      <c r="B11" s="457" t="s">
        <v>872</v>
      </c>
      <c r="C11" s="452"/>
      <c r="D11" s="539"/>
    </row>
    <row r="12" spans="1:4">
      <c r="A12" s="442" t="s">
        <v>873</v>
      </c>
      <c r="B12" s="451" t="s">
        <v>874</v>
      </c>
      <c r="C12" s="454">
        <v>4137225.2766200001</v>
      </c>
      <c r="D12" s="539"/>
    </row>
    <row r="13" spans="1:4">
      <c r="A13" s="443">
        <v>6</v>
      </c>
      <c r="B13" s="458" t="s">
        <v>875</v>
      </c>
      <c r="C13" s="452"/>
      <c r="D13" s="539"/>
    </row>
    <row r="14" spans="1:4">
      <c r="A14" s="443">
        <v>7</v>
      </c>
      <c r="B14" s="459" t="s">
        <v>876</v>
      </c>
      <c r="C14" s="452"/>
      <c r="D14" s="539"/>
    </row>
    <row r="15" spans="1:4">
      <c r="A15" s="444">
        <v>8</v>
      </c>
      <c r="B15" s="451" t="s">
        <v>877</v>
      </c>
      <c r="C15" s="452"/>
      <c r="D15" s="539"/>
    </row>
    <row r="16" spans="1:4" ht="24">
      <c r="A16" s="443">
        <v>9</v>
      </c>
      <c r="B16" s="459" t="s">
        <v>878</v>
      </c>
      <c r="C16" s="452"/>
      <c r="D16" s="539"/>
    </row>
    <row r="17" spans="1:4">
      <c r="A17" s="443">
        <v>10</v>
      </c>
      <c r="B17" s="459" t="s">
        <v>879</v>
      </c>
      <c r="C17" s="452"/>
      <c r="D17" s="539"/>
    </row>
    <row r="18" spans="1:4">
      <c r="A18" s="445">
        <v>11</v>
      </c>
      <c r="B18" s="460" t="s">
        <v>880</v>
      </c>
      <c r="C18" s="454">
        <v>4137225.2766200001</v>
      </c>
      <c r="D18" s="539"/>
    </row>
    <row r="19" spans="1:4">
      <c r="A19" s="441"/>
      <c r="B19" s="441" t="s">
        <v>881</v>
      </c>
      <c r="C19" s="461"/>
      <c r="D19" s="539"/>
    </row>
    <row r="20" spans="1:4">
      <c r="A20" s="443">
        <v>12</v>
      </c>
      <c r="B20" s="456" t="s">
        <v>882</v>
      </c>
      <c r="C20" s="452"/>
      <c r="D20" s="539"/>
    </row>
    <row r="21" spans="1:4">
      <c r="A21" s="443">
        <v>13</v>
      </c>
      <c r="B21" s="456" t="s">
        <v>883</v>
      </c>
      <c r="C21" s="452"/>
      <c r="D21" s="539"/>
    </row>
    <row r="22" spans="1:4">
      <c r="A22" s="443">
        <v>14</v>
      </c>
      <c r="B22" s="456" t="s">
        <v>884</v>
      </c>
      <c r="C22" s="452"/>
      <c r="D22" s="539"/>
    </row>
    <row r="23" spans="1:4" ht="24">
      <c r="A23" s="443" t="s">
        <v>885</v>
      </c>
      <c r="B23" s="456" t="s">
        <v>886</v>
      </c>
      <c r="C23" s="452"/>
      <c r="D23" s="539"/>
    </row>
    <row r="24" spans="1:4">
      <c r="A24" s="443">
        <v>15</v>
      </c>
      <c r="B24" s="456" t="s">
        <v>887</v>
      </c>
      <c r="C24" s="452"/>
      <c r="D24" s="539"/>
    </row>
    <row r="25" spans="1:4">
      <c r="A25" s="443" t="s">
        <v>888</v>
      </c>
      <c r="B25" s="451" t="s">
        <v>889</v>
      </c>
      <c r="C25" s="452"/>
      <c r="D25" s="539"/>
    </row>
    <row r="26" spans="1:4">
      <c r="A26" s="445">
        <v>16</v>
      </c>
      <c r="B26" s="460" t="s">
        <v>890</v>
      </c>
      <c r="C26" s="454">
        <v>0</v>
      </c>
      <c r="D26" s="539"/>
    </row>
    <row r="27" spans="1:4">
      <c r="A27" s="441"/>
      <c r="B27" s="441" t="s">
        <v>891</v>
      </c>
      <c r="C27" s="455"/>
      <c r="D27" s="539"/>
    </row>
    <row r="28" spans="1:4">
      <c r="A28" s="442">
        <v>17</v>
      </c>
      <c r="B28" s="451" t="s">
        <v>892</v>
      </c>
      <c r="C28" s="452"/>
      <c r="D28" s="539"/>
    </row>
    <row r="29" spans="1:4">
      <c r="A29" s="442">
        <v>18</v>
      </c>
      <c r="B29" s="451" t="s">
        <v>893</v>
      </c>
      <c r="C29" s="452"/>
      <c r="D29" s="539"/>
    </row>
    <row r="30" spans="1:4">
      <c r="A30" s="445">
        <v>19</v>
      </c>
      <c r="B30" s="460" t="s">
        <v>894</v>
      </c>
      <c r="C30" s="454">
        <v>0</v>
      </c>
      <c r="D30" s="539"/>
    </row>
    <row r="31" spans="1:4">
      <c r="A31" s="446"/>
      <c r="B31" s="441" t="s">
        <v>895</v>
      </c>
      <c r="C31" s="455"/>
      <c r="D31" s="539"/>
    </row>
    <row r="32" spans="1:4">
      <c r="A32" s="442" t="s">
        <v>896</v>
      </c>
      <c r="B32" s="456" t="s">
        <v>897</v>
      </c>
      <c r="C32" s="462"/>
      <c r="D32" s="539"/>
    </row>
    <row r="33" spans="1:4">
      <c r="A33" s="442" t="s">
        <v>898</v>
      </c>
      <c r="B33" s="457" t="s">
        <v>899</v>
      </c>
      <c r="C33" s="462"/>
      <c r="D33" s="539"/>
    </row>
    <row r="34" spans="1:4">
      <c r="A34" s="441"/>
      <c r="B34" s="441" t="s">
        <v>900</v>
      </c>
      <c r="C34" s="455"/>
      <c r="D34" s="539"/>
    </row>
    <row r="35" spans="1:4">
      <c r="A35" s="445">
        <v>20</v>
      </c>
      <c r="B35" s="460" t="s">
        <v>125</v>
      </c>
      <c r="C35" s="454">
        <v>186847048.84630001</v>
      </c>
      <c r="D35" s="539"/>
    </row>
    <row r="36" spans="1:4">
      <c r="A36" s="445">
        <v>21</v>
      </c>
      <c r="B36" s="460" t="s">
        <v>901</v>
      </c>
      <c r="C36" s="454">
        <v>1763762104.6199195</v>
      </c>
      <c r="D36" s="539"/>
    </row>
    <row r="37" spans="1:4">
      <c r="A37" s="447"/>
      <c r="B37" s="447" t="s">
        <v>866</v>
      </c>
      <c r="C37" s="455"/>
      <c r="D37" s="539"/>
    </row>
    <row r="38" spans="1:4">
      <c r="A38" s="445">
        <v>22</v>
      </c>
      <c r="B38" s="460" t="s">
        <v>866</v>
      </c>
      <c r="C38" s="543">
        <v>0.1059366500487119</v>
      </c>
      <c r="D38" s="539"/>
    </row>
    <row r="39" spans="1:4">
      <c r="A39" s="447"/>
      <c r="B39" s="447" t="s">
        <v>902</v>
      </c>
      <c r="C39" s="455"/>
      <c r="D39" s="539"/>
    </row>
    <row r="40" spans="1:4">
      <c r="A40" s="448" t="s">
        <v>903</v>
      </c>
      <c r="B40" s="456" t="s">
        <v>904</v>
      </c>
      <c r="C40" s="462"/>
      <c r="D40" s="539"/>
    </row>
    <row r="41" spans="1:4">
      <c r="A41" s="449" t="s">
        <v>905</v>
      </c>
      <c r="B41" s="457" t="s">
        <v>906</v>
      </c>
      <c r="C41" s="462"/>
      <c r="D41" s="53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36" customWidth="1"/>
    <col min="2" max="2" width="66.140625" style="237" customWidth="1"/>
    <col min="3" max="3" width="131.42578125" style="238" customWidth="1"/>
    <col min="4" max="5" width="10.28515625" style="220" customWidth="1"/>
    <col min="6" max="16384" width="43.5703125" style="220"/>
  </cols>
  <sheetData>
    <row r="1" spans="1:3" ht="12.75" thickTop="1" thickBot="1">
      <c r="A1" s="634" t="s">
        <v>364</v>
      </c>
      <c r="B1" s="635"/>
      <c r="C1" s="636"/>
    </row>
    <row r="2" spans="1:3" ht="26.25" customHeight="1">
      <c r="A2" s="221"/>
      <c r="B2" s="654" t="s">
        <v>365</v>
      </c>
      <c r="C2" s="654"/>
    </row>
    <row r="3" spans="1:3" s="226" customFormat="1" ht="11.25" customHeight="1">
      <c r="A3" s="225"/>
      <c r="B3" s="654" t="s">
        <v>670</v>
      </c>
      <c r="C3" s="654"/>
    </row>
    <row r="4" spans="1:3" ht="12" customHeight="1" thickBot="1">
      <c r="A4" s="639" t="s">
        <v>674</v>
      </c>
      <c r="B4" s="640"/>
      <c r="C4" s="641"/>
    </row>
    <row r="5" spans="1:3" ht="12" thickTop="1">
      <c r="A5" s="222"/>
      <c r="B5" s="642" t="s">
        <v>366</v>
      </c>
      <c r="C5" s="643"/>
    </row>
    <row r="6" spans="1:3">
      <c r="A6" s="221"/>
      <c r="B6" s="603" t="s">
        <v>671</v>
      </c>
      <c r="C6" s="604"/>
    </row>
    <row r="7" spans="1:3">
      <c r="A7" s="221"/>
      <c r="B7" s="603" t="s">
        <v>367</v>
      </c>
      <c r="C7" s="604"/>
    </row>
    <row r="8" spans="1:3">
      <c r="A8" s="221"/>
      <c r="B8" s="603" t="s">
        <v>672</v>
      </c>
      <c r="C8" s="604"/>
    </row>
    <row r="9" spans="1:3">
      <c r="A9" s="221"/>
      <c r="B9" s="655" t="s">
        <v>673</v>
      </c>
      <c r="C9" s="656"/>
    </row>
    <row r="10" spans="1:3">
      <c r="A10" s="221"/>
      <c r="B10" s="646" t="s">
        <v>368</v>
      </c>
      <c r="C10" s="647" t="s">
        <v>368</v>
      </c>
    </row>
    <row r="11" spans="1:3">
      <c r="A11" s="221"/>
      <c r="B11" s="646" t="s">
        <v>369</v>
      </c>
      <c r="C11" s="647" t="s">
        <v>369</v>
      </c>
    </row>
    <row r="12" spans="1:3">
      <c r="A12" s="221"/>
      <c r="B12" s="646" t="s">
        <v>370</v>
      </c>
      <c r="C12" s="647" t="s">
        <v>370</v>
      </c>
    </row>
    <row r="13" spans="1:3">
      <c r="A13" s="221"/>
      <c r="B13" s="646" t="s">
        <v>371</v>
      </c>
      <c r="C13" s="647" t="s">
        <v>371</v>
      </c>
    </row>
    <row r="14" spans="1:3">
      <c r="A14" s="221"/>
      <c r="B14" s="646" t="s">
        <v>372</v>
      </c>
      <c r="C14" s="647" t="s">
        <v>372</v>
      </c>
    </row>
    <row r="15" spans="1:3" ht="21.75" customHeight="1">
      <c r="A15" s="221"/>
      <c r="B15" s="646" t="s">
        <v>373</v>
      </c>
      <c r="C15" s="647" t="s">
        <v>373</v>
      </c>
    </row>
    <row r="16" spans="1:3">
      <c r="A16" s="221"/>
      <c r="B16" s="646" t="s">
        <v>374</v>
      </c>
      <c r="C16" s="647" t="s">
        <v>375</v>
      </c>
    </row>
    <row r="17" spans="1:3">
      <c r="A17" s="221"/>
      <c r="B17" s="646" t="s">
        <v>376</v>
      </c>
      <c r="C17" s="647" t="s">
        <v>377</v>
      </c>
    </row>
    <row r="18" spans="1:3">
      <c r="A18" s="221"/>
      <c r="B18" s="646" t="s">
        <v>378</v>
      </c>
      <c r="C18" s="647" t="s">
        <v>379</v>
      </c>
    </row>
    <row r="19" spans="1:3">
      <c r="A19" s="221"/>
      <c r="B19" s="646" t="s">
        <v>380</v>
      </c>
      <c r="C19" s="647" t="s">
        <v>380</v>
      </c>
    </row>
    <row r="20" spans="1:3">
      <c r="A20" s="221"/>
      <c r="B20" s="646" t="s">
        <v>381</v>
      </c>
      <c r="C20" s="647" t="s">
        <v>381</v>
      </c>
    </row>
    <row r="21" spans="1:3">
      <c r="A21" s="221"/>
      <c r="B21" s="646" t="s">
        <v>382</v>
      </c>
      <c r="C21" s="647" t="s">
        <v>382</v>
      </c>
    </row>
    <row r="22" spans="1:3" ht="23.25" customHeight="1">
      <c r="A22" s="221"/>
      <c r="B22" s="646" t="s">
        <v>383</v>
      </c>
      <c r="C22" s="647" t="s">
        <v>384</v>
      </c>
    </row>
    <row r="23" spans="1:3">
      <c r="A23" s="221"/>
      <c r="B23" s="646" t="s">
        <v>385</v>
      </c>
      <c r="C23" s="647" t="s">
        <v>385</v>
      </c>
    </row>
    <row r="24" spans="1:3">
      <c r="A24" s="221"/>
      <c r="B24" s="646" t="s">
        <v>386</v>
      </c>
      <c r="C24" s="647" t="s">
        <v>387</v>
      </c>
    </row>
    <row r="25" spans="1:3" ht="12" thickBot="1">
      <c r="A25" s="223"/>
      <c r="B25" s="652" t="s">
        <v>388</v>
      </c>
      <c r="C25" s="653"/>
    </row>
    <row r="26" spans="1:3" ht="12.75" thickTop="1" thickBot="1">
      <c r="A26" s="639" t="s">
        <v>684</v>
      </c>
      <c r="B26" s="640"/>
      <c r="C26" s="641"/>
    </row>
    <row r="27" spans="1:3" ht="12.75" thickTop="1" thickBot="1">
      <c r="A27" s="224"/>
      <c r="B27" s="657" t="s">
        <v>389</v>
      </c>
      <c r="C27" s="658"/>
    </row>
    <row r="28" spans="1:3" ht="12.75" thickTop="1" thickBot="1">
      <c r="A28" s="639" t="s">
        <v>675</v>
      </c>
      <c r="B28" s="640"/>
      <c r="C28" s="641"/>
    </row>
    <row r="29" spans="1:3" ht="12" thickTop="1">
      <c r="A29" s="222"/>
      <c r="B29" s="650" t="s">
        <v>390</v>
      </c>
      <c r="C29" s="651" t="s">
        <v>391</v>
      </c>
    </row>
    <row r="30" spans="1:3">
      <c r="A30" s="221"/>
      <c r="B30" s="601" t="s">
        <v>392</v>
      </c>
      <c r="C30" s="602" t="s">
        <v>393</v>
      </c>
    </row>
    <row r="31" spans="1:3">
      <c r="A31" s="221"/>
      <c r="B31" s="601" t="s">
        <v>394</v>
      </c>
      <c r="C31" s="602" t="s">
        <v>395</v>
      </c>
    </row>
    <row r="32" spans="1:3">
      <c r="A32" s="221"/>
      <c r="B32" s="601" t="s">
        <v>396</v>
      </c>
      <c r="C32" s="602" t="s">
        <v>397</v>
      </c>
    </row>
    <row r="33" spans="1:3">
      <c r="A33" s="221"/>
      <c r="B33" s="601" t="s">
        <v>398</v>
      </c>
      <c r="C33" s="602" t="s">
        <v>399</v>
      </c>
    </row>
    <row r="34" spans="1:3">
      <c r="A34" s="221"/>
      <c r="B34" s="601" t="s">
        <v>400</v>
      </c>
      <c r="C34" s="602" t="s">
        <v>401</v>
      </c>
    </row>
    <row r="35" spans="1:3" ht="23.25" customHeight="1">
      <c r="A35" s="221"/>
      <c r="B35" s="601" t="s">
        <v>402</v>
      </c>
      <c r="C35" s="602" t="s">
        <v>403</v>
      </c>
    </row>
    <row r="36" spans="1:3" ht="24" customHeight="1">
      <c r="A36" s="221"/>
      <c r="B36" s="601" t="s">
        <v>404</v>
      </c>
      <c r="C36" s="602" t="s">
        <v>405</v>
      </c>
    </row>
    <row r="37" spans="1:3" ht="24.75" customHeight="1">
      <c r="A37" s="221"/>
      <c r="B37" s="601" t="s">
        <v>406</v>
      </c>
      <c r="C37" s="602" t="s">
        <v>407</v>
      </c>
    </row>
    <row r="38" spans="1:3" ht="23.25" customHeight="1">
      <c r="A38" s="221"/>
      <c r="B38" s="601" t="s">
        <v>676</v>
      </c>
      <c r="C38" s="602" t="s">
        <v>408</v>
      </c>
    </row>
    <row r="39" spans="1:3" ht="39.75" customHeight="1">
      <c r="A39" s="221"/>
      <c r="B39" s="646" t="s">
        <v>696</v>
      </c>
      <c r="C39" s="647" t="s">
        <v>409</v>
      </c>
    </row>
    <row r="40" spans="1:3" ht="12" customHeight="1">
      <c r="A40" s="221"/>
      <c r="B40" s="601" t="s">
        <v>410</v>
      </c>
      <c r="C40" s="602" t="s">
        <v>411</v>
      </c>
    </row>
    <row r="41" spans="1:3" ht="27" customHeight="1" thickBot="1">
      <c r="A41" s="223"/>
      <c r="B41" s="648" t="s">
        <v>412</v>
      </c>
      <c r="C41" s="649" t="s">
        <v>413</v>
      </c>
    </row>
    <row r="42" spans="1:3" ht="12.75" thickTop="1" thickBot="1">
      <c r="A42" s="639" t="s">
        <v>677</v>
      </c>
      <c r="B42" s="640"/>
      <c r="C42" s="641"/>
    </row>
    <row r="43" spans="1:3" ht="12" thickTop="1">
      <c r="A43" s="222"/>
      <c r="B43" s="642" t="s">
        <v>769</v>
      </c>
      <c r="C43" s="643" t="s">
        <v>414</v>
      </c>
    </row>
    <row r="44" spans="1:3">
      <c r="A44" s="221"/>
      <c r="B44" s="603" t="s">
        <v>768</v>
      </c>
      <c r="C44" s="604"/>
    </row>
    <row r="45" spans="1:3" ht="23.25" customHeight="1" thickBot="1">
      <c r="A45" s="223"/>
      <c r="B45" s="629" t="s">
        <v>415</v>
      </c>
      <c r="C45" s="630" t="s">
        <v>416</v>
      </c>
    </row>
    <row r="46" spans="1:3" ht="11.25" customHeight="1" thickTop="1" thickBot="1">
      <c r="A46" s="639" t="s">
        <v>678</v>
      </c>
      <c r="B46" s="640"/>
      <c r="C46" s="641"/>
    </row>
    <row r="47" spans="1:3" ht="26.25" customHeight="1" thickTop="1">
      <c r="A47" s="221"/>
      <c r="B47" s="603" t="s">
        <v>679</v>
      </c>
      <c r="C47" s="604"/>
    </row>
    <row r="48" spans="1:3" ht="12" thickBot="1">
      <c r="A48" s="639" t="s">
        <v>680</v>
      </c>
      <c r="B48" s="640"/>
      <c r="C48" s="641"/>
    </row>
    <row r="49" spans="1:3" ht="12" thickTop="1">
      <c r="A49" s="222"/>
      <c r="B49" s="642" t="s">
        <v>417</v>
      </c>
      <c r="C49" s="643" t="s">
        <v>417</v>
      </c>
    </row>
    <row r="50" spans="1:3" ht="11.25" customHeight="1">
      <c r="A50" s="221"/>
      <c r="B50" s="603" t="s">
        <v>418</v>
      </c>
      <c r="C50" s="604" t="s">
        <v>418</v>
      </c>
    </row>
    <row r="51" spans="1:3">
      <c r="A51" s="221"/>
      <c r="B51" s="603" t="s">
        <v>419</v>
      </c>
      <c r="C51" s="604" t="s">
        <v>419</v>
      </c>
    </row>
    <row r="52" spans="1:3" ht="11.25" customHeight="1">
      <c r="A52" s="221"/>
      <c r="B52" s="603" t="s">
        <v>796</v>
      </c>
      <c r="C52" s="604" t="s">
        <v>420</v>
      </c>
    </row>
    <row r="53" spans="1:3" ht="33.6" customHeight="1">
      <c r="A53" s="221"/>
      <c r="B53" s="603" t="s">
        <v>421</v>
      </c>
      <c r="C53" s="604" t="s">
        <v>421</v>
      </c>
    </row>
    <row r="54" spans="1:3" ht="11.25" customHeight="1">
      <c r="A54" s="221"/>
      <c r="B54" s="603" t="s">
        <v>789</v>
      </c>
      <c r="C54" s="604" t="s">
        <v>422</v>
      </c>
    </row>
    <row r="55" spans="1:3" ht="11.25" customHeight="1" thickBot="1">
      <c r="A55" s="639" t="s">
        <v>681</v>
      </c>
      <c r="B55" s="640"/>
      <c r="C55" s="641"/>
    </row>
    <row r="56" spans="1:3" ht="12" thickTop="1">
      <c r="A56" s="222"/>
      <c r="B56" s="642" t="s">
        <v>417</v>
      </c>
      <c r="C56" s="643" t="s">
        <v>417</v>
      </c>
    </row>
    <row r="57" spans="1:3">
      <c r="A57" s="221"/>
      <c r="B57" s="603" t="s">
        <v>423</v>
      </c>
      <c r="C57" s="604" t="s">
        <v>423</v>
      </c>
    </row>
    <row r="58" spans="1:3">
      <c r="A58" s="221"/>
      <c r="B58" s="603" t="s">
        <v>692</v>
      </c>
      <c r="C58" s="604" t="s">
        <v>424</v>
      </c>
    </row>
    <row r="59" spans="1:3">
      <c r="A59" s="221"/>
      <c r="B59" s="603" t="s">
        <v>425</v>
      </c>
      <c r="C59" s="604" t="s">
        <v>425</v>
      </c>
    </row>
    <row r="60" spans="1:3">
      <c r="A60" s="221"/>
      <c r="B60" s="603" t="s">
        <v>426</v>
      </c>
      <c r="C60" s="604" t="s">
        <v>426</v>
      </c>
    </row>
    <row r="61" spans="1:3">
      <c r="A61" s="221"/>
      <c r="B61" s="603" t="s">
        <v>427</v>
      </c>
      <c r="C61" s="604" t="s">
        <v>427</v>
      </c>
    </row>
    <row r="62" spans="1:3">
      <c r="A62" s="221"/>
      <c r="B62" s="603" t="s">
        <v>693</v>
      </c>
      <c r="C62" s="604" t="s">
        <v>428</v>
      </c>
    </row>
    <row r="63" spans="1:3">
      <c r="A63" s="221"/>
      <c r="B63" s="603" t="s">
        <v>429</v>
      </c>
      <c r="C63" s="604" t="s">
        <v>429</v>
      </c>
    </row>
    <row r="64" spans="1:3" ht="12" thickBot="1">
      <c r="A64" s="223"/>
      <c r="B64" s="629" t="s">
        <v>430</v>
      </c>
      <c r="C64" s="630" t="s">
        <v>430</v>
      </c>
    </row>
    <row r="65" spans="1:3" ht="11.25" customHeight="1" thickTop="1">
      <c r="A65" s="605" t="s">
        <v>682</v>
      </c>
      <c r="B65" s="606"/>
      <c r="C65" s="607"/>
    </row>
    <row r="66" spans="1:3" ht="12" thickBot="1">
      <c r="A66" s="223"/>
      <c r="B66" s="629" t="s">
        <v>431</v>
      </c>
      <c r="C66" s="630" t="s">
        <v>431</v>
      </c>
    </row>
    <row r="67" spans="1:3" ht="11.25" customHeight="1" thickTop="1" thickBot="1">
      <c r="A67" s="639" t="s">
        <v>683</v>
      </c>
      <c r="B67" s="640"/>
      <c r="C67" s="641"/>
    </row>
    <row r="68" spans="1:3" ht="12" thickTop="1">
      <c r="A68" s="222"/>
      <c r="B68" s="642" t="s">
        <v>432</v>
      </c>
      <c r="C68" s="643" t="s">
        <v>432</v>
      </c>
    </row>
    <row r="69" spans="1:3">
      <c r="A69" s="221"/>
      <c r="B69" s="603" t="s">
        <v>433</v>
      </c>
      <c r="C69" s="604" t="s">
        <v>433</v>
      </c>
    </row>
    <row r="70" spans="1:3">
      <c r="A70" s="221"/>
      <c r="B70" s="603" t="s">
        <v>434</v>
      </c>
      <c r="C70" s="604" t="s">
        <v>434</v>
      </c>
    </row>
    <row r="71" spans="1:3" ht="38.25" customHeight="1">
      <c r="A71" s="221"/>
      <c r="B71" s="627" t="s">
        <v>695</v>
      </c>
      <c r="C71" s="628" t="s">
        <v>435</v>
      </c>
    </row>
    <row r="72" spans="1:3" ht="33.75" customHeight="1">
      <c r="A72" s="221"/>
      <c r="B72" s="627" t="s">
        <v>698</v>
      </c>
      <c r="C72" s="628" t="s">
        <v>436</v>
      </c>
    </row>
    <row r="73" spans="1:3" ht="15.75" customHeight="1">
      <c r="A73" s="221"/>
      <c r="B73" s="627" t="s">
        <v>694</v>
      </c>
      <c r="C73" s="628" t="s">
        <v>437</v>
      </c>
    </row>
    <row r="74" spans="1:3">
      <c r="A74" s="221"/>
      <c r="B74" s="603" t="s">
        <v>438</v>
      </c>
      <c r="C74" s="604" t="s">
        <v>438</v>
      </c>
    </row>
    <row r="75" spans="1:3" ht="12" thickBot="1">
      <c r="A75" s="223"/>
      <c r="B75" s="629" t="s">
        <v>439</v>
      </c>
      <c r="C75" s="630" t="s">
        <v>439</v>
      </c>
    </row>
    <row r="76" spans="1:3" ht="12" thickTop="1">
      <c r="A76" s="605" t="s">
        <v>772</v>
      </c>
      <c r="B76" s="606"/>
      <c r="C76" s="607"/>
    </row>
    <row r="77" spans="1:3">
      <c r="A77" s="221"/>
      <c r="B77" s="603" t="s">
        <v>431</v>
      </c>
      <c r="C77" s="604"/>
    </row>
    <row r="78" spans="1:3">
      <c r="A78" s="221"/>
      <c r="B78" s="603" t="s">
        <v>770</v>
      </c>
      <c r="C78" s="604"/>
    </row>
    <row r="79" spans="1:3">
      <c r="A79" s="221"/>
      <c r="B79" s="603" t="s">
        <v>771</v>
      </c>
      <c r="C79" s="604"/>
    </row>
    <row r="80" spans="1:3">
      <c r="A80" s="605" t="s">
        <v>773</v>
      </c>
      <c r="B80" s="606"/>
      <c r="C80" s="607"/>
    </row>
    <row r="81" spans="1:3">
      <c r="A81" s="221"/>
      <c r="B81" s="603" t="s">
        <v>431</v>
      </c>
      <c r="C81" s="604"/>
    </row>
    <row r="82" spans="1:3">
      <c r="A82" s="221"/>
      <c r="B82" s="603" t="s">
        <v>774</v>
      </c>
      <c r="C82" s="604"/>
    </row>
    <row r="83" spans="1:3" ht="76.5" customHeight="1">
      <c r="A83" s="221"/>
      <c r="B83" s="603" t="s">
        <v>788</v>
      </c>
      <c r="C83" s="604"/>
    </row>
    <row r="84" spans="1:3" ht="53.25" customHeight="1">
      <c r="A84" s="221"/>
      <c r="B84" s="603" t="s">
        <v>787</v>
      </c>
      <c r="C84" s="604"/>
    </row>
    <row r="85" spans="1:3">
      <c r="A85" s="221"/>
      <c r="B85" s="603" t="s">
        <v>775</v>
      </c>
      <c r="C85" s="604"/>
    </row>
    <row r="86" spans="1:3">
      <c r="A86" s="221"/>
      <c r="B86" s="603" t="s">
        <v>776</v>
      </c>
      <c r="C86" s="604"/>
    </row>
    <row r="87" spans="1:3">
      <c r="A87" s="221"/>
      <c r="B87" s="603" t="s">
        <v>777</v>
      </c>
      <c r="C87" s="604"/>
    </row>
    <row r="88" spans="1:3">
      <c r="A88" s="605" t="s">
        <v>778</v>
      </c>
      <c r="B88" s="606"/>
      <c r="C88" s="607"/>
    </row>
    <row r="89" spans="1:3">
      <c r="A89" s="221"/>
      <c r="B89" s="603" t="s">
        <v>431</v>
      </c>
      <c r="C89" s="604"/>
    </row>
    <row r="90" spans="1:3">
      <c r="A90" s="221"/>
      <c r="B90" s="603" t="s">
        <v>780</v>
      </c>
      <c r="C90" s="604"/>
    </row>
    <row r="91" spans="1:3" ht="12" customHeight="1">
      <c r="A91" s="221"/>
      <c r="B91" s="603" t="s">
        <v>781</v>
      </c>
      <c r="C91" s="604"/>
    </row>
    <row r="92" spans="1:3">
      <c r="A92" s="221"/>
      <c r="B92" s="603" t="s">
        <v>782</v>
      </c>
      <c r="C92" s="604"/>
    </row>
    <row r="93" spans="1:3" ht="24.75" customHeight="1">
      <c r="A93" s="221"/>
      <c r="B93" s="599" t="s">
        <v>824</v>
      </c>
      <c r="C93" s="600"/>
    </row>
    <row r="94" spans="1:3" ht="24" customHeight="1">
      <c r="A94" s="221"/>
      <c r="B94" s="599" t="s">
        <v>825</v>
      </c>
      <c r="C94" s="600"/>
    </row>
    <row r="95" spans="1:3" ht="13.5" customHeight="1">
      <c r="A95" s="221"/>
      <c r="B95" s="601" t="s">
        <v>783</v>
      </c>
      <c r="C95" s="602"/>
    </row>
    <row r="96" spans="1:3" ht="11.25" customHeight="1" thickBot="1">
      <c r="A96" s="611" t="s">
        <v>820</v>
      </c>
      <c r="B96" s="612"/>
      <c r="C96" s="613"/>
    </row>
    <row r="97" spans="1:3" ht="12.75" thickTop="1" thickBot="1">
      <c r="A97" s="625" t="s">
        <v>532</v>
      </c>
      <c r="B97" s="625"/>
      <c r="C97" s="625"/>
    </row>
    <row r="98" spans="1:3">
      <c r="A98" s="375">
        <v>2</v>
      </c>
      <c r="B98" s="372" t="s">
        <v>800</v>
      </c>
      <c r="C98" s="372" t="s">
        <v>821</v>
      </c>
    </row>
    <row r="99" spans="1:3">
      <c r="A99" s="233">
        <v>3</v>
      </c>
      <c r="B99" s="373" t="s">
        <v>801</v>
      </c>
      <c r="C99" s="374" t="s">
        <v>822</v>
      </c>
    </row>
    <row r="100" spans="1:3">
      <c r="A100" s="233">
        <v>4</v>
      </c>
      <c r="B100" s="373" t="s">
        <v>802</v>
      </c>
      <c r="C100" s="374" t="s">
        <v>826</v>
      </c>
    </row>
    <row r="101" spans="1:3" ht="11.25" customHeight="1">
      <c r="A101" s="233">
        <v>5</v>
      </c>
      <c r="B101" s="373" t="s">
        <v>803</v>
      </c>
      <c r="C101" s="374" t="s">
        <v>823</v>
      </c>
    </row>
    <row r="102" spans="1:3" ht="12" customHeight="1">
      <c r="A102" s="233">
        <v>6</v>
      </c>
      <c r="B102" s="373" t="s">
        <v>818</v>
      </c>
      <c r="C102" s="374" t="s">
        <v>804</v>
      </c>
    </row>
    <row r="103" spans="1:3" ht="12" customHeight="1">
      <c r="A103" s="233">
        <v>7</v>
      </c>
      <c r="B103" s="373" t="s">
        <v>805</v>
      </c>
      <c r="C103" s="374" t="s">
        <v>819</v>
      </c>
    </row>
    <row r="104" spans="1:3">
      <c r="A104" s="233">
        <v>8</v>
      </c>
      <c r="B104" s="373" t="s">
        <v>810</v>
      </c>
      <c r="C104" s="374" t="s">
        <v>830</v>
      </c>
    </row>
    <row r="105" spans="1:3" ht="11.25" customHeight="1">
      <c r="A105" s="605" t="s">
        <v>784</v>
      </c>
      <c r="B105" s="606"/>
      <c r="C105" s="607"/>
    </row>
    <row r="106" spans="1:3" ht="27.6" customHeight="1">
      <c r="A106" s="221"/>
      <c r="B106" s="644" t="s">
        <v>431</v>
      </c>
      <c r="C106" s="645"/>
    </row>
    <row r="107" spans="1:3" ht="12" thickBot="1">
      <c r="A107" s="631" t="s">
        <v>685</v>
      </c>
      <c r="B107" s="632"/>
      <c r="C107" s="633"/>
    </row>
    <row r="108" spans="1:3" ht="24" customHeight="1" thickTop="1" thickBot="1">
      <c r="A108" s="634" t="s">
        <v>364</v>
      </c>
      <c r="B108" s="635"/>
      <c r="C108" s="636"/>
    </row>
    <row r="109" spans="1:3">
      <c r="A109" s="225" t="s">
        <v>440</v>
      </c>
      <c r="B109" s="637" t="s">
        <v>441</v>
      </c>
      <c r="C109" s="638"/>
    </row>
    <row r="110" spans="1:3">
      <c r="A110" s="227" t="s">
        <v>442</v>
      </c>
      <c r="B110" s="614" t="s">
        <v>443</v>
      </c>
      <c r="C110" s="615"/>
    </row>
    <row r="111" spans="1:3">
      <c r="A111" s="225" t="s">
        <v>444</v>
      </c>
      <c r="B111" s="616" t="s">
        <v>445</v>
      </c>
      <c r="C111" s="616"/>
    </row>
    <row r="112" spans="1:3">
      <c r="A112" s="227" t="s">
        <v>446</v>
      </c>
      <c r="B112" s="614" t="s">
        <v>447</v>
      </c>
      <c r="C112" s="615"/>
    </row>
    <row r="113" spans="1:3" ht="12" thickBot="1">
      <c r="A113" s="248" t="s">
        <v>448</v>
      </c>
      <c r="B113" s="617" t="s">
        <v>449</v>
      </c>
      <c r="C113" s="617"/>
    </row>
    <row r="114" spans="1:3" ht="12" thickBot="1">
      <c r="A114" s="618" t="s">
        <v>685</v>
      </c>
      <c r="B114" s="619"/>
      <c r="C114" s="620"/>
    </row>
    <row r="115" spans="1:3" ht="12.75" thickTop="1" thickBot="1">
      <c r="A115" s="621" t="s">
        <v>450</v>
      </c>
      <c r="B115" s="621"/>
      <c r="C115" s="621"/>
    </row>
    <row r="116" spans="1:3">
      <c r="A116" s="225">
        <v>1</v>
      </c>
      <c r="B116" s="228" t="s">
        <v>90</v>
      </c>
      <c r="C116" s="229" t="s">
        <v>451</v>
      </c>
    </row>
    <row r="117" spans="1:3">
      <c r="A117" s="225">
        <v>2</v>
      </c>
      <c r="B117" s="228" t="s">
        <v>91</v>
      </c>
      <c r="C117" s="229" t="s">
        <v>91</v>
      </c>
    </row>
    <row r="118" spans="1:3">
      <c r="A118" s="225">
        <v>3</v>
      </c>
      <c r="B118" s="228" t="s">
        <v>92</v>
      </c>
      <c r="C118" s="230" t="s">
        <v>452</v>
      </c>
    </row>
    <row r="119" spans="1:3" ht="33.75">
      <c r="A119" s="225">
        <v>4</v>
      </c>
      <c r="B119" s="228" t="s">
        <v>93</v>
      </c>
      <c r="C119" s="230" t="s">
        <v>661</v>
      </c>
    </row>
    <row r="120" spans="1:3">
      <c r="A120" s="225">
        <v>5</v>
      </c>
      <c r="B120" s="228" t="s">
        <v>94</v>
      </c>
      <c r="C120" s="230" t="s">
        <v>453</v>
      </c>
    </row>
    <row r="121" spans="1:3">
      <c r="A121" s="225">
        <v>5.0999999999999996</v>
      </c>
      <c r="B121" s="228" t="s">
        <v>454</v>
      </c>
      <c r="C121" s="229" t="s">
        <v>455</v>
      </c>
    </row>
    <row r="122" spans="1:3">
      <c r="A122" s="225">
        <v>5.2</v>
      </c>
      <c r="B122" s="228" t="s">
        <v>456</v>
      </c>
      <c r="C122" s="229" t="s">
        <v>457</v>
      </c>
    </row>
    <row r="123" spans="1:3">
      <c r="A123" s="225">
        <v>6</v>
      </c>
      <c r="B123" s="228" t="s">
        <v>95</v>
      </c>
      <c r="C123" s="230" t="s">
        <v>458</v>
      </c>
    </row>
    <row r="124" spans="1:3">
      <c r="A124" s="225">
        <v>7</v>
      </c>
      <c r="B124" s="228" t="s">
        <v>96</v>
      </c>
      <c r="C124" s="230" t="s">
        <v>459</v>
      </c>
    </row>
    <row r="125" spans="1:3" ht="22.5">
      <c r="A125" s="225">
        <v>8</v>
      </c>
      <c r="B125" s="228" t="s">
        <v>97</v>
      </c>
      <c r="C125" s="230" t="s">
        <v>460</v>
      </c>
    </row>
    <row r="126" spans="1:3">
      <c r="A126" s="225">
        <v>9</v>
      </c>
      <c r="B126" s="228" t="s">
        <v>98</v>
      </c>
      <c r="C126" s="230" t="s">
        <v>461</v>
      </c>
    </row>
    <row r="127" spans="1:3" ht="22.5">
      <c r="A127" s="225">
        <v>10</v>
      </c>
      <c r="B127" s="228" t="s">
        <v>462</v>
      </c>
      <c r="C127" s="230" t="s">
        <v>463</v>
      </c>
    </row>
    <row r="128" spans="1:3" ht="22.5">
      <c r="A128" s="225">
        <v>11</v>
      </c>
      <c r="B128" s="228" t="s">
        <v>99</v>
      </c>
      <c r="C128" s="230" t="s">
        <v>464</v>
      </c>
    </row>
    <row r="129" spans="1:3">
      <c r="A129" s="225">
        <v>12</v>
      </c>
      <c r="B129" s="228" t="s">
        <v>100</v>
      </c>
      <c r="C129" s="230" t="s">
        <v>465</v>
      </c>
    </row>
    <row r="130" spans="1:3">
      <c r="A130" s="225">
        <v>13</v>
      </c>
      <c r="B130" s="228" t="s">
        <v>466</v>
      </c>
      <c r="C130" s="230" t="s">
        <v>467</v>
      </c>
    </row>
    <row r="131" spans="1:3">
      <c r="A131" s="225">
        <v>14</v>
      </c>
      <c r="B131" s="228" t="s">
        <v>101</v>
      </c>
      <c r="C131" s="230" t="s">
        <v>468</v>
      </c>
    </row>
    <row r="132" spans="1:3">
      <c r="A132" s="225">
        <v>15</v>
      </c>
      <c r="B132" s="228" t="s">
        <v>102</v>
      </c>
      <c r="C132" s="230" t="s">
        <v>469</v>
      </c>
    </row>
    <row r="133" spans="1:3">
      <c r="A133" s="225">
        <v>16</v>
      </c>
      <c r="B133" s="228" t="s">
        <v>103</v>
      </c>
      <c r="C133" s="230" t="s">
        <v>470</v>
      </c>
    </row>
    <row r="134" spans="1:3">
      <c r="A134" s="225">
        <v>17</v>
      </c>
      <c r="B134" s="228" t="s">
        <v>104</v>
      </c>
      <c r="C134" s="230" t="s">
        <v>471</v>
      </c>
    </row>
    <row r="135" spans="1:3">
      <c r="A135" s="225">
        <v>18</v>
      </c>
      <c r="B135" s="228" t="s">
        <v>105</v>
      </c>
      <c r="C135" s="230" t="s">
        <v>662</v>
      </c>
    </row>
    <row r="136" spans="1:3" ht="22.5">
      <c r="A136" s="225">
        <v>19</v>
      </c>
      <c r="B136" s="228" t="s">
        <v>663</v>
      </c>
      <c r="C136" s="230" t="s">
        <v>664</v>
      </c>
    </row>
    <row r="137" spans="1:3" ht="22.5">
      <c r="A137" s="225">
        <v>20</v>
      </c>
      <c r="B137" s="228" t="s">
        <v>106</v>
      </c>
      <c r="C137" s="230" t="s">
        <v>665</v>
      </c>
    </row>
    <row r="138" spans="1:3">
      <c r="A138" s="225">
        <v>21</v>
      </c>
      <c r="B138" s="228" t="s">
        <v>107</v>
      </c>
      <c r="C138" s="230" t="s">
        <v>472</v>
      </c>
    </row>
    <row r="139" spans="1:3">
      <c r="A139" s="225">
        <v>22</v>
      </c>
      <c r="B139" s="228" t="s">
        <v>108</v>
      </c>
      <c r="C139" s="230" t="s">
        <v>666</v>
      </c>
    </row>
    <row r="140" spans="1:3">
      <c r="A140" s="225">
        <v>23</v>
      </c>
      <c r="B140" s="228" t="s">
        <v>109</v>
      </c>
      <c r="C140" s="230" t="s">
        <v>473</v>
      </c>
    </row>
    <row r="141" spans="1:3">
      <c r="A141" s="225">
        <v>24</v>
      </c>
      <c r="B141" s="228" t="s">
        <v>110</v>
      </c>
      <c r="C141" s="230" t="s">
        <v>474</v>
      </c>
    </row>
    <row r="142" spans="1:3" ht="22.5">
      <c r="A142" s="225">
        <v>25</v>
      </c>
      <c r="B142" s="228" t="s">
        <v>111</v>
      </c>
      <c r="C142" s="230" t="s">
        <v>475</v>
      </c>
    </row>
    <row r="143" spans="1:3" ht="33.75">
      <c r="A143" s="225">
        <v>26</v>
      </c>
      <c r="B143" s="228" t="s">
        <v>112</v>
      </c>
      <c r="C143" s="230" t="s">
        <v>476</v>
      </c>
    </row>
    <row r="144" spans="1:3">
      <c r="A144" s="225">
        <v>27</v>
      </c>
      <c r="B144" s="228" t="s">
        <v>477</v>
      </c>
      <c r="C144" s="230" t="s">
        <v>478</v>
      </c>
    </row>
    <row r="145" spans="1:3" ht="22.5">
      <c r="A145" s="225">
        <v>28</v>
      </c>
      <c r="B145" s="228" t="s">
        <v>119</v>
      </c>
      <c r="C145" s="230" t="s">
        <v>479</v>
      </c>
    </row>
    <row r="146" spans="1:3">
      <c r="A146" s="225">
        <v>29</v>
      </c>
      <c r="B146" s="228" t="s">
        <v>113</v>
      </c>
      <c r="C146" s="249" t="s">
        <v>480</v>
      </c>
    </row>
    <row r="147" spans="1:3">
      <c r="A147" s="225">
        <v>30</v>
      </c>
      <c r="B147" s="228" t="s">
        <v>114</v>
      </c>
      <c r="C147" s="249" t="s">
        <v>481</v>
      </c>
    </row>
    <row r="148" spans="1:3" ht="32.25" customHeight="1">
      <c r="A148" s="225">
        <v>31</v>
      </c>
      <c r="B148" s="228" t="s">
        <v>482</v>
      </c>
      <c r="C148" s="249" t="s">
        <v>483</v>
      </c>
    </row>
    <row r="149" spans="1:3">
      <c r="A149" s="225">
        <v>31.1</v>
      </c>
      <c r="B149" s="228" t="s">
        <v>484</v>
      </c>
      <c r="C149" s="231" t="s">
        <v>485</v>
      </c>
    </row>
    <row r="150" spans="1:3" ht="33.75">
      <c r="A150" s="225" t="s">
        <v>486</v>
      </c>
      <c r="B150" s="228" t="s">
        <v>699</v>
      </c>
      <c r="C150" s="257" t="s">
        <v>709</v>
      </c>
    </row>
    <row r="151" spans="1:3">
      <c r="A151" s="225">
        <v>31.2</v>
      </c>
      <c r="B151" s="228" t="s">
        <v>487</v>
      </c>
      <c r="C151" s="257" t="s">
        <v>488</v>
      </c>
    </row>
    <row r="152" spans="1:3">
      <c r="A152" s="225" t="s">
        <v>489</v>
      </c>
      <c r="B152" s="228" t="s">
        <v>699</v>
      </c>
      <c r="C152" s="257" t="s">
        <v>700</v>
      </c>
    </row>
    <row r="153" spans="1:3" ht="33.75">
      <c r="A153" s="225">
        <v>32</v>
      </c>
      <c r="B153" s="253" t="s">
        <v>490</v>
      </c>
      <c r="C153" s="257" t="s">
        <v>701</v>
      </c>
    </row>
    <row r="154" spans="1:3">
      <c r="A154" s="225">
        <v>33</v>
      </c>
      <c r="B154" s="228" t="s">
        <v>115</v>
      </c>
      <c r="C154" s="257" t="s">
        <v>491</v>
      </c>
    </row>
    <row r="155" spans="1:3">
      <c r="A155" s="225">
        <v>34</v>
      </c>
      <c r="B155" s="255" t="s">
        <v>116</v>
      </c>
      <c r="C155" s="257" t="s">
        <v>492</v>
      </c>
    </row>
    <row r="156" spans="1:3">
      <c r="A156" s="225">
        <v>35</v>
      </c>
      <c r="B156" s="255" t="s">
        <v>117</v>
      </c>
      <c r="C156" s="257" t="s">
        <v>493</v>
      </c>
    </row>
    <row r="157" spans="1:3">
      <c r="A157" s="241" t="s">
        <v>710</v>
      </c>
      <c r="B157" s="255" t="s">
        <v>124</v>
      </c>
      <c r="C157" s="257" t="s">
        <v>738</v>
      </c>
    </row>
    <row r="158" spans="1:3">
      <c r="A158" s="241">
        <v>36.1</v>
      </c>
      <c r="B158" s="255" t="s">
        <v>494</v>
      </c>
      <c r="C158" s="257" t="s">
        <v>495</v>
      </c>
    </row>
    <row r="159" spans="1:3" ht="22.5">
      <c r="A159" s="241" t="s">
        <v>711</v>
      </c>
      <c r="B159" s="255" t="s">
        <v>699</v>
      </c>
      <c r="C159" s="231" t="s">
        <v>702</v>
      </c>
    </row>
    <row r="160" spans="1:3" ht="22.5">
      <c r="A160" s="241">
        <v>36.200000000000003</v>
      </c>
      <c r="B160" s="256" t="s">
        <v>747</v>
      </c>
      <c r="C160" s="231" t="s">
        <v>739</v>
      </c>
    </row>
    <row r="161" spans="1:3" ht="22.5">
      <c r="A161" s="241" t="s">
        <v>712</v>
      </c>
      <c r="B161" s="255" t="s">
        <v>699</v>
      </c>
      <c r="C161" s="231" t="s">
        <v>740</v>
      </c>
    </row>
    <row r="162" spans="1:3" ht="22.5">
      <c r="A162" s="241">
        <v>36.299999999999997</v>
      </c>
      <c r="B162" s="256" t="s">
        <v>748</v>
      </c>
      <c r="C162" s="231" t="s">
        <v>741</v>
      </c>
    </row>
    <row r="163" spans="1:3" ht="22.5">
      <c r="A163" s="241" t="s">
        <v>713</v>
      </c>
      <c r="B163" s="255" t="s">
        <v>699</v>
      </c>
      <c r="C163" s="231" t="s">
        <v>742</v>
      </c>
    </row>
    <row r="164" spans="1:3">
      <c r="A164" s="241" t="s">
        <v>714</v>
      </c>
      <c r="B164" s="255" t="s">
        <v>118</v>
      </c>
      <c r="C164" s="254" t="s">
        <v>743</v>
      </c>
    </row>
    <row r="165" spans="1:3">
      <c r="A165" s="241" t="s">
        <v>715</v>
      </c>
      <c r="B165" s="255" t="s">
        <v>699</v>
      </c>
      <c r="C165" s="254" t="s">
        <v>744</v>
      </c>
    </row>
    <row r="166" spans="1:3">
      <c r="A166" s="239">
        <v>37</v>
      </c>
      <c r="B166" s="255" t="s">
        <v>498</v>
      </c>
      <c r="C166" s="231" t="s">
        <v>499</v>
      </c>
    </row>
    <row r="167" spans="1:3">
      <c r="A167" s="239">
        <v>37.1</v>
      </c>
      <c r="B167" s="255" t="s">
        <v>500</v>
      </c>
      <c r="C167" s="231" t="s">
        <v>501</v>
      </c>
    </row>
    <row r="168" spans="1:3">
      <c r="A168" s="240" t="s">
        <v>496</v>
      </c>
      <c r="B168" s="255" t="s">
        <v>699</v>
      </c>
      <c r="C168" s="231" t="s">
        <v>703</v>
      </c>
    </row>
    <row r="169" spans="1:3">
      <c r="A169" s="239">
        <v>37.200000000000003</v>
      </c>
      <c r="B169" s="255" t="s">
        <v>503</v>
      </c>
      <c r="C169" s="231" t="s">
        <v>504</v>
      </c>
    </row>
    <row r="170" spans="1:3" ht="22.5">
      <c r="A170" s="240" t="s">
        <v>497</v>
      </c>
      <c r="B170" s="228" t="s">
        <v>699</v>
      </c>
      <c r="C170" s="231" t="s">
        <v>704</v>
      </c>
    </row>
    <row r="171" spans="1:3">
      <c r="A171" s="239">
        <v>38</v>
      </c>
      <c r="B171" s="228" t="s">
        <v>120</v>
      </c>
      <c r="C171" s="231" t="s">
        <v>506</v>
      </c>
    </row>
    <row r="172" spans="1:3">
      <c r="A172" s="241">
        <v>38.1</v>
      </c>
      <c r="B172" s="228" t="s">
        <v>121</v>
      </c>
      <c r="C172" s="249" t="s">
        <v>121</v>
      </c>
    </row>
    <row r="173" spans="1:3">
      <c r="A173" s="241" t="s">
        <v>502</v>
      </c>
      <c r="B173" s="232" t="s">
        <v>507</v>
      </c>
      <c r="C173" s="616" t="s">
        <v>508</v>
      </c>
    </row>
    <row r="174" spans="1:3">
      <c r="A174" s="241" t="s">
        <v>716</v>
      </c>
      <c r="B174" s="232" t="s">
        <v>509</v>
      </c>
      <c r="C174" s="616"/>
    </row>
    <row r="175" spans="1:3">
      <c r="A175" s="241" t="s">
        <v>717</v>
      </c>
      <c r="B175" s="232" t="s">
        <v>510</v>
      </c>
      <c r="C175" s="616"/>
    </row>
    <row r="176" spans="1:3">
      <c r="A176" s="241" t="s">
        <v>718</v>
      </c>
      <c r="B176" s="232" t="s">
        <v>511</v>
      </c>
      <c r="C176" s="616"/>
    </row>
    <row r="177" spans="1:3">
      <c r="A177" s="241" t="s">
        <v>719</v>
      </c>
      <c r="B177" s="232" t="s">
        <v>512</v>
      </c>
      <c r="C177" s="616"/>
    </row>
    <row r="178" spans="1:3">
      <c r="A178" s="241" t="s">
        <v>720</v>
      </c>
      <c r="B178" s="232" t="s">
        <v>513</v>
      </c>
      <c r="C178" s="616"/>
    </row>
    <row r="179" spans="1:3">
      <c r="A179" s="241">
        <v>38.200000000000003</v>
      </c>
      <c r="B179" s="228" t="s">
        <v>122</v>
      </c>
      <c r="C179" s="249" t="s">
        <v>122</v>
      </c>
    </row>
    <row r="180" spans="1:3">
      <c r="A180" s="241" t="s">
        <v>505</v>
      </c>
      <c r="B180" s="232" t="s">
        <v>514</v>
      </c>
      <c r="C180" s="616" t="s">
        <v>515</v>
      </c>
    </row>
    <row r="181" spans="1:3">
      <c r="A181" s="241" t="s">
        <v>721</v>
      </c>
      <c r="B181" s="232" t="s">
        <v>516</v>
      </c>
      <c r="C181" s="616"/>
    </row>
    <row r="182" spans="1:3">
      <c r="A182" s="241" t="s">
        <v>722</v>
      </c>
      <c r="B182" s="232" t="s">
        <v>517</v>
      </c>
      <c r="C182" s="616"/>
    </row>
    <row r="183" spans="1:3">
      <c r="A183" s="241" t="s">
        <v>723</v>
      </c>
      <c r="B183" s="232" t="s">
        <v>518</v>
      </c>
      <c r="C183" s="616"/>
    </row>
    <row r="184" spans="1:3">
      <c r="A184" s="241" t="s">
        <v>724</v>
      </c>
      <c r="B184" s="232" t="s">
        <v>519</v>
      </c>
      <c r="C184" s="616"/>
    </row>
    <row r="185" spans="1:3">
      <c r="A185" s="241" t="s">
        <v>725</v>
      </c>
      <c r="B185" s="232" t="s">
        <v>520</v>
      </c>
      <c r="C185" s="616"/>
    </row>
    <row r="186" spans="1:3">
      <c r="A186" s="241" t="s">
        <v>726</v>
      </c>
      <c r="B186" s="232" t="s">
        <v>521</v>
      </c>
      <c r="C186" s="616"/>
    </row>
    <row r="187" spans="1:3">
      <c r="A187" s="241">
        <v>38.299999999999997</v>
      </c>
      <c r="B187" s="228" t="s">
        <v>123</v>
      </c>
      <c r="C187" s="249" t="s">
        <v>522</v>
      </c>
    </row>
    <row r="188" spans="1:3">
      <c r="A188" s="241" t="s">
        <v>727</v>
      </c>
      <c r="B188" s="232" t="s">
        <v>523</v>
      </c>
      <c r="C188" s="616" t="s">
        <v>524</v>
      </c>
    </row>
    <row r="189" spans="1:3">
      <c r="A189" s="241" t="s">
        <v>728</v>
      </c>
      <c r="B189" s="232" t="s">
        <v>525</v>
      </c>
      <c r="C189" s="616"/>
    </row>
    <row r="190" spans="1:3">
      <c r="A190" s="241" t="s">
        <v>729</v>
      </c>
      <c r="B190" s="232" t="s">
        <v>526</v>
      </c>
      <c r="C190" s="616"/>
    </row>
    <row r="191" spans="1:3">
      <c r="A191" s="241" t="s">
        <v>730</v>
      </c>
      <c r="B191" s="232" t="s">
        <v>527</v>
      </c>
      <c r="C191" s="616"/>
    </row>
    <row r="192" spans="1:3">
      <c r="A192" s="241" t="s">
        <v>731</v>
      </c>
      <c r="B192" s="232" t="s">
        <v>528</v>
      </c>
      <c r="C192" s="616"/>
    </row>
    <row r="193" spans="1:3">
      <c r="A193" s="241" t="s">
        <v>732</v>
      </c>
      <c r="B193" s="232" t="s">
        <v>529</v>
      </c>
      <c r="C193" s="616"/>
    </row>
    <row r="194" spans="1:3">
      <c r="A194" s="241">
        <v>38.4</v>
      </c>
      <c r="B194" s="228" t="s">
        <v>498</v>
      </c>
      <c r="C194" s="231" t="s">
        <v>499</v>
      </c>
    </row>
    <row r="195" spans="1:3" s="226" customFormat="1">
      <c r="A195" s="241" t="s">
        <v>733</v>
      </c>
      <c r="B195" s="232" t="s">
        <v>523</v>
      </c>
      <c r="C195" s="616" t="s">
        <v>530</v>
      </c>
    </row>
    <row r="196" spans="1:3">
      <c r="A196" s="241" t="s">
        <v>734</v>
      </c>
      <c r="B196" s="232" t="s">
        <v>525</v>
      </c>
      <c r="C196" s="616"/>
    </row>
    <row r="197" spans="1:3">
      <c r="A197" s="241" t="s">
        <v>735</v>
      </c>
      <c r="B197" s="232" t="s">
        <v>526</v>
      </c>
      <c r="C197" s="616"/>
    </row>
    <row r="198" spans="1:3">
      <c r="A198" s="241" t="s">
        <v>736</v>
      </c>
      <c r="B198" s="232" t="s">
        <v>527</v>
      </c>
      <c r="C198" s="616"/>
    </row>
    <row r="199" spans="1:3" ht="12" thickBot="1">
      <c r="A199" s="242" t="s">
        <v>737</v>
      </c>
      <c r="B199" s="232" t="s">
        <v>531</v>
      </c>
      <c r="C199" s="616"/>
    </row>
    <row r="200" spans="1:3" ht="12" thickBot="1">
      <c r="A200" s="611" t="s">
        <v>686</v>
      </c>
      <c r="B200" s="612"/>
      <c r="C200" s="613"/>
    </row>
    <row r="201" spans="1:3" ht="12.75" thickTop="1" thickBot="1">
      <c r="A201" s="625" t="s">
        <v>532</v>
      </c>
      <c r="B201" s="625"/>
      <c r="C201" s="625"/>
    </row>
    <row r="202" spans="1:3">
      <c r="A202" s="233">
        <v>11.1</v>
      </c>
      <c r="B202" s="234" t="s">
        <v>533</v>
      </c>
      <c r="C202" s="229" t="s">
        <v>534</v>
      </c>
    </row>
    <row r="203" spans="1:3" ht="22.5">
      <c r="A203" s="233">
        <v>11.2</v>
      </c>
      <c r="B203" s="234" t="s">
        <v>535</v>
      </c>
      <c r="C203" s="229" t="s">
        <v>536</v>
      </c>
    </row>
    <row r="204" spans="1:3" ht="22.5">
      <c r="A204" s="233">
        <v>11.3</v>
      </c>
      <c r="B204" s="234" t="s">
        <v>537</v>
      </c>
      <c r="C204" s="229" t="s">
        <v>538</v>
      </c>
    </row>
    <row r="205" spans="1:3" ht="22.5">
      <c r="A205" s="233">
        <v>11.4</v>
      </c>
      <c r="B205" s="234" t="s">
        <v>539</v>
      </c>
      <c r="C205" s="229" t="s">
        <v>540</v>
      </c>
    </row>
    <row r="206" spans="1:3" ht="22.5">
      <c r="A206" s="233">
        <v>11.5</v>
      </c>
      <c r="B206" s="234" t="s">
        <v>541</v>
      </c>
      <c r="C206" s="229" t="s">
        <v>542</v>
      </c>
    </row>
    <row r="207" spans="1:3">
      <c r="A207" s="233">
        <v>11.6</v>
      </c>
      <c r="B207" s="234" t="s">
        <v>543</v>
      </c>
      <c r="C207" s="229" t="s">
        <v>544</v>
      </c>
    </row>
    <row r="208" spans="1:3" ht="22.5">
      <c r="A208" s="233">
        <v>11.7</v>
      </c>
      <c r="B208" s="234" t="s">
        <v>705</v>
      </c>
      <c r="C208" s="229" t="s">
        <v>706</v>
      </c>
    </row>
    <row r="209" spans="1:3" ht="22.5">
      <c r="A209" s="233">
        <v>11.8</v>
      </c>
      <c r="B209" s="234" t="s">
        <v>707</v>
      </c>
      <c r="C209" s="229" t="s">
        <v>708</v>
      </c>
    </row>
    <row r="210" spans="1:3">
      <c r="A210" s="233">
        <v>11.9</v>
      </c>
      <c r="B210" s="229" t="s">
        <v>545</v>
      </c>
      <c r="C210" s="229" t="s">
        <v>546</v>
      </c>
    </row>
    <row r="211" spans="1:3">
      <c r="A211" s="233">
        <v>11.1</v>
      </c>
      <c r="B211" s="229" t="s">
        <v>547</v>
      </c>
      <c r="C211" s="229" t="s">
        <v>548</v>
      </c>
    </row>
    <row r="212" spans="1:3">
      <c r="A212" s="233">
        <v>11.11</v>
      </c>
      <c r="B212" s="231" t="s">
        <v>549</v>
      </c>
      <c r="C212" s="229" t="s">
        <v>550</v>
      </c>
    </row>
    <row r="213" spans="1:3">
      <c r="A213" s="233">
        <v>11.12</v>
      </c>
      <c r="B213" s="234" t="s">
        <v>551</v>
      </c>
      <c r="C213" s="229" t="s">
        <v>552</v>
      </c>
    </row>
    <row r="214" spans="1:3">
      <c r="A214" s="233">
        <v>11.13</v>
      </c>
      <c r="B214" s="234" t="s">
        <v>553</v>
      </c>
      <c r="C214" s="249" t="s">
        <v>554</v>
      </c>
    </row>
    <row r="215" spans="1:3" ht="22.5">
      <c r="A215" s="233">
        <v>11.14</v>
      </c>
      <c r="B215" s="234" t="s">
        <v>745</v>
      </c>
      <c r="C215" s="249" t="s">
        <v>746</v>
      </c>
    </row>
    <row r="216" spans="1:3">
      <c r="A216" s="233">
        <v>11.15</v>
      </c>
      <c r="B216" s="234" t="s">
        <v>555</v>
      </c>
      <c r="C216" s="249" t="s">
        <v>556</v>
      </c>
    </row>
    <row r="217" spans="1:3">
      <c r="A217" s="233">
        <v>11.16</v>
      </c>
      <c r="B217" s="234" t="s">
        <v>557</v>
      </c>
      <c r="C217" s="249" t="s">
        <v>558</v>
      </c>
    </row>
    <row r="218" spans="1:3">
      <c r="A218" s="233">
        <v>11.17</v>
      </c>
      <c r="B218" s="234" t="s">
        <v>559</v>
      </c>
      <c r="C218" s="249" t="s">
        <v>560</v>
      </c>
    </row>
    <row r="219" spans="1:3">
      <c r="A219" s="233">
        <v>11.18</v>
      </c>
      <c r="B219" s="234" t="s">
        <v>561</v>
      </c>
      <c r="C219" s="249" t="s">
        <v>562</v>
      </c>
    </row>
    <row r="220" spans="1:3" ht="22.5">
      <c r="A220" s="233">
        <v>11.19</v>
      </c>
      <c r="B220" s="234" t="s">
        <v>563</v>
      </c>
      <c r="C220" s="249" t="s">
        <v>667</v>
      </c>
    </row>
    <row r="221" spans="1:3" ht="22.5">
      <c r="A221" s="233">
        <v>11.2</v>
      </c>
      <c r="B221" s="234" t="s">
        <v>564</v>
      </c>
      <c r="C221" s="249" t="s">
        <v>668</v>
      </c>
    </row>
    <row r="222" spans="1:3" s="226" customFormat="1">
      <c r="A222" s="233">
        <v>11.21</v>
      </c>
      <c r="B222" s="234" t="s">
        <v>565</v>
      </c>
      <c r="C222" s="249" t="s">
        <v>566</v>
      </c>
    </row>
    <row r="223" spans="1:3">
      <c r="A223" s="233">
        <v>11.22</v>
      </c>
      <c r="B223" s="234" t="s">
        <v>567</v>
      </c>
      <c r="C223" s="249" t="s">
        <v>568</v>
      </c>
    </row>
    <row r="224" spans="1:3">
      <c r="A224" s="233">
        <v>11.23</v>
      </c>
      <c r="B224" s="234" t="s">
        <v>569</v>
      </c>
      <c r="C224" s="249" t="s">
        <v>570</v>
      </c>
    </row>
    <row r="225" spans="1:3">
      <c r="A225" s="233">
        <v>11.24</v>
      </c>
      <c r="B225" s="234" t="s">
        <v>571</v>
      </c>
      <c r="C225" s="249" t="s">
        <v>572</v>
      </c>
    </row>
    <row r="226" spans="1:3">
      <c r="A226" s="233">
        <v>11.25</v>
      </c>
      <c r="B226" s="251" t="s">
        <v>573</v>
      </c>
      <c r="C226" s="252" t="s">
        <v>574</v>
      </c>
    </row>
    <row r="227" spans="1:3" ht="12" thickBot="1">
      <c r="A227" s="622" t="s">
        <v>687</v>
      </c>
      <c r="B227" s="623"/>
      <c r="C227" s="624"/>
    </row>
    <row r="228" spans="1:3" ht="12.75" thickTop="1" thickBot="1">
      <c r="A228" s="625" t="s">
        <v>532</v>
      </c>
      <c r="B228" s="625"/>
      <c r="C228" s="625"/>
    </row>
    <row r="229" spans="1:3">
      <c r="A229" s="227" t="s">
        <v>575</v>
      </c>
      <c r="B229" s="235" t="s">
        <v>576</v>
      </c>
      <c r="C229" s="626" t="s">
        <v>577</v>
      </c>
    </row>
    <row r="230" spans="1:3">
      <c r="A230" s="225" t="s">
        <v>578</v>
      </c>
      <c r="B230" s="231" t="s">
        <v>579</v>
      </c>
      <c r="C230" s="616"/>
    </row>
    <row r="231" spans="1:3">
      <c r="A231" s="225" t="s">
        <v>580</v>
      </c>
      <c r="B231" s="231" t="s">
        <v>581</v>
      </c>
      <c r="C231" s="616"/>
    </row>
    <row r="232" spans="1:3">
      <c r="A232" s="225" t="s">
        <v>582</v>
      </c>
      <c r="B232" s="231" t="s">
        <v>583</v>
      </c>
      <c r="C232" s="616"/>
    </row>
    <row r="233" spans="1:3">
      <c r="A233" s="225" t="s">
        <v>584</v>
      </c>
      <c r="B233" s="231" t="s">
        <v>585</v>
      </c>
      <c r="C233" s="616"/>
    </row>
    <row r="234" spans="1:3">
      <c r="A234" s="225" t="s">
        <v>586</v>
      </c>
      <c r="B234" s="231" t="s">
        <v>587</v>
      </c>
      <c r="C234" s="249" t="s">
        <v>588</v>
      </c>
    </row>
    <row r="235" spans="1:3" ht="22.5">
      <c r="A235" s="225" t="s">
        <v>589</v>
      </c>
      <c r="B235" s="231" t="s">
        <v>590</v>
      </c>
      <c r="C235" s="249" t="s">
        <v>591</v>
      </c>
    </row>
    <row r="236" spans="1:3">
      <c r="A236" s="225" t="s">
        <v>592</v>
      </c>
      <c r="B236" s="231" t="s">
        <v>593</v>
      </c>
      <c r="C236" s="249" t="s">
        <v>594</v>
      </c>
    </row>
    <row r="237" spans="1:3">
      <c r="A237" s="225" t="s">
        <v>595</v>
      </c>
      <c r="B237" s="231" t="s">
        <v>596</v>
      </c>
      <c r="C237" s="616" t="s">
        <v>597</v>
      </c>
    </row>
    <row r="238" spans="1:3">
      <c r="A238" s="225" t="s">
        <v>598</v>
      </c>
      <c r="B238" s="231" t="s">
        <v>599</v>
      </c>
      <c r="C238" s="616"/>
    </row>
    <row r="239" spans="1:3">
      <c r="A239" s="225" t="s">
        <v>600</v>
      </c>
      <c r="B239" s="231" t="s">
        <v>601</v>
      </c>
      <c r="C239" s="616"/>
    </row>
    <row r="240" spans="1:3">
      <c r="A240" s="225" t="s">
        <v>602</v>
      </c>
      <c r="B240" s="231" t="s">
        <v>603</v>
      </c>
      <c r="C240" s="616" t="s">
        <v>577</v>
      </c>
    </row>
    <row r="241" spans="1:3">
      <c r="A241" s="225" t="s">
        <v>604</v>
      </c>
      <c r="B241" s="231" t="s">
        <v>605</v>
      </c>
      <c r="C241" s="616"/>
    </row>
    <row r="242" spans="1:3">
      <c r="A242" s="225" t="s">
        <v>606</v>
      </c>
      <c r="B242" s="231" t="s">
        <v>607</v>
      </c>
      <c r="C242" s="616"/>
    </row>
    <row r="243" spans="1:3" s="226" customFormat="1">
      <c r="A243" s="225" t="s">
        <v>608</v>
      </c>
      <c r="B243" s="231" t="s">
        <v>609</v>
      </c>
      <c r="C243" s="616"/>
    </row>
    <row r="244" spans="1:3">
      <c r="A244" s="225" t="s">
        <v>610</v>
      </c>
      <c r="B244" s="231" t="s">
        <v>611</v>
      </c>
      <c r="C244" s="616"/>
    </row>
    <row r="245" spans="1:3">
      <c r="A245" s="225" t="s">
        <v>612</v>
      </c>
      <c r="B245" s="231" t="s">
        <v>613</v>
      </c>
      <c r="C245" s="616"/>
    </row>
    <row r="246" spans="1:3">
      <c r="A246" s="225" t="s">
        <v>614</v>
      </c>
      <c r="B246" s="231" t="s">
        <v>615</v>
      </c>
      <c r="C246" s="616"/>
    </row>
    <row r="247" spans="1:3">
      <c r="A247" s="225" t="s">
        <v>616</v>
      </c>
      <c r="B247" s="231" t="s">
        <v>617</v>
      </c>
      <c r="C247" s="616"/>
    </row>
    <row r="248" spans="1:3" s="226" customFormat="1" ht="12" thickBot="1">
      <c r="A248" s="611" t="s">
        <v>688</v>
      </c>
      <c r="B248" s="612"/>
      <c r="C248" s="613"/>
    </row>
    <row r="249" spans="1:3" ht="12.75" thickTop="1" thickBot="1">
      <c r="A249" s="608" t="s">
        <v>618</v>
      </c>
      <c r="B249" s="608"/>
      <c r="C249" s="608"/>
    </row>
    <row r="250" spans="1:3">
      <c r="A250" s="225">
        <v>13.1</v>
      </c>
      <c r="B250" s="609" t="s">
        <v>619</v>
      </c>
      <c r="C250" s="610"/>
    </row>
    <row r="251" spans="1:3" ht="33.75">
      <c r="A251" s="225" t="s">
        <v>620</v>
      </c>
      <c r="B251" s="234" t="s">
        <v>621</v>
      </c>
      <c r="C251" s="229" t="s">
        <v>622</v>
      </c>
    </row>
    <row r="252" spans="1:3" ht="101.25">
      <c r="A252" s="225" t="s">
        <v>623</v>
      </c>
      <c r="B252" s="234" t="s">
        <v>624</v>
      </c>
      <c r="C252" s="229" t="s">
        <v>625</v>
      </c>
    </row>
    <row r="253" spans="1:3" ht="12" thickBot="1">
      <c r="A253" s="611" t="s">
        <v>689</v>
      </c>
      <c r="B253" s="612"/>
      <c r="C253" s="613"/>
    </row>
    <row r="254" spans="1:3" ht="12.75" thickTop="1" thickBot="1">
      <c r="A254" s="608" t="s">
        <v>618</v>
      </c>
      <c r="B254" s="608"/>
      <c r="C254" s="608"/>
    </row>
    <row r="255" spans="1:3">
      <c r="A255" s="225">
        <v>14.1</v>
      </c>
      <c r="B255" s="609" t="s">
        <v>626</v>
      </c>
      <c r="C255" s="610"/>
    </row>
    <row r="256" spans="1:3" ht="22.5">
      <c r="A256" s="225" t="s">
        <v>627</v>
      </c>
      <c r="B256" s="234" t="s">
        <v>628</v>
      </c>
      <c r="C256" s="229" t="s">
        <v>629</v>
      </c>
    </row>
    <row r="257" spans="1:3" ht="45">
      <c r="A257" s="225" t="s">
        <v>630</v>
      </c>
      <c r="B257" s="234" t="s">
        <v>631</v>
      </c>
      <c r="C257" s="229" t="s">
        <v>632</v>
      </c>
    </row>
    <row r="258" spans="1:3" ht="12" customHeight="1">
      <c r="A258" s="225" t="s">
        <v>633</v>
      </c>
      <c r="B258" s="234" t="s">
        <v>634</v>
      </c>
      <c r="C258" s="229" t="s">
        <v>635</v>
      </c>
    </row>
    <row r="259" spans="1:3" ht="33.75">
      <c r="A259" s="225" t="s">
        <v>636</v>
      </c>
      <c r="B259" s="234" t="s">
        <v>637</v>
      </c>
      <c r="C259" s="229" t="s">
        <v>638</v>
      </c>
    </row>
    <row r="260" spans="1:3" ht="11.25" customHeight="1">
      <c r="A260" s="225" t="s">
        <v>639</v>
      </c>
      <c r="B260" s="234" t="s">
        <v>640</v>
      </c>
      <c r="C260" s="229" t="s">
        <v>641</v>
      </c>
    </row>
    <row r="261" spans="1:3" ht="56.25">
      <c r="A261" s="225" t="s">
        <v>642</v>
      </c>
      <c r="B261" s="234" t="s">
        <v>643</v>
      </c>
      <c r="C261" s="229" t="s">
        <v>644</v>
      </c>
    </row>
    <row r="262" spans="1:3">
      <c r="A262" s="220"/>
      <c r="B262" s="220"/>
      <c r="C262" s="220"/>
    </row>
    <row r="263" spans="1:3">
      <c r="A263" s="220"/>
      <c r="B263" s="220"/>
      <c r="C263" s="220"/>
    </row>
    <row r="264" spans="1:3">
      <c r="A264" s="220"/>
      <c r="B264" s="220"/>
      <c r="C264" s="220"/>
    </row>
    <row r="265" spans="1:3">
      <c r="A265" s="220"/>
      <c r="B265" s="220"/>
      <c r="C265" s="220"/>
    </row>
    <row r="266" spans="1:3">
      <c r="A266" s="220"/>
      <c r="B266" s="220"/>
      <c r="C266" s="220"/>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15" activePane="bottomRight" state="frozen"/>
      <selection pane="topRight" activeCell="B1" sqref="B1"/>
      <selection pane="bottomLeft" activeCell="A6" sqref="A6"/>
      <selection pane="bottomRight" activeCell="N41" sqref="N41"/>
    </sheetView>
  </sheetViews>
  <sheetFormatPr defaultRowHeight="15.75"/>
  <cols>
    <col min="1" max="1" width="9.5703125" style="15" bestFit="1" customWidth="1"/>
    <col min="2" max="2" width="86" style="12" customWidth="1"/>
    <col min="3" max="3" width="12.7109375" style="12" customWidth="1"/>
    <col min="4" max="7" width="12.7109375" style="2" customWidth="1"/>
    <col min="8" max="13" width="6.7109375" customWidth="1"/>
  </cols>
  <sheetData>
    <row r="1" spans="1:8">
      <c r="A1" s="13" t="s">
        <v>226</v>
      </c>
      <c r="B1" s="475" t="s">
        <v>912</v>
      </c>
    </row>
    <row r="2" spans="1:8">
      <c r="A2" s="13" t="s">
        <v>227</v>
      </c>
      <c r="B2" s="481">
        <v>44104</v>
      </c>
      <c r="C2" s="23"/>
      <c r="D2" s="14"/>
      <c r="E2" s="14"/>
      <c r="F2" s="14"/>
      <c r="G2" s="14"/>
      <c r="H2" s="1"/>
    </row>
    <row r="3" spans="1:8">
      <c r="A3" s="13"/>
      <c r="C3" s="23"/>
      <c r="D3" s="14"/>
      <c r="E3" s="14"/>
      <c r="F3" s="14"/>
      <c r="G3" s="14"/>
      <c r="H3" s="1"/>
    </row>
    <row r="4" spans="1:8" ht="16.5" thickBot="1">
      <c r="A4" s="65" t="s">
        <v>647</v>
      </c>
      <c r="B4" s="202" t="s">
        <v>261</v>
      </c>
      <c r="C4" s="203"/>
      <c r="D4" s="204"/>
      <c r="E4" s="204"/>
      <c r="F4" s="204"/>
      <c r="G4" s="204"/>
      <c r="H4" s="1"/>
    </row>
    <row r="5" spans="1:8" ht="15">
      <c r="A5" s="348" t="s">
        <v>27</v>
      </c>
      <c r="B5" s="349"/>
      <c r="C5" s="496">
        <f>B2</f>
        <v>44104</v>
      </c>
      <c r="D5" s="497">
        <f>EOMONTH($C$5,-3)</f>
        <v>44012</v>
      </c>
      <c r="E5" s="497">
        <f>EOMONTH($C$5,-6)</f>
        <v>43921</v>
      </c>
      <c r="F5" s="497">
        <f>EOMONTH($C$5,-9)</f>
        <v>43830</v>
      </c>
      <c r="G5" s="497">
        <f>EOMONTH($C$5,-12)</f>
        <v>43738</v>
      </c>
    </row>
    <row r="6" spans="1:8" ht="15">
      <c r="A6" s="116"/>
      <c r="B6" s="26" t="s">
        <v>223</v>
      </c>
      <c r="C6" s="350"/>
      <c r="D6" s="350"/>
      <c r="E6" s="350"/>
      <c r="F6" s="350"/>
      <c r="G6" s="351"/>
    </row>
    <row r="7" spans="1:8" ht="15">
      <c r="A7" s="116"/>
      <c r="B7" s="27" t="s">
        <v>228</v>
      </c>
      <c r="C7" s="350"/>
      <c r="D7" s="350"/>
      <c r="E7" s="350"/>
      <c r="F7" s="350"/>
      <c r="G7" s="351"/>
    </row>
    <row r="8" spans="1:8" ht="15">
      <c r="A8" s="117">
        <v>1</v>
      </c>
      <c r="B8" s="250" t="s">
        <v>24</v>
      </c>
      <c r="C8" s="258">
        <v>186847048.84630001</v>
      </c>
      <c r="D8" s="486">
        <v>181115216.2261</v>
      </c>
      <c r="E8" s="486">
        <v>176282353.8418</v>
      </c>
      <c r="F8" s="487">
        <v>193010028.67900002</v>
      </c>
      <c r="G8" s="487">
        <v>182455156.92881042</v>
      </c>
      <c r="H8" s="499"/>
    </row>
    <row r="9" spans="1:8" ht="15">
      <c r="A9" s="117">
        <v>2</v>
      </c>
      <c r="B9" s="250" t="s">
        <v>125</v>
      </c>
      <c r="C9" s="258">
        <v>186847048.84630001</v>
      </c>
      <c r="D9" s="486">
        <v>181115216.2261</v>
      </c>
      <c r="E9" s="486">
        <v>176282353.8418</v>
      </c>
      <c r="F9" s="487">
        <v>193010028.67900002</v>
      </c>
      <c r="G9" s="487">
        <v>182455156.92881042</v>
      </c>
      <c r="H9" s="499"/>
    </row>
    <row r="10" spans="1:8" ht="15">
      <c r="A10" s="117">
        <v>3</v>
      </c>
      <c r="B10" s="250" t="s">
        <v>89</v>
      </c>
      <c r="C10" s="258">
        <v>248559559.68682307</v>
      </c>
      <c r="D10" s="486">
        <v>236886966.84141621</v>
      </c>
      <c r="E10" s="486">
        <v>241959513.79807672</v>
      </c>
      <c r="F10" s="487">
        <v>251779916.34689862</v>
      </c>
      <c r="G10" s="487">
        <v>242850298.83932611</v>
      </c>
      <c r="H10" s="499"/>
    </row>
    <row r="11" spans="1:8" ht="15">
      <c r="A11" s="116"/>
      <c r="B11" s="26" t="s">
        <v>224</v>
      </c>
      <c r="C11" s="351"/>
      <c r="D11" s="350"/>
      <c r="E11" s="350"/>
      <c r="F11" s="350"/>
      <c r="G11" s="350"/>
      <c r="H11" s="499"/>
    </row>
    <row r="12" spans="1:8" ht="15" customHeight="1">
      <c r="A12" s="117">
        <v>4</v>
      </c>
      <c r="B12" s="250" t="s">
        <v>669</v>
      </c>
      <c r="C12" s="258">
        <v>1450200685.4841762</v>
      </c>
      <c r="D12" s="488">
        <v>1269416745.4604745</v>
      </c>
      <c r="E12" s="488">
        <v>1319727082.0249529</v>
      </c>
      <c r="F12" s="487">
        <v>1270169967.2874706</v>
      </c>
      <c r="G12" s="487">
        <v>1332323124.4388566</v>
      </c>
      <c r="H12" s="499"/>
    </row>
    <row r="13" spans="1:8" ht="15">
      <c r="A13" s="116"/>
      <c r="B13" s="26" t="s">
        <v>126</v>
      </c>
      <c r="C13" s="351"/>
      <c r="D13" s="350"/>
      <c r="E13" s="350"/>
      <c r="F13" s="350"/>
      <c r="G13" s="350"/>
      <c r="H13" s="499"/>
    </row>
    <row r="14" spans="1:8" s="3" customFormat="1" ht="15">
      <c r="A14" s="117"/>
      <c r="B14" s="27" t="s">
        <v>833</v>
      </c>
      <c r="C14" s="351"/>
      <c r="D14" s="350"/>
      <c r="E14" s="350"/>
      <c r="F14" s="350"/>
      <c r="G14" s="350"/>
      <c r="H14" s="499"/>
    </row>
    <row r="15" spans="1:8" ht="15">
      <c r="A15" s="115">
        <v>5</v>
      </c>
      <c r="B15" s="25" t="str">
        <f>"ძირითადი პირველადი კაპიტალის კოეფიციენტი &gt;="&amp;'9.1. Capital Requirements'!$C$19*100&amp;"%"</f>
        <v>ძირითადი პირველადი კაპიტალის კოეფიციენტი &gt;=5.49456887518739%</v>
      </c>
      <c r="C15" s="489">
        <v>0.12884220143911854</v>
      </c>
      <c r="D15" s="489">
        <v>0.14267593118948607</v>
      </c>
      <c r="E15" s="489">
        <v>0.13357485516726475</v>
      </c>
      <c r="F15" s="489">
        <v>0.15195606387323526</v>
      </c>
      <c r="G15" s="489">
        <v>0.13694512508416926</v>
      </c>
      <c r="H15" s="499"/>
    </row>
    <row r="16" spans="1:8" ht="15" customHeight="1">
      <c r="A16" s="115">
        <v>6</v>
      </c>
      <c r="B16" s="25" t="str">
        <f>"პირველადი კაპიტალის კოეფიციენტი &gt;="&amp;'9.1. Capital Requirements'!$C$20*100&amp;"%"</f>
        <v>პირველადი კაპიტალის კოეფიციენტი &gt;=7.33040192914556%</v>
      </c>
      <c r="C16" s="489">
        <v>0.12884220143911854</v>
      </c>
      <c r="D16" s="489">
        <v>0.14267593118948607</v>
      </c>
      <c r="E16" s="489">
        <v>0.13357485516726475</v>
      </c>
      <c r="F16" s="489">
        <v>0.15195606387323526</v>
      </c>
      <c r="G16" s="489">
        <v>0.13694512508416926</v>
      </c>
      <c r="H16" s="499"/>
    </row>
    <row r="17" spans="1:8" ht="15">
      <c r="A17" s="115">
        <v>7</v>
      </c>
      <c r="B17" s="25" t="str">
        <f>"საზედამხედველო კაპიტალის კოეფიციენტი &gt;="&amp;'9.1. Capital Requirements'!$C$21*100&amp;"%"</f>
        <v>საზედამხედველო კაპიტალის კოეფიციენტი &gt;=11.0961808067686%</v>
      </c>
      <c r="C17" s="489">
        <v>0.17139666404435389</v>
      </c>
      <c r="D17" s="489">
        <v>0.18661087281898639</v>
      </c>
      <c r="E17" s="489">
        <v>0.18334056873851579</v>
      </c>
      <c r="F17" s="489">
        <v>0.19822537363608964</v>
      </c>
      <c r="G17" s="489">
        <v>0.18227582662547345</v>
      </c>
      <c r="H17" s="499"/>
    </row>
    <row r="18" spans="1:8" ht="15">
      <c r="A18" s="116"/>
      <c r="B18" s="26" t="s">
        <v>6</v>
      </c>
      <c r="C18" s="490"/>
      <c r="D18" s="490"/>
      <c r="E18" s="490"/>
      <c r="F18" s="490"/>
      <c r="G18" s="490"/>
      <c r="H18" s="499"/>
    </row>
    <row r="19" spans="1:8" ht="15" customHeight="1">
      <c r="A19" s="118">
        <v>8</v>
      </c>
      <c r="B19" s="28" t="s">
        <v>7</v>
      </c>
      <c r="C19" s="491">
        <v>5.6828667728182514E-2</v>
      </c>
      <c r="D19" s="491">
        <v>5.640381993077672E-2</v>
      </c>
      <c r="E19" s="491">
        <v>5.7616189154803849E-2</v>
      </c>
      <c r="F19" s="491">
        <v>6.0369512968061284E-2</v>
      </c>
      <c r="G19" s="491">
        <v>5.9780941201577155E-2</v>
      </c>
      <c r="H19" s="499"/>
    </row>
    <row r="20" spans="1:8" ht="15">
      <c r="A20" s="118">
        <v>9</v>
      </c>
      <c r="B20" s="28" t="s">
        <v>8</v>
      </c>
      <c r="C20" s="491">
        <v>2.3306365135927438E-2</v>
      </c>
      <c r="D20" s="491">
        <v>2.3857722573939588E-2</v>
      </c>
      <c r="E20" s="491">
        <v>2.3803472987318584E-2</v>
      </c>
      <c r="F20" s="491">
        <v>2.6052321770937824E-2</v>
      </c>
      <c r="G20" s="491">
        <v>2.6254755622061084E-2</v>
      </c>
      <c r="H20" s="499"/>
    </row>
    <row r="21" spans="1:8" ht="15">
      <c r="A21" s="118">
        <v>10</v>
      </c>
      <c r="B21" s="28" t="s">
        <v>9</v>
      </c>
      <c r="C21" s="491">
        <v>1.9918230181319795E-2</v>
      </c>
      <c r="D21" s="491">
        <v>2.0031056524941419E-2</v>
      </c>
      <c r="E21" s="491">
        <v>2.8887907030658463E-2</v>
      </c>
      <c r="F21" s="491">
        <v>2.2853761759102725E-2</v>
      </c>
      <c r="G21" s="491">
        <v>2.4633964718204979E-2</v>
      </c>
      <c r="H21" s="499"/>
    </row>
    <row r="22" spans="1:8" ht="15">
      <c r="A22" s="118">
        <v>11</v>
      </c>
      <c r="B22" s="28" t="s">
        <v>262</v>
      </c>
      <c r="C22" s="491">
        <v>3.3522302592255082E-2</v>
      </c>
      <c r="D22" s="491">
        <v>3.2546097356837132E-2</v>
      </c>
      <c r="E22" s="491">
        <v>3.3812716167485268E-2</v>
      </c>
      <c r="F22" s="491">
        <v>3.4317191197123467E-2</v>
      </c>
      <c r="G22" s="491">
        <v>3.3526185579516081E-2</v>
      </c>
      <c r="H22" s="499"/>
    </row>
    <row r="23" spans="1:8" ht="15">
      <c r="A23" s="118">
        <v>12</v>
      </c>
      <c r="B23" s="28" t="s">
        <v>10</v>
      </c>
      <c r="C23" s="491">
        <v>-5.0427653470484328E-3</v>
      </c>
      <c r="D23" s="491">
        <v>-1.4992558553650153E-2</v>
      </c>
      <c r="E23" s="491">
        <v>-4.3896316854456031E-2</v>
      </c>
      <c r="F23" s="491">
        <v>1.5427818985523124E-2</v>
      </c>
      <c r="G23" s="491">
        <v>1.1949745213188848E-2</v>
      </c>
      <c r="H23" s="499"/>
    </row>
    <row r="24" spans="1:8" ht="15">
      <c r="A24" s="118">
        <v>13</v>
      </c>
      <c r="B24" s="28" t="s">
        <v>11</v>
      </c>
      <c r="C24" s="491">
        <v>-4.1520345735286068E-2</v>
      </c>
      <c r="D24" s="491">
        <v>-0.12047029962504062</v>
      </c>
      <c r="E24" s="491">
        <v>-0.33852252311593867</v>
      </c>
      <c r="F24" s="491">
        <v>0.12400850029845803</v>
      </c>
      <c r="G24" s="491">
        <v>9.6924199755498458E-2</v>
      </c>
      <c r="H24" s="499"/>
    </row>
    <row r="25" spans="1:8" ht="15">
      <c r="A25" s="116"/>
      <c r="B25" s="26" t="s">
        <v>12</v>
      </c>
      <c r="C25" s="490"/>
      <c r="D25" s="490"/>
      <c r="E25" s="490"/>
      <c r="F25" s="490"/>
      <c r="G25" s="490"/>
      <c r="H25" s="499"/>
    </row>
    <row r="26" spans="1:8" ht="15">
      <c r="A26" s="118">
        <v>14</v>
      </c>
      <c r="B26" s="28" t="s">
        <v>13</v>
      </c>
      <c r="C26" s="491">
        <v>3.803834969002113E-2</v>
      </c>
      <c r="D26" s="491">
        <v>3.6048262637900098E-2</v>
      </c>
      <c r="E26" s="491">
        <v>3.8182590388785943E-2</v>
      </c>
      <c r="F26" s="491">
        <v>3.4885198679042877E-2</v>
      </c>
      <c r="G26" s="491">
        <v>3.2856279058343263E-2</v>
      </c>
      <c r="H26" s="499"/>
    </row>
    <row r="27" spans="1:8" ht="15" customHeight="1">
      <c r="A27" s="118">
        <v>15</v>
      </c>
      <c r="B27" s="28" t="s">
        <v>14</v>
      </c>
      <c r="C27" s="491">
        <v>5.5952448506595087E-2</v>
      </c>
      <c r="D27" s="491">
        <v>6.0417797617828277E-2</v>
      </c>
      <c r="E27" s="491">
        <v>6.1254342874241252E-2</v>
      </c>
      <c r="F27" s="491">
        <v>3.4605441234879811E-2</v>
      </c>
      <c r="G27" s="491">
        <v>3.465865474387908E-2</v>
      </c>
      <c r="H27" s="499"/>
    </row>
    <row r="28" spans="1:8" ht="15">
      <c r="A28" s="118">
        <v>16</v>
      </c>
      <c r="B28" s="28" t="s">
        <v>15</v>
      </c>
      <c r="C28" s="491">
        <v>0.77223118555128423</v>
      </c>
      <c r="D28" s="491">
        <v>0.76305263053608707</v>
      </c>
      <c r="E28" s="491">
        <v>0.76826053272284789</v>
      </c>
      <c r="F28" s="491">
        <v>0.74826308879829462</v>
      </c>
      <c r="G28" s="491">
        <v>0.75679869898216434</v>
      </c>
      <c r="H28" s="499"/>
    </row>
    <row r="29" spans="1:8" ht="15" customHeight="1">
      <c r="A29" s="118">
        <v>17</v>
      </c>
      <c r="B29" s="28" t="s">
        <v>16</v>
      </c>
      <c r="C29" s="491">
        <v>0.72756452035478392</v>
      </c>
      <c r="D29" s="491">
        <v>0.72095264546090776</v>
      </c>
      <c r="E29" s="491">
        <v>0.74372342563517868</v>
      </c>
      <c r="F29" s="491">
        <v>0.71443505153607478</v>
      </c>
      <c r="G29" s="491">
        <v>0.72328084528102887</v>
      </c>
      <c r="H29" s="499"/>
    </row>
    <row r="30" spans="1:8" ht="15">
      <c r="A30" s="118">
        <v>18</v>
      </c>
      <c r="B30" s="28" t="s">
        <v>17</v>
      </c>
      <c r="C30" s="491">
        <v>0.19983384531001724</v>
      </c>
      <c r="D30" s="491">
        <v>4.0538077784018689E-2</v>
      </c>
      <c r="E30" s="491">
        <v>6.8343970392063122E-2</v>
      </c>
      <c r="F30" s="491">
        <v>4.4531352032856755E-2</v>
      </c>
      <c r="G30" s="491">
        <v>6.8161509490301087E-2</v>
      </c>
      <c r="H30" s="499"/>
    </row>
    <row r="31" spans="1:8" ht="15" customHeight="1">
      <c r="A31" s="116"/>
      <c r="B31" s="26" t="s">
        <v>18</v>
      </c>
      <c r="C31" s="490"/>
      <c r="D31" s="490"/>
      <c r="E31" s="490"/>
      <c r="F31" s="490"/>
      <c r="G31" s="490"/>
      <c r="H31" s="499"/>
    </row>
    <row r="32" spans="1:8" ht="15" customHeight="1">
      <c r="A32" s="118">
        <v>19</v>
      </c>
      <c r="B32" s="28" t="s">
        <v>19</v>
      </c>
      <c r="C32" s="492">
        <v>0.23150029919885037</v>
      </c>
      <c r="D32" s="492">
        <v>0.26350163729887854</v>
      </c>
      <c r="E32" s="492">
        <v>0.25545906243461908</v>
      </c>
      <c r="F32" s="492">
        <v>0.24621589556660944</v>
      </c>
      <c r="G32" s="492">
        <v>0.24517073563796293</v>
      </c>
      <c r="H32" s="499"/>
    </row>
    <row r="33" spans="1:8" ht="15" customHeight="1">
      <c r="A33" s="118">
        <v>20</v>
      </c>
      <c r="B33" s="28" t="s">
        <v>20</v>
      </c>
      <c r="C33" s="492">
        <v>0.83168604865490459</v>
      </c>
      <c r="D33" s="492">
        <v>0.84161201278833897</v>
      </c>
      <c r="E33" s="492">
        <v>0.8633530312830402</v>
      </c>
      <c r="F33" s="492">
        <v>0.83028131046827158</v>
      </c>
      <c r="G33" s="492">
        <v>0.83356526310042234</v>
      </c>
      <c r="H33" s="499"/>
    </row>
    <row r="34" spans="1:8" ht="15" customHeight="1">
      <c r="A34" s="118">
        <v>21</v>
      </c>
      <c r="B34" s="259" t="s">
        <v>21</v>
      </c>
      <c r="C34" s="492">
        <v>0.33866952485700569</v>
      </c>
      <c r="D34" s="492">
        <v>0.30572930887275584</v>
      </c>
      <c r="E34" s="492">
        <v>0.30250050599542067</v>
      </c>
      <c r="F34" s="492">
        <v>0.31722920957831063</v>
      </c>
      <c r="G34" s="492">
        <v>0.31609216485007946</v>
      </c>
      <c r="H34" s="499"/>
    </row>
    <row r="35" spans="1:8" ht="15" customHeight="1">
      <c r="A35" s="352"/>
      <c r="B35" s="26" t="s">
        <v>832</v>
      </c>
      <c r="C35" s="350"/>
      <c r="D35" s="350"/>
      <c r="E35" s="350"/>
      <c r="F35" s="350"/>
      <c r="G35" s="350"/>
      <c r="H35" s="499"/>
    </row>
    <row r="36" spans="1:8" ht="15" customHeight="1">
      <c r="A36" s="118">
        <v>22</v>
      </c>
      <c r="B36" s="347" t="s">
        <v>816</v>
      </c>
      <c r="C36" s="493">
        <v>398015282.85999995</v>
      </c>
      <c r="D36" s="493">
        <v>413229882.62</v>
      </c>
      <c r="E36" s="493">
        <v>402436576.18000001</v>
      </c>
      <c r="F36" s="493">
        <v>367293107.16000003</v>
      </c>
      <c r="G36" s="493">
        <v>378604348.16999996</v>
      </c>
      <c r="H36" s="499"/>
    </row>
    <row r="37" spans="1:8" ht="15">
      <c r="A37" s="118">
        <v>23</v>
      </c>
      <c r="B37" s="28" t="s">
        <v>817</v>
      </c>
      <c r="C37" s="494">
        <v>246679070.3806605</v>
      </c>
      <c r="D37" s="494">
        <v>197082867.6258285</v>
      </c>
      <c r="E37" s="494">
        <v>207652532.56600145</v>
      </c>
      <c r="F37" s="494">
        <v>188731092.83875102</v>
      </c>
      <c r="G37" s="494">
        <v>227600179.05223849</v>
      </c>
      <c r="H37" s="499"/>
    </row>
    <row r="38" spans="1:8" thickBot="1">
      <c r="A38" s="119">
        <v>24</v>
      </c>
      <c r="B38" s="260" t="s">
        <v>815</v>
      </c>
      <c r="C38" s="495">
        <v>1.6134943359637539</v>
      </c>
      <c r="D38" s="495">
        <v>2.0967316317141131</v>
      </c>
      <c r="E38" s="495">
        <v>1.9380287406419534</v>
      </c>
      <c r="F38" s="495">
        <v>1.9461186900126186</v>
      </c>
      <c r="G38" s="495">
        <v>1.6634624355154974</v>
      </c>
      <c r="H38" s="499"/>
    </row>
    <row r="39" spans="1:8">
      <c r="A39" s="16"/>
    </row>
    <row r="40" spans="1:8" ht="39.75">
      <c r="B40" s="346" t="s">
        <v>834</v>
      </c>
    </row>
    <row r="41" spans="1:8" ht="65.25">
      <c r="B41" s="398" t="s">
        <v>831</v>
      </c>
      <c r="D41" s="369"/>
      <c r="E41" s="369"/>
      <c r="F41" s="369"/>
      <c r="G41" s="36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3"/>
  <sheetViews>
    <sheetView workbookViewId="0">
      <pane xSplit="1" ySplit="5" topLeftCell="B6" activePane="bottomRight" state="frozen"/>
      <selection pane="topRight" activeCell="B1" sqref="B1"/>
      <selection pane="bottomLeft" activeCell="A5" sqref="A5"/>
      <selection pane="bottomRight" activeCell="K17" sqref="K17"/>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4" ht="15.75">
      <c r="A1" s="13" t="s">
        <v>226</v>
      </c>
      <c r="B1" s="369" t="s">
        <v>912</v>
      </c>
    </row>
    <row r="2" spans="1:14" ht="15.75">
      <c r="A2" s="13" t="s">
        <v>227</v>
      </c>
      <c r="B2" s="482">
        <v>44104</v>
      </c>
    </row>
    <row r="3" spans="1:14" ht="15.75">
      <c r="A3" s="13"/>
    </row>
    <row r="4" spans="1:14" ht="16.5" thickBot="1">
      <c r="A4" s="29" t="s">
        <v>648</v>
      </c>
      <c r="B4" s="66" t="s">
        <v>282</v>
      </c>
      <c r="C4" s="29"/>
      <c r="D4" s="30"/>
      <c r="E4" s="30"/>
      <c r="F4" s="31"/>
      <c r="G4" s="31"/>
      <c r="H4" s="32" t="s">
        <v>130</v>
      </c>
    </row>
    <row r="5" spans="1:14" ht="15.75">
      <c r="A5" s="33"/>
      <c r="B5" s="34"/>
      <c r="C5" s="546" t="s">
        <v>232</v>
      </c>
      <c r="D5" s="547"/>
      <c r="E5" s="548"/>
      <c r="F5" s="546" t="s">
        <v>233</v>
      </c>
      <c r="G5" s="547"/>
      <c r="H5" s="549"/>
    </row>
    <row r="6" spans="1:14" ht="15.75">
      <c r="A6" s="35" t="s">
        <v>27</v>
      </c>
      <c r="B6" s="36" t="s">
        <v>190</v>
      </c>
      <c r="C6" s="37" t="s">
        <v>28</v>
      </c>
      <c r="D6" s="37" t="s">
        <v>131</v>
      </c>
      <c r="E6" s="37" t="s">
        <v>69</v>
      </c>
      <c r="F6" s="37" t="s">
        <v>28</v>
      </c>
      <c r="G6" s="37" t="s">
        <v>131</v>
      </c>
      <c r="H6" s="38" t="s">
        <v>69</v>
      </c>
    </row>
    <row r="7" spans="1:14" ht="15.75">
      <c r="A7" s="35">
        <v>1</v>
      </c>
      <c r="B7" s="39" t="s">
        <v>191</v>
      </c>
      <c r="C7" s="261">
        <v>19290730.550000001</v>
      </c>
      <c r="D7" s="261">
        <v>21760896.399999999</v>
      </c>
      <c r="E7" s="262">
        <v>41051626.950000003</v>
      </c>
      <c r="F7" s="263">
        <v>21622368.600000001</v>
      </c>
      <c r="G7" s="264">
        <v>25142430.120000001</v>
      </c>
      <c r="H7" s="265">
        <v>46764798.719999999</v>
      </c>
      <c r="I7" s="498"/>
      <c r="J7" s="498"/>
      <c r="K7" s="498"/>
      <c r="L7" s="498"/>
      <c r="M7" s="498"/>
      <c r="N7" s="498"/>
    </row>
    <row r="8" spans="1:14" ht="15.75">
      <c r="A8" s="35">
        <v>2</v>
      </c>
      <c r="B8" s="39" t="s">
        <v>192</v>
      </c>
      <c r="C8" s="261">
        <v>4868435.9800000004</v>
      </c>
      <c r="D8" s="261">
        <v>186830563.41</v>
      </c>
      <c r="E8" s="262">
        <v>191698999.38999999</v>
      </c>
      <c r="F8" s="263">
        <v>15260729.92</v>
      </c>
      <c r="G8" s="264">
        <v>206239299.95000002</v>
      </c>
      <c r="H8" s="265">
        <v>221500029.87</v>
      </c>
      <c r="I8" s="498"/>
      <c r="J8" s="498"/>
      <c r="K8" s="498"/>
      <c r="L8" s="498"/>
      <c r="M8" s="498"/>
      <c r="N8" s="498"/>
    </row>
    <row r="9" spans="1:14" ht="15.75">
      <c r="A9" s="35">
        <v>3</v>
      </c>
      <c r="B9" s="39" t="s">
        <v>193</v>
      </c>
      <c r="C9" s="261">
        <v>25391741.989999998</v>
      </c>
      <c r="D9" s="261">
        <v>89627978</v>
      </c>
      <c r="E9" s="262">
        <v>115019719.98999999</v>
      </c>
      <c r="F9" s="263">
        <v>28395269.609999999</v>
      </c>
      <c r="G9" s="264">
        <v>64932592.149999999</v>
      </c>
      <c r="H9" s="265">
        <v>93327861.75999999</v>
      </c>
      <c r="I9" s="498"/>
      <c r="J9" s="498"/>
      <c r="K9" s="498"/>
      <c r="L9" s="498"/>
      <c r="M9" s="498"/>
      <c r="N9" s="498"/>
    </row>
    <row r="10" spans="1:14" ht="15.75">
      <c r="A10" s="35">
        <v>4</v>
      </c>
      <c r="B10" s="39" t="s">
        <v>222</v>
      </c>
      <c r="C10" s="261">
        <v>0</v>
      </c>
      <c r="D10" s="261">
        <v>0</v>
      </c>
      <c r="E10" s="262">
        <v>0</v>
      </c>
      <c r="F10" s="263">
        <v>0</v>
      </c>
      <c r="G10" s="264">
        <v>0</v>
      </c>
      <c r="H10" s="265">
        <v>0</v>
      </c>
      <c r="I10" s="498"/>
      <c r="J10" s="498"/>
      <c r="K10" s="498"/>
      <c r="L10" s="498"/>
      <c r="M10" s="498"/>
      <c r="N10" s="498"/>
    </row>
    <row r="11" spans="1:14" ht="15.75">
      <c r="A11" s="35">
        <v>5</v>
      </c>
      <c r="B11" s="39" t="s">
        <v>194</v>
      </c>
      <c r="C11" s="261">
        <v>60689782.900000006</v>
      </c>
      <c r="D11" s="261">
        <v>0</v>
      </c>
      <c r="E11" s="262">
        <v>60689782.900000006</v>
      </c>
      <c r="F11" s="263">
        <v>17088368.759999998</v>
      </c>
      <c r="G11" s="264">
        <v>0</v>
      </c>
      <c r="H11" s="265">
        <v>17088368.759999998</v>
      </c>
      <c r="I11" s="498"/>
      <c r="J11" s="498"/>
      <c r="K11" s="498"/>
      <c r="L11" s="498"/>
      <c r="M11" s="498"/>
      <c r="N11" s="498"/>
    </row>
    <row r="12" spans="1:14" ht="15.75">
      <c r="A12" s="35">
        <v>6.1</v>
      </c>
      <c r="B12" s="40" t="s">
        <v>195</v>
      </c>
      <c r="C12" s="261">
        <v>297874147.49000001</v>
      </c>
      <c r="D12" s="261">
        <v>1009917475.3929001</v>
      </c>
      <c r="E12" s="262">
        <v>1307791622.8829002</v>
      </c>
      <c r="F12" s="263">
        <v>271080813.88999999</v>
      </c>
      <c r="G12" s="264">
        <v>843554727.76000011</v>
      </c>
      <c r="H12" s="265">
        <v>1114635541.6500001</v>
      </c>
      <c r="I12" s="498"/>
      <c r="J12" s="498"/>
      <c r="K12" s="498"/>
      <c r="L12" s="498"/>
      <c r="M12" s="498"/>
      <c r="N12" s="498"/>
    </row>
    <row r="13" spans="1:14" ht="15.75">
      <c r="A13" s="35">
        <v>6.2</v>
      </c>
      <c r="B13" s="40" t="s">
        <v>196</v>
      </c>
      <c r="C13" s="261">
        <v>-15232019.4974201</v>
      </c>
      <c r="D13" s="261">
        <v>-57942123.939291798</v>
      </c>
      <c r="E13" s="262">
        <v>-73174143.436711892</v>
      </c>
      <c r="F13" s="263">
        <v>-7875632.2001999998</v>
      </c>
      <c r="G13" s="264">
        <v>-30756136.203104001</v>
      </c>
      <c r="H13" s="265">
        <v>-38631768.403304003</v>
      </c>
      <c r="I13" s="498"/>
      <c r="J13" s="498"/>
      <c r="K13" s="498"/>
      <c r="L13" s="498"/>
      <c r="M13" s="498"/>
      <c r="N13" s="498"/>
    </row>
    <row r="14" spans="1:14" ht="15.75">
      <c r="A14" s="35">
        <v>6</v>
      </c>
      <c r="B14" s="39" t="s">
        <v>197</v>
      </c>
      <c r="C14" s="262">
        <v>282642127.99257994</v>
      </c>
      <c r="D14" s="262">
        <v>951975351.45360827</v>
      </c>
      <c r="E14" s="262">
        <v>1234617479.4461882</v>
      </c>
      <c r="F14" s="262">
        <v>263205181.68979999</v>
      </c>
      <c r="G14" s="262">
        <v>812798591.55689609</v>
      </c>
      <c r="H14" s="265">
        <v>1076003773.246696</v>
      </c>
      <c r="I14" s="498"/>
      <c r="J14" s="498"/>
      <c r="K14" s="498"/>
      <c r="L14" s="498"/>
      <c r="M14" s="498"/>
      <c r="N14" s="498"/>
    </row>
    <row r="15" spans="1:14" ht="15.75">
      <c r="A15" s="35">
        <v>7</v>
      </c>
      <c r="B15" s="39" t="s">
        <v>198</v>
      </c>
      <c r="C15" s="261">
        <v>3636912.22</v>
      </c>
      <c r="D15" s="261">
        <v>8038647.2200000007</v>
      </c>
      <c r="E15" s="262">
        <v>11675559.440000001</v>
      </c>
      <c r="F15" s="263">
        <v>1744784.3199999998</v>
      </c>
      <c r="G15" s="264">
        <v>3487249.7399999998</v>
      </c>
      <c r="H15" s="265">
        <v>5232034.0599999996</v>
      </c>
      <c r="I15" s="498"/>
      <c r="J15" s="498"/>
      <c r="K15" s="498"/>
      <c r="L15" s="498"/>
      <c r="M15" s="498"/>
      <c r="N15" s="498"/>
    </row>
    <row r="16" spans="1:14" ht="15.75">
      <c r="A16" s="35">
        <v>8</v>
      </c>
      <c r="B16" s="39" t="s">
        <v>199</v>
      </c>
      <c r="C16" s="261">
        <v>189576.5</v>
      </c>
      <c r="D16" s="261" t="s">
        <v>923</v>
      </c>
      <c r="E16" s="262">
        <v>189576.5</v>
      </c>
      <c r="F16" s="263">
        <v>56684</v>
      </c>
      <c r="G16" s="264" t="s">
        <v>923</v>
      </c>
      <c r="H16" s="265">
        <v>56684</v>
      </c>
      <c r="I16" s="498"/>
      <c r="J16" s="498"/>
      <c r="K16" s="498"/>
      <c r="L16" s="498"/>
      <c r="M16" s="498"/>
      <c r="N16" s="498"/>
    </row>
    <row r="17" spans="1:14" ht="15.75">
      <c r="A17" s="35">
        <v>9</v>
      </c>
      <c r="B17" s="39" t="s">
        <v>200</v>
      </c>
      <c r="C17" s="261">
        <v>6298572.1799999997</v>
      </c>
      <c r="D17" s="261">
        <v>63384.75</v>
      </c>
      <c r="E17" s="262">
        <v>6361956.9299999997</v>
      </c>
      <c r="F17" s="263">
        <v>6298572.1799999997</v>
      </c>
      <c r="G17" s="264">
        <v>53271.9</v>
      </c>
      <c r="H17" s="265">
        <v>6351844.0800000001</v>
      </c>
      <c r="I17" s="498"/>
      <c r="J17" s="498"/>
      <c r="K17" s="498"/>
      <c r="L17" s="498"/>
      <c r="M17" s="498"/>
      <c r="N17" s="498"/>
    </row>
    <row r="18" spans="1:14" ht="15.75">
      <c r="A18" s="35">
        <v>10</v>
      </c>
      <c r="B18" s="39" t="s">
        <v>201</v>
      </c>
      <c r="C18" s="261">
        <v>55917209.979999997</v>
      </c>
      <c r="D18" s="261" t="s">
        <v>923</v>
      </c>
      <c r="E18" s="262">
        <v>55917209.979999997</v>
      </c>
      <c r="F18" s="263">
        <v>61800277.972643964</v>
      </c>
      <c r="G18" s="264" t="s">
        <v>923</v>
      </c>
      <c r="H18" s="265">
        <v>61800277.972643964</v>
      </c>
      <c r="I18" s="498"/>
      <c r="J18" s="498"/>
      <c r="K18" s="498"/>
      <c r="L18" s="498"/>
      <c r="M18" s="498"/>
      <c r="N18" s="498"/>
    </row>
    <row r="19" spans="1:14" ht="15.75">
      <c r="A19" s="35">
        <v>11</v>
      </c>
      <c r="B19" s="39" t="s">
        <v>202</v>
      </c>
      <c r="C19" s="261">
        <v>16173696.879999999</v>
      </c>
      <c r="D19" s="261">
        <v>10499084.720000001</v>
      </c>
      <c r="E19" s="262">
        <v>26672781.600000001</v>
      </c>
      <c r="F19" s="263">
        <v>16529940.227599997</v>
      </c>
      <c r="G19" s="264">
        <v>16501863.802199999</v>
      </c>
      <c r="H19" s="265">
        <v>33031804.029799998</v>
      </c>
      <c r="I19" s="498"/>
      <c r="J19" s="498"/>
      <c r="K19" s="498"/>
      <c r="L19" s="498"/>
      <c r="M19" s="498"/>
      <c r="N19" s="498"/>
    </row>
    <row r="20" spans="1:14" ht="15.75">
      <c r="A20" s="35">
        <v>12</v>
      </c>
      <c r="B20" s="41" t="s">
        <v>203</v>
      </c>
      <c r="C20" s="262">
        <v>475098787.17258</v>
      </c>
      <c r="D20" s="262">
        <v>1268795905.9536083</v>
      </c>
      <c r="E20" s="262">
        <v>1743894693.1261883</v>
      </c>
      <c r="F20" s="262">
        <v>432002177.28004396</v>
      </c>
      <c r="G20" s="262">
        <v>1129155299.2190962</v>
      </c>
      <c r="H20" s="265">
        <v>1561157476.4991403</v>
      </c>
      <c r="I20" s="498"/>
      <c r="J20" s="498"/>
      <c r="K20" s="498"/>
      <c r="L20" s="498"/>
      <c r="M20" s="498"/>
      <c r="N20" s="498"/>
    </row>
    <row r="21" spans="1:14" ht="15.75">
      <c r="A21" s="35"/>
      <c r="B21" s="36" t="s">
        <v>220</v>
      </c>
      <c r="C21" s="266"/>
      <c r="D21" s="266"/>
      <c r="E21" s="266">
        <v>0</v>
      </c>
      <c r="F21" s="267"/>
      <c r="G21" s="268"/>
      <c r="H21" s="269">
        <v>0</v>
      </c>
      <c r="I21" s="498"/>
      <c r="J21" s="498"/>
      <c r="K21" s="498"/>
      <c r="L21" s="498"/>
      <c r="M21" s="498"/>
      <c r="N21" s="498"/>
    </row>
    <row r="22" spans="1:14" ht="15.75">
      <c r="A22" s="35">
        <v>13</v>
      </c>
      <c r="B22" s="39" t="s">
        <v>204</v>
      </c>
      <c r="C22" s="261">
        <v>0</v>
      </c>
      <c r="D22" s="261">
        <v>0</v>
      </c>
      <c r="E22" s="262">
        <v>0</v>
      </c>
      <c r="F22" s="263">
        <v>0</v>
      </c>
      <c r="G22" s="264">
        <v>71628945.995199993</v>
      </c>
      <c r="H22" s="265">
        <v>71628945.995199993</v>
      </c>
      <c r="I22" s="498"/>
      <c r="J22" s="498"/>
      <c r="K22" s="498"/>
      <c r="L22" s="498"/>
      <c r="M22" s="498"/>
      <c r="N22" s="498"/>
    </row>
    <row r="23" spans="1:14" ht="15.75">
      <c r="A23" s="35">
        <v>14</v>
      </c>
      <c r="B23" s="39" t="s">
        <v>205</v>
      </c>
      <c r="C23" s="261">
        <v>101979007.94999999</v>
      </c>
      <c r="D23" s="261">
        <v>159809522.31</v>
      </c>
      <c r="E23" s="262">
        <v>261788530.25999999</v>
      </c>
      <c r="F23" s="263">
        <v>96334942.969999999</v>
      </c>
      <c r="G23" s="264">
        <v>140259882.60930002</v>
      </c>
      <c r="H23" s="265">
        <v>236594825.57930002</v>
      </c>
      <c r="I23" s="498"/>
      <c r="J23" s="498"/>
      <c r="K23" s="498"/>
      <c r="L23" s="498"/>
      <c r="M23" s="498"/>
      <c r="N23" s="498"/>
    </row>
    <row r="24" spans="1:14" ht="15.75">
      <c r="A24" s="35">
        <v>15</v>
      </c>
      <c r="B24" s="39" t="s">
        <v>206</v>
      </c>
      <c r="C24" s="261">
        <v>75734650.909999996</v>
      </c>
      <c r="D24" s="261">
        <v>253080805.95169997</v>
      </c>
      <c r="E24" s="262">
        <v>328815456.86169994</v>
      </c>
      <c r="F24" s="263">
        <v>70664090.100000009</v>
      </c>
      <c r="G24" s="264">
        <v>186210730.73920023</v>
      </c>
      <c r="H24" s="265">
        <v>256874820.83920026</v>
      </c>
      <c r="I24" s="498"/>
      <c r="J24" s="498"/>
      <c r="K24" s="498"/>
      <c r="L24" s="498"/>
      <c r="M24" s="498"/>
      <c r="N24" s="498"/>
    </row>
    <row r="25" spans="1:14" ht="15.75">
      <c r="A25" s="35">
        <v>16</v>
      </c>
      <c r="B25" s="39" t="s">
        <v>207</v>
      </c>
      <c r="C25" s="261">
        <v>37806249.120000005</v>
      </c>
      <c r="D25" s="261">
        <v>296846563.75</v>
      </c>
      <c r="E25" s="262">
        <v>334652812.87</v>
      </c>
      <c r="F25" s="263">
        <v>20856964.609999999</v>
      </c>
      <c r="G25" s="264">
        <v>252487565.1837</v>
      </c>
      <c r="H25" s="265">
        <v>273344529.79369998</v>
      </c>
      <c r="I25" s="498"/>
      <c r="J25" s="498"/>
      <c r="K25" s="498"/>
      <c r="L25" s="498"/>
      <c r="M25" s="498"/>
      <c r="N25" s="498"/>
    </row>
    <row r="26" spans="1:14" ht="15.75">
      <c r="A26" s="35">
        <v>17</v>
      </c>
      <c r="B26" s="39" t="s">
        <v>208</v>
      </c>
      <c r="C26" s="266"/>
      <c r="D26" s="266"/>
      <c r="E26" s="262">
        <v>0</v>
      </c>
      <c r="F26" s="267"/>
      <c r="G26" s="268"/>
      <c r="H26" s="265">
        <v>0</v>
      </c>
      <c r="I26" s="498"/>
      <c r="J26" s="498"/>
      <c r="K26" s="498"/>
      <c r="L26" s="498"/>
      <c r="M26" s="498"/>
      <c r="N26" s="498"/>
    </row>
    <row r="27" spans="1:14" ht="15.75">
      <c r="A27" s="35">
        <v>18</v>
      </c>
      <c r="B27" s="39" t="s">
        <v>209</v>
      </c>
      <c r="C27" s="261">
        <v>26240878.5</v>
      </c>
      <c r="D27" s="261">
        <v>504161618.26167023</v>
      </c>
      <c r="E27" s="262">
        <v>530402496.76167023</v>
      </c>
      <c r="F27" s="263">
        <v>30614358.25</v>
      </c>
      <c r="G27" s="264">
        <v>383646177.20383596</v>
      </c>
      <c r="H27" s="265">
        <v>414260535.45383596</v>
      </c>
      <c r="I27" s="498"/>
      <c r="J27" s="498"/>
      <c r="K27" s="498"/>
      <c r="L27" s="498"/>
      <c r="M27" s="498"/>
      <c r="N27" s="498"/>
    </row>
    <row r="28" spans="1:14" ht="15.75">
      <c r="A28" s="35">
        <v>19</v>
      </c>
      <c r="B28" s="39" t="s">
        <v>210</v>
      </c>
      <c r="C28" s="261">
        <v>1259373.9400000002</v>
      </c>
      <c r="D28" s="261">
        <v>9896933.3800000008</v>
      </c>
      <c r="E28" s="262">
        <v>11156307.32</v>
      </c>
      <c r="F28" s="263">
        <v>840922.03</v>
      </c>
      <c r="G28" s="264">
        <v>8447525.8900000006</v>
      </c>
      <c r="H28" s="265">
        <v>9288447.9199999999</v>
      </c>
      <c r="I28" s="498"/>
      <c r="J28" s="498"/>
      <c r="K28" s="498"/>
      <c r="L28" s="498"/>
      <c r="M28" s="498"/>
      <c r="N28" s="498"/>
    </row>
    <row r="29" spans="1:14" ht="15.75">
      <c r="A29" s="35">
        <v>20</v>
      </c>
      <c r="B29" s="39" t="s">
        <v>132</v>
      </c>
      <c r="C29" s="261">
        <v>17895000.34</v>
      </c>
      <c r="D29" s="261">
        <v>13373436.940000001</v>
      </c>
      <c r="E29" s="262">
        <v>31268437.280000001</v>
      </c>
      <c r="F29" s="263">
        <v>8905137.3699999992</v>
      </c>
      <c r="G29" s="264">
        <v>10286390.84</v>
      </c>
      <c r="H29" s="265">
        <v>19191528.210000001</v>
      </c>
      <c r="I29" s="498"/>
      <c r="J29" s="498"/>
      <c r="K29" s="498"/>
      <c r="L29" s="498"/>
      <c r="M29" s="498"/>
      <c r="N29" s="498"/>
    </row>
    <row r="30" spans="1:14" ht="15.75">
      <c r="A30" s="35">
        <v>21</v>
      </c>
      <c r="B30" s="39" t="s">
        <v>211</v>
      </c>
      <c r="C30" s="261">
        <v>0</v>
      </c>
      <c r="D30" s="261">
        <v>52085500</v>
      </c>
      <c r="E30" s="262">
        <v>52085500</v>
      </c>
      <c r="F30" s="263">
        <v>0</v>
      </c>
      <c r="G30" s="264">
        <v>90023000</v>
      </c>
      <c r="H30" s="265">
        <v>90023000</v>
      </c>
      <c r="I30" s="498"/>
      <c r="J30" s="498"/>
      <c r="K30" s="498"/>
      <c r="L30" s="498"/>
      <c r="M30" s="498"/>
      <c r="N30" s="498"/>
    </row>
    <row r="31" spans="1:14" ht="15.75">
      <c r="A31" s="35">
        <v>22</v>
      </c>
      <c r="B31" s="41" t="s">
        <v>212</v>
      </c>
      <c r="C31" s="262">
        <v>260915160.75999999</v>
      </c>
      <c r="D31" s="262">
        <v>1289254380.5933704</v>
      </c>
      <c r="E31" s="262">
        <v>1550169541.3533704</v>
      </c>
      <c r="F31" s="262">
        <v>228216415.33000001</v>
      </c>
      <c r="G31" s="262">
        <v>1142990218.4612362</v>
      </c>
      <c r="H31" s="265">
        <v>1371206633.7912362</v>
      </c>
      <c r="I31" s="498"/>
      <c r="J31" s="498"/>
      <c r="K31" s="498"/>
      <c r="L31" s="498"/>
      <c r="M31" s="498"/>
      <c r="N31" s="498"/>
    </row>
    <row r="32" spans="1:14" ht="15.75">
      <c r="A32" s="35"/>
      <c r="B32" s="36" t="s">
        <v>221</v>
      </c>
      <c r="C32" s="266"/>
      <c r="D32" s="266"/>
      <c r="E32" s="261">
        <v>0</v>
      </c>
      <c r="F32" s="267"/>
      <c r="G32" s="268"/>
      <c r="H32" s="269">
        <v>0</v>
      </c>
      <c r="I32" s="498"/>
      <c r="J32" s="498"/>
      <c r="K32" s="498"/>
      <c r="L32" s="498"/>
      <c r="M32" s="498"/>
      <c r="N32" s="498"/>
    </row>
    <row r="33" spans="1:14" ht="15.75">
      <c r="A33" s="35">
        <v>23</v>
      </c>
      <c r="B33" s="39" t="s">
        <v>213</v>
      </c>
      <c r="C33" s="261">
        <v>100351374.99000001</v>
      </c>
      <c r="D33" s="266" t="s">
        <v>923</v>
      </c>
      <c r="E33" s="262">
        <v>100351374.99000001</v>
      </c>
      <c r="F33" s="263">
        <v>88914815</v>
      </c>
      <c r="G33" s="268" t="s">
        <v>923</v>
      </c>
      <c r="H33" s="265">
        <v>88914815</v>
      </c>
      <c r="I33" s="498"/>
      <c r="J33" s="498"/>
      <c r="K33" s="498"/>
      <c r="L33" s="498"/>
      <c r="M33" s="498"/>
      <c r="N33" s="498"/>
    </row>
    <row r="34" spans="1:14" ht="15.75">
      <c r="A34" s="35">
        <v>24</v>
      </c>
      <c r="B34" s="39" t="s">
        <v>214</v>
      </c>
      <c r="C34" s="261">
        <v>0</v>
      </c>
      <c r="D34" s="266" t="s">
        <v>923</v>
      </c>
      <c r="E34" s="262">
        <v>0</v>
      </c>
      <c r="F34" s="263">
        <v>0</v>
      </c>
      <c r="G34" s="268" t="s">
        <v>923</v>
      </c>
      <c r="H34" s="265">
        <v>0</v>
      </c>
      <c r="I34" s="498"/>
      <c r="J34" s="498"/>
      <c r="K34" s="498"/>
      <c r="L34" s="498"/>
      <c r="M34" s="498"/>
      <c r="N34" s="498"/>
    </row>
    <row r="35" spans="1:14" ht="15.75">
      <c r="A35" s="35">
        <v>25</v>
      </c>
      <c r="B35" s="40" t="s">
        <v>215</v>
      </c>
      <c r="C35" s="261">
        <v>0</v>
      </c>
      <c r="D35" s="266" t="s">
        <v>923</v>
      </c>
      <c r="E35" s="262">
        <v>0</v>
      </c>
      <c r="F35" s="263">
        <v>0</v>
      </c>
      <c r="G35" s="268" t="s">
        <v>923</v>
      </c>
      <c r="H35" s="265">
        <v>0</v>
      </c>
      <c r="I35" s="498"/>
      <c r="J35" s="498"/>
      <c r="K35" s="498"/>
      <c r="L35" s="498"/>
      <c r="M35" s="498"/>
      <c r="N35" s="498"/>
    </row>
    <row r="36" spans="1:14" ht="15.75">
      <c r="A36" s="35">
        <v>26</v>
      </c>
      <c r="B36" s="39" t="s">
        <v>216</v>
      </c>
      <c r="C36" s="261">
        <v>51324298.829999998</v>
      </c>
      <c r="D36" s="266" t="s">
        <v>923</v>
      </c>
      <c r="E36" s="262">
        <v>51324298.829999998</v>
      </c>
      <c r="F36" s="263">
        <v>36388151.469999999</v>
      </c>
      <c r="G36" s="268" t="s">
        <v>923</v>
      </c>
      <c r="H36" s="265">
        <v>36388151.469999999</v>
      </c>
      <c r="I36" s="498"/>
      <c r="J36" s="498"/>
      <c r="K36" s="498"/>
      <c r="L36" s="498"/>
      <c r="M36" s="498"/>
      <c r="N36" s="498"/>
    </row>
    <row r="37" spans="1:14" ht="15.75">
      <c r="A37" s="35">
        <v>27</v>
      </c>
      <c r="B37" s="39" t="s">
        <v>217</v>
      </c>
      <c r="C37" s="261">
        <v>0</v>
      </c>
      <c r="D37" s="266" t="s">
        <v>923</v>
      </c>
      <c r="E37" s="262">
        <v>0</v>
      </c>
      <c r="F37" s="263">
        <v>0</v>
      </c>
      <c r="G37" s="268" t="s">
        <v>923</v>
      </c>
      <c r="H37" s="265">
        <v>0</v>
      </c>
      <c r="I37" s="498"/>
      <c r="J37" s="498"/>
      <c r="K37" s="498"/>
      <c r="L37" s="498"/>
      <c r="M37" s="498"/>
      <c r="N37" s="498"/>
    </row>
    <row r="38" spans="1:14" ht="15.75">
      <c r="A38" s="35">
        <v>28</v>
      </c>
      <c r="B38" s="39" t="s">
        <v>218</v>
      </c>
      <c r="C38" s="261">
        <v>42049477.936300009</v>
      </c>
      <c r="D38" s="266" t="s">
        <v>923</v>
      </c>
      <c r="E38" s="262">
        <v>42049477.936300009</v>
      </c>
      <c r="F38" s="263">
        <v>64647876.328200005</v>
      </c>
      <c r="G38" s="268" t="s">
        <v>923</v>
      </c>
      <c r="H38" s="265">
        <v>64647876.328200005</v>
      </c>
      <c r="I38" s="498"/>
      <c r="J38" s="498"/>
      <c r="K38" s="498"/>
      <c r="L38" s="498"/>
      <c r="M38" s="498"/>
      <c r="N38" s="498"/>
    </row>
    <row r="39" spans="1:14" ht="15.75">
      <c r="A39" s="35">
        <v>29</v>
      </c>
      <c r="B39" s="39" t="s">
        <v>234</v>
      </c>
      <c r="C39" s="261">
        <v>0</v>
      </c>
      <c r="D39" s="266" t="s">
        <v>923</v>
      </c>
      <c r="E39" s="262">
        <v>0</v>
      </c>
      <c r="F39" s="263">
        <v>0</v>
      </c>
      <c r="G39" s="268" t="s">
        <v>923</v>
      </c>
      <c r="H39" s="265">
        <v>0</v>
      </c>
      <c r="I39" s="498"/>
      <c r="J39" s="498"/>
      <c r="K39" s="498"/>
      <c r="L39" s="498"/>
      <c r="M39" s="498"/>
      <c r="N39" s="498"/>
    </row>
    <row r="40" spans="1:14" ht="15.75">
      <c r="A40" s="35">
        <v>30</v>
      </c>
      <c r="B40" s="41" t="s">
        <v>219</v>
      </c>
      <c r="C40" s="261">
        <v>193725151.7563</v>
      </c>
      <c r="D40" s="266" t="s">
        <v>923</v>
      </c>
      <c r="E40" s="262">
        <v>193725151.7563</v>
      </c>
      <c r="F40" s="263">
        <v>189950842.79820001</v>
      </c>
      <c r="G40" s="268" t="s">
        <v>923</v>
      </c>
      <c r="H40" s="265">
        <v>189950842.79820001</v>
      </c>
      <c r="I40" s="498"/>
      <c r="J40" s="498"/>
      <c r="K40" s="498"/>
      <c r="L40" s="498"/>
      <c r="M40" s="498"/>
      <c r="N40" s="498"/>
    </row>
    <row r="41" spans="1:14" ht="16.5" thickBot="1">
      <c r="A41" s="42">
        <v>31</v>
      </c>
      <c r="B41" s="43" t="s">
        <v>235</v>
      </c>
      <c r="C41" s="270">
        <v>454640312.51629996</v>
      </c>
      <c r="D41" s="270">
        <v>1289254380.5933704</v>
      </c>
      <c r="E41" s="270">
        <v>1743894693.1096704</v>
      </c>
      <c r="F41" s="270">
        <v>418167258.12820005</v>
      </c>
      <c r="G41" s="270">
        <v>1142990218.4612362</v>
      </c>
      <c r="H41" s="271">
        <v>1561157476.5894363</v>
      </c>
      <c r="I41" s="498"/>
      <c r="J41" s="498"/>
      <c r="K41" s="498"/>
      <c r="L41" s="498"/>
      <c r="M41" s="498"/>
      <c r="N41" s="498"/>
    </row>
    <row r="43" spans="1:14">
      <c r="B43" s="44"/>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8"/>
  <sheetViews>
    <sheetView workbookViewId="0">
      <pane xSplit="1" ySplit="6" topLeftCell="B7" activePane="bottomRight" state="frozen"/>
      <selection pane="topRight" activeCell="B1" sqref="B1"/>
      <selection pane="bottomLeft" activeCell="A6" sqref="A6"/>
      <selection pane="bottomRight" activeCell="B29" sqref="B29"/>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0"/>
  </cols>
  <sheetData>
    <row r="1" spans="1:14" ht="15.75">
      <c r="A1" s="13" t="s">
        <v>226</v>
      </c>
      <c r="B1" s="12" t="s">
        <v>912</v>
      </c>
      <c r="C1" s="12"/>
    </row>
    <row r="2" spans="1:14" ht="15.75">
      <c r="A2" s="13" t="s">
        <v>227</v>
      </c>
      <c r="B2" s="481">
        <v>44104</v>
      </c>
      <c r="C2" s="23"/>
      <c r="D2" s="14"/>
      <c r="E2" s="14"/>
      <c r="F2" s="14"/>
      <c r="G2" s="14"/>
      <c r="H2" s="14"/>
    </row>
    <row r="3" spans="1:14" ht="15.75">
      <c r="A3" s="13"/>
      <c r="B3" s="12"/>
      <c r="C3" s="23"/>
      <c r="D3" s="14"/>
      <c r="E3" s="14"/>
      <c r="F3" s="14"/>
      <c r="G3" s="14"/>
      <c r="H3" s="14"/>
    </row>
    <row r="4" spans="1:14" ht="16.5" thickBot="1">
      <c r="A4" s="45" t="s">
        <v>649</v>
      </c>
      <c r="B4" s="24" t="s">
        <v>260</v>
      </c>
      <c r="C4" s="31"/>
      <c r="D4" s="31"/>
      <c r="E4" s="31"/>
      <c r="F4" s="45"/>
      <c r="G4" s="45"/>
      <c r="H4" s="46" t="s">
        <v>130</v>
      </c>
    </row>
    <row r="5" spans="1:14" ht="15.75">
      <c r="A5" s="120"/>
      <c r="B5" s="121"/>
      <c r="C5" s="546" t="s">
        <v>232</v>
      </c>
      <c r="D5" s="547"/>
      <c r="E5" s="548"/>
      <c r="F5" s="546" t="s">
        <v>233</v>
      </c>
      <c r="G5" s="547"/>
      <c r="H5" s="549"/>
    </row>
    <row r="6" spans="1:14">
      <c r="A6" s="122" t="s">
        <v>27</v>
      </c>
      <c r="B6" s="47"/>
      <c r="C6" s="48" t="s">
        <v>28</v>
      </c>
      <c r="D6" s="48" t="s">
        <v>133</v>
      </c>
      <c r="E6" s="48" t="s">
        <v>69</v>
      </c>
      <c r="F6" s="48" t="s">
        <v>28</v>
      </c>
      <c r="G6" s="48" t="s">
        <v>133</v>
      </c>
      <c r="H6" s="123" t="s">
        <v>69</v>
      </c>
    </row>
    <row r="7" spans="1:14">
      <c r="A7" s="124"/>
      <c r="B7" s="50" t="s">
        <v>129</v>
      </c>
      <c r="C7" s="51"/>
      <c r="D7" s="51"/>
      <c r="E7" s="51"/>
      <c r="F7" s="51"/>
      <c r="G7" s="51"/>
      <c r="H7" s="125"/>
    </row>
    <row r="8" spans="1:14" ht="15.75">
      <c r="A8" s="124">
        <v>1</v>
      </c>
      <c r="B8" s="52" t="s">
        <v>134</v>
      </c>
      <c r="C8" s="272">
        <v>1921470.34</v>
      </c>
      <c r="D8" s="272">
        <v>175941.15999999997</v>
      </c>
      <c r="E8" s="262">
        <v>2097411.5</v>
      </c>
      <c r="F8" s="272">
        <v>1473009.14</v>
      </c>
      <c r="G8" s="272">
        <v>1007312.25</v>
      </c>
      <c r="H8" s="273">
        <v>2480321.3899999997</v>
      </c>
      <c r="I8" s="498"/>
      <c r="J8" s="498"/>
      <c r="K8" s="498"/>
      <c r="L8" s="498"/>
      <c r="M8" s="498"/>
      <c r="N8" s="498"/>
    </row>
    <row r="9" spans="1:14" ht="15.75">
      <c r="A9" s="124">
        <v>2</v>
      </c>
      <c r="B9" s="52" t="s">
        <v>135</v>
      </c>
      <c r="C9" s="274">
        <v>23698556.190000001</v>
      </c>
      <c r="D9" s="274">
        <v>39064459.530000009</v>
      </c>
      <c r="E9" s="262">
        <v>62763015.720000014</v>
      </c>
      <c r="F9" s="274">
        <v>19974761.299999993</v>
      </c>
      <c r="G9" s="274">
        <v>42034544.920000002</v>
      </c>
      <c r="H9" s="273">
        <v>62009306.219999999</v>
      </c>
      <c r="I9" s="498"/>
      <c r="J9" s="498"/>
      <c r="K9" s="498"/>
      <c r="L9" s="498"/>
      <c r="M9" s="498"/>
      <c r="N9" s="498"/>
    </row>
    <row r="10" spans="1:14" ht="15.75">
      <c r="A10" s="124">
        <v>2.1</v>
      </c>
      <c r="B10" s="53" t="s">
        <v>136</v>
      </c>
      <c r="C10" s="272">
        <v>25696.720000000001</v>
      </c>
      <c r="D10" s="272">
        <v>0</v>
      </c>
      <c r="E10" s="262">
        <v>25696.720000000001</v>
      </c>
      <c r="F10" s="272">
        <v>14866.87</v>
      </c>
      <c r="G10" s="272">
        <v>0</v>
      </c>
      <c r="H10" s="273">
        <v>14866.87</v>
      </c>
      <c r="I10" s="498"/>
      <c r="J10" s="498"/>
      <c r="K10" s="498"/>
      <c r="L10" s="498"/>
      <c r="M10" s="498"/>
      <c r="N10" s="498"/>
    </row>
    <row r="11" spans="1:14" ht="15.75">
      <c r="A11" s="124">
        <v>2.2000000000000002</v>
      </c>
      <c r="B11" s="53" t="s">
        <v>137</v>
      </c>
      <c r="C11" s="272">
        <v>16217394.540000001</v>
      </c>
      <c r="D11" s="272">
        <v>25430990.542900007</v>
      </c>
      <c r="E11" s="262">
        <v>41648385.08290001</v>
      </c>
      <c r="F11" s="272">
        <v>14396144.449999997</v>
      </c>
      <c r="G11" s="272">
        <v>26398218.274500001</v>
      </c>
      <c r="H11" s="273">
        <v>40794362.7245</v>
      </c>
      <c r="I11" s="498"/>
      <c r="J11" s="498"/>
      <c r="K11" s="498"/>
      <c r="L11" s="498"/>
      <c r="M11" s="498"/>
      <c r="N11" s="498"/>
    </row>
    <row r="12" spans="1:14" ht="15.75">
      <c r="A12" s="124">
        <v>2.2999999999999998</v>
      </c>
      <c r="B12" s="53" t="s">
        <v>138</v>
      </c>
      <c r="C12" s="272">
        <v>128077.19</v>
      </c>
      <c r="D12" s="272">
        <v>58791.960200000001</v>
      </c>
      <c r="E12" s="262">
        <v>186869.1502</v>
      </c>
      <c r="F12" s="272">
        <v>139001.65</v>
      </c>
      <c r="G12" s="272">
        <v>81995.317600000009</v>
      </c>
      <c r="H12" s="273">
        <v>220996.9676</v>
      </c>
      <c r="I12" s="498"/>
      <c r="J12" s="498"/>
      <c r="K12" s="498"/>
      <c r="L12" s="498"/>
      <c r="M12" s="498"/>
      <c r="N12" s="498"/>
    </row>
    <row r="13" spans="1:14" ht="15.75">
      <c r="A13" s="124">
        <v>2.4</v>
      </c>
      <c r="B13" s="53" t="s">
        <v>139</v>
      </c>
      <c r="C13" s="272">
        <v>1057826.33</v>
      </c>
      <c r="D13" s="272">
        <v>1989980.8177999998</v>
      </c>
      <c r="E13" s="262">
        <v>3047807.1477999999</v>
      </c>
      <c r="F13" s="272">
        <v>713795.1</v>
      </c>
      <c r="G13" s="272">
        <v>1804384.9717000001</v>
      </c>
      <c r="H13" s="273">
        <v>2518180.0717000002</v>
      </c>
      <c r="I13" s="498"/>
      <c r="J13" s="498"/>
      <c r="K13" s="498"/>
      <c r="L13" s="498"/>
      <c r="M13" s="498"/>
      <c r="N13" s="498"/>
    </row>
    <row r="14" spans="1:14" ht="15.75">
      <c r="A14" s="124">
        <v>2.5</v>
      </c>
      <c r="B14" s="53" t="s">
        <v>140</v>
      </c>
      <c r="C14" s="272">
        <v>3180181.24</v>
      </c>
      <c r="D14" s="272">
        <v>2527389.0591000002</v>
      </c>
      <c r="E14" s="262">
        <v>5707570.2991000004</v>
      </c>
      <c r="F14" s="272">
        <v>2234826.9900000002</v>
      </c>
      <c r="G14" s="272">
        <v>2794072.5915999999</v>
      </c>
      <c r="H14" s="273">
        <v>5028899.5816000002</v>
      </c>
      <c r="I14" s="498"/>
      <c r="J14" s="498"/>
      <c r="K14" s="498"/>
      <c r="L14" s="498"/>
      <c r="M14" s="498"/>
      <c r="N14" s="498"/>
    </row>
    <row r="15" spans="1:14" ht="15.75">
      <c r="A15" s="124">
        <v>2.6</v>
      </c>
      <c r="B15" s="53" t="s">
        <v>141</v>
      </c>
      <c r="C15" s="272">
        <v>149782.79</v>
      </c>
      <c r="D15" s="272">
        <v>917686.94170000008</v>
      </c>
      <c r="E15" s="262">
        <v>1067469.7317000001</v>
      </c>
      <c r="F15" s="272">
        <v>109201.04</v>
      </c>
      <c r="G15" s="272">
        <v>834859.45279999997</v>
      </c>
      <c r="H15" s="273">
        <v>944060.49280000001</v>
      </c>
      <c r="I15" s="498"/>
      <c r="J15" s="498"/>
      <c r="K15" s="498"/>
      <c r="L15" s="498"/>
      <c r="M15" s="498"/>
      <c r="N15" s="498"/>
    </row>
    <row r="16" spans="1:14" ht="15.75">
      <c r="A16" s="124">
        <v>2.7</v>
      </c>
      <c r="B16" s="53" t="s">
        <v>142</v>
      </c>
      <c r="C16" s="272">
        <v>597034.4</v>
      </c>
      <c r="D16" s="272">
        <v>945301.32770000002</v>
      </c>
      <c r="E16" s="262">
        <v>1542335.7277000002</v>
      </c>
      <c r="F16" s="272">
        <v>440082.04</v>
      </c>
      <c r="G16" s="272">
        <v>981117.49109999998</v>
      </c>
      <c r="H16" s="273">
        <v>1421199.5311</v>
      </c>
      <c r="I16" s="498"/>
      <c r="J16" s="498"/>
      <c r="K16" s="498"/>
      <c r="L16" s="498"/>
      <c r="M16" s="498"/>
      <c r="N16" s="498"/>
    </row>
    <row r="17" spans="1:14" ht="15.75">
      <c r="A17" s="124">
        <v>2.8</v>
      </c>
      <c r="B17" s="53" t="s">
        <v>143</v>
      </c>
      <c r="C17" s="272">
        <v>1554660.79</v>
      </c>
      <c r="D17" s="272">
        <v>5840913.9400000004</v>
      </c>
      <c r="E17" s="262">
        <v>7395574.7300000004</v>
      </c>
      <c r="F17" s="272">
        <v>1100666.03</v>
      </c>
      <c r="G17" s="272">
        <v>7313375.96</v>
      </c>
      <c r="H17" s="273">
        <v>8414041.9900000002</v>
      </c>
      <c r="I17" s="498"/>
      <c r="J17" s="498"/>
      <c r="K17" s="498"/>
      <c r="L17" s="498"/>
      <c r="M17" s="498"/>
      <c r="N17" s="498"/>
    </row>
    <row r="18" spans="1:14" ht="15.75">
      <c r="A18" s="124">
        <v>2.9</v>
      </c>
      <c r="B18" s="53" t="s">
        <v>144</v>
      </c>
      <c r="C18" s="272">
        <v>787902.19</v>
      </c>
      <c r="D18" s="272">
        <v>1353404.9405999999</v>
      </c>
      <c r="E18" s="262">
        <v>2141307.1305999998</v>
      </c>
      <c r="F18" s="272">
        <v>826177.13</v>
      </c>
      <c r="G18" s="272">
        <v>1826520.8607000001</v>
      </c>
      <c r="H18" s="273">
        <v>2652697.9907</v>
      </c>
      <c r="I18" s="498"/>
      <c r="J18" s="498"/>
      <c r="K18" s="498"/>
      <c r="L18" s="498"/>
      <c r="M18" s="498"/>
      <c r="N18" s="498"/>
    </row>
    <row r="19" spans="1:14" ht="15.75">
      <c r="A19" s="124">
        <v>3</v>
      </c>
      <c r="B19" s="52" t="s">
        <v>145</v>
      </c>
      <c r="C19" s="272">
        <v>107719.56</v>
      </c>
      <c r="D19" s="272">
        <v>234747.32</v>
      </c>
      <c r="E19" s="262">
        <v>342466.88</v>
      </c>
      <c r="F19" s="272">
        <v>142619.01</v>
      </c>
      <c r="G19" s="272">
        <v>560277.67999999993</v>
      </c>
      <c r="H19" s="273">
        <v>702896.69</v>
      </c>
      <c r="I19" s="498"/>
      <c r="J19" s="498"/>
      <c r="K19" s="498"/>
      <c r="L19" s="498"/>
      <c r="M19" s="498"/>
      <c r="N19" s="498"/>
    </row>
    <row r="20" spans="1:14" ht="15.75">
      <c r="A20" s="124">
        <v>4</v>
      </c>
      <c r="B20" s="52" t="s">
        <v>146</v>
      </c>
      <c r="C20" s="272">
        <v>2532564.4900000002</v>
      </c>
      <c r="D20" s="272">
        <v>0</v>
      </c>
      <c r="E20" s="262">
        <v>2532564.4900000002</v>
      </c>
      <c r="F20" s="272">
        <v>1511218.13</v>
      </c>
      <c r="G20" s="272">
        <v>0</v>
      </c>
      <c r="H20" s="273">
        <v>1511218.13</v>
      </c>
      <c r="I20" s="498"/>
      <c r="J20" s="498"/>
      <c r="K20" s="498"/>
      <c r="L20" s="498"/>
      <c r="M20" s="498"/>
      <c r="N20" s="498"/>
    </row>
    <row r="21" spans="1:14" ht="15.75">
      <c r="A21" s="124">
        <v>5</v>
      </c>
      <c r="B21" s="52" t="s">
        <v>147</v>
      </c>
      <c r="C21" s="272"/>
      <c r="D21" s="272"/>
      <c r="E21" s="262">
        <v>0</v>
      </c>
      <c r="F21" s="272"/>
      <c r="G21" s="272"/>
      <c r="H21" s="273">
        <v>0</v>
      </c>
      <c r="I21" s="498"/>
      <c r="J21" s="498"/>
      <c r="K21" s="498"/>
      <c r="L21" s="498"/>
      <c r="M21" s="498"/>
      <c r="N21" s="498"/>
    </row>
    <row r="22" spans="1:14" ht="15.75">
      <c r="A22" s="124">
        <v>6</v>
      </c>
      <c r="B22" s="54" t="s">
        <v>148</v>
      </c>
      <c r="C22" s="274">
        <v>28260310.580000002</v>
      </c>
      <c r="D22" s="274">
        <v>39475148.010000005</v>
      </c>
      <c r="E22" s="262">
        <v>67735458.590000004</v>
      </c>
      <c r="F22" s="274">
        <v>23101607.579999994</v>
      </c>
      <c r="G22" s="274">
        <v>43602134.850000001</v>
      </c>
      <c r="H22" s="273">
        <v>66703742.429999992</v>
      </c>
      <c r="I22" s="498"/>
      <c r="J22" s="498"/>
      <c r="K22" s="498"/>
      <c r="L22" s="498"/>
      <c r="M22" s="498"/>
      <c r="N22" s="498"/>
    </row>
    <row r="23" spans="1:14" ht="15.75">
      <c r="A23" s="124"/>
      <c r="B23" s="50" t="s">
        <v>127</v>
      </c>
      <c r="C23" s="272"/>
      <c r="D23" s="272"/>
      <c r="E23" s="261"/>
      <c r="F23" s="272"/>
      <c r="G23" s="272"/>
      <c r="H23" s="275"/>
      <c r="I23" s="498"/>
      <c r="J23" s="498"/>
      <c r="K23" s="498"/>
      <c r="L23" s="498"/>
      <c r="M23" s="498"/>
      <c r="N23" s="498"/>
    </row>
    <row r="24" spans="1:14" ht="15.75">
      <c r="A24" s="124">
        <v>7</v>
      </c>
      <c r="B24" s="52" t="s">
        <v>149</v>
      </c>
      <c r="C24" s="272">
        <v>2323769.67</v>
      </c>
      <c r="D24" s="272">
        <v>1980248.5996929999</v>
      </c>
      <c r="E24" s="262">
        <v>4304018.2696930002</v>
      </c>
      <c r="F24" s="272">
        <v>2259107.8899999997</v>
      </c>
      <c r="G24" s="272">
        <v>2002389.950674</v>
      </c>
      <c r="H24" s="273">
        <v>4261497.8406739999</v>
      </c>
      <c r="I24" s="498"/>
      <c r="J24" s="498"/>
      <c r="K24" s="498"/>
      <c r="L24" s="498"/>
      <c r="M24" s="498"/>
      <c r="N24" s="498"/>
    </row>
    <row r="25" spans="1:14" ht="15.75">
      <c r="A25" s="124">
        <v>8</v>
      </c>
      <c r="B25" s="52" t="s">
        <v>150</v>
      </c>
      <c r="C25" s="272">
        <v>1693923.3400000003</v>
      </c>
      <c r="D25" s="272">
        <v>7931567.4103069995</v>
      </c>
      <c r="E25" s="262">
        <v>9625490.7503069993</v>
      </c>
      <c r="F25" s="272">
        <v>1394274.04</v>
      </c>
      <c r="G25" s="272">
        <v>6545202.9293259997</v>
      </c>
      <c r="H25" s="273">
        <v>7939476.9693259997</v>
      </c>
      <c r="I25" s="498"/>
      <c r="J25" s="498"/>
      <c r="K25" s="498"/>
      <c r="L25" s="498"/>
      <c r="M25" s="498"/>
      <c r="N25" s="498"/>
    </row>
    <row r="26" spans="1:14" ht="15.75">
      <c r="A26" s="124">
        <v>9</v>
      </c>
      <c r="B26" s="52" t="s">
        <v>151</v>
      </c>
      <c r="C26" s="272">
        <v>8917.81</v>
      </c>
      <c r="D26" s="272">
        <v>90824.33</v>
      </c>
      <c r="E26" s="262">
        <v>99742.14</v>
      </c>
      <c r="F26" s="272">
        <v>3643.83</v>
      </c>
      <c r="G26" s="272">
        <v>1107077.98</v>
      </c>
      <c r="H26" s="273">
        <v>1110721.81</v>
      </c>
      <c r="I26" s="498"/>
      <c r="J26" s="498"/>
      <c r="K26" s="498"/>
      <c r="L26" s="498"/>
      <c r="M26" s="498"/>
      <c r="N26" s="498"/>
    </row>
    <row r="27" spans="1:14" ht="15.75">
      <c r="A27" s="124">
        <v>10</v>
      </c>
      <c r="B27" s="52" t="s">
        <v>152</v>
      </c>
      <c r="C27" s="272">
        <v>0</v>
      </c>
      <c r="D27" s="272">
        <v>0</v>
      </c>
      <c r="E27" s="262">
        <v>0</v>
      </c>
      <c r="F27" s="272">
        <v>0</v>
      </c>
      <c r="G27" s="272">
        <v>0</v>
      </c>
      <c r="H27" s="273">
        <v>0</v>
      </c>
      <c r="I27" s="498"/>
      <c r="J27" s="498"/>
      <c r="K27" s="498"/>
      <c r="L27" s="498"/>
      <c r="M27" s="498"/>
      <c r="N27" s="498"/>
    </row>
    <row r="28" spans="1:14" ht="15.75">
      <c r="A28" s="124">
        <v>11</v>
      </c>
      <c r="B28" s="52" t="s">
        <v>153</v>
      </c>
      <c r="C28" s="272">
        <v>2287280.37</v>
      </c>
      <c r="D28" s="272">
        <v>11462886.74</v>
      </c>
      <c r="E28" s="262">
        <v>13750167.109999999</v>
      </c>
      <c r="F28" s="272">
        <v>1800574.97</v>
      </c>
      <c r="G28" s="272">
        <v>14182858.619999999</v>
      </c>
      <c r="H28" s="273">
        <v>15983433.59</v>
      </c>
      <c r="I28" s="498"/>
      <c r="J28" s="498"/>
      <c r="K28" s="498"/>
      <c r="L28" s="498"/>
      <c r="M28" s="498"/>
      <c r="N28" s="498"/>
    </row>
    <row r="29" spans="1:14" ht="15.75">
      <c r="A29" s="124">
        <v>12</v>
      </c>
      <c r="B29" s="52" t="s">
        <v>154</v>
      </c>
      <c r="C29" s="272">
        <v>0</v>
      </c>
      <c r="D29" s="272">
        <v>0</v>
      </c>
      <c r="E29" s="262">
        <v>0</v>
      </c>
      <c r="F29" s="272">
        <v>0</v>
      </c>
      <c r="G29" s="272">
        <v>0</v>
      </c>
      <c r="H29" s="273">
        <v>0</v>
      </c>
      <c r="I29" s="498"/>
      <c r="J29" s="498"/>
      <c r="K29" s="498"/>
      <c r="L29" s="498"/>
      <c r="M29" s="498"/>
      <c r="N29" s="498"/>
    </row>
    <row r="30" spans="1:14" ht="15.75">
      <c r="A30" s="124">
        <v>13</v>
      </c>
      <c r="B30" s="55" t="s">
        <v>155</v>
      </c>
      <c r="C30" s="274">
        <v>6313891.1900000004</v>
      </c>
      <c r="D30" s="274">
        <v>21465527.079999998</v>
      </c>
      <c r="E30" s="262">
        <v>27779418.27</v>
      </c>
      <c r="F30" s="274">
        <v>5457600.7299999995</v>
      </c>
      <c r="G30" s="274">
        <v>23837529.479999997</v>
      </c>
      <c r="H30" s="273">
        <v>29295130.209999997</v>
      </c>
      <c r="I30" s="498"/>
      <c r="J30" s="498"/>
      <c r="K30" s="498"/>
      <c r="L30" s="498"/>
      <c r="M30" s="498"/>
      <c r="N30" s="498"/>
    </row>
    <row r="31" spans="1:14" ht="15.75">
      <c r="A31" s="124">
        <v>14</v>
      </c>
      <c r="B31" s="55" t="s">
        <v>156</v>
      </c>
      <c r="C31" s="274">
        <v>21946419.390000001</v>
      </c>
      <c r="D31" s="274">
        <v>18009620.930000007</v>
      </c>
      <c r="E31" s="262">
        <v>39956040.320000008</v>
      </c>
      <c r="F31" s="274">
        <v>17644006.849999994</v>
      </c>
      <c r="G31" s="274">
        <v>19764605.370000005</v>
      </c>
      <c r="H31" s="273">
        <v>37408612.219999999</v>
      </c>
      <c r="I31" s="498"/>
      <c r="J31" s="498"/>
      <c r="K31" s="498"/>
      <c r="L31" s="498"/>
      <c r="M31" s="498"/>
      <c r="N31" s="498"/>
    </row>
    <row r="32" spans="1:14">
      <c r="A32" s="124"/>
      <c r="B32" s="50"/>
      <c r="C32" s="276"/>
      <c r="D32" s="276"/>
      <c r="E32" s="276"/>
      <c r="F32" s="276"/>
      <c r="G32" s="276"/>
      <c r="H32" s="277"/>
      <c r="I32" s="498"/>
      <c r="J32" s="498"/>
      <c r="K32" s="498"/>
      <c r="L32" s="498"/>
      <c r="M32" s="498"/>
      <c r="N32" s="498"/>
    </row>
    <row r="33" spans="1:14" ht="15.75">
      <c r="A33" s="124"/>
      <c r="B33" s="50" t="s">
        <v>157</v>
      </c>
      <c r="C33" s="272"/>
      <c r="D33" s="272"/>
      <c r="E33" s="261"/>
      <c r="F33" s="272"/>
      <c r="G33" s="272"/>
      <c r="H33" s="275"/>
      <c r="I33" s="498"/>
      <c r="J33" s="498"/>
      <c r="K33" s="498"/>
      <c r="L33" s="498"/>
      <c r="M33" s="498"/>
      <c r="N33" s="498"/>
    </row>
    <row r="34" spans="1:14" ht="15.75">
      <c r="A34" s="124">
        <v>15</v>
      </c>
      <c r="B34" s="49" t="s">
        <v>128</v>
      </c>
      <c r="C34" s="278">
        <v>-607476.84850000078</v>
      </c>
      <c r="D34" s="278">
        <v>2408941.9406000003</v>
      </c>
      <c r="E34" s="262">
        <v>1801465.0920999995</v>
      </c>
      <c r="F34" s="278">
        <v>438288.73150000116</v>
      </c>
      <c r="G34" s="278">
        <v>2551873.0020999997</v>
      </c>
      <c r="H34" s="273">
        <v>2990161.7336000009</v>
      </c>
      <c r="I34" s="498"/>
      <c r="J34" s="498"/>
      <c r="K34" s="498"/>
      <c r="L34" s="498"/>
      <c r="M34" s="498"/>
      <c r="N34" s="498"/>
    </row>
    <row r="35" spans="1:14" ht="15.75">
      <c r="A35" s="124">
        <v>15.1</v>
      </c>
      <c r="B35" s="53" t="s">
        <v>158</v>
      </c>
      <c r="C35" s="272">
        <v>3933554.0814999999</v>
      </c>
      <c r="D35" s="272">
        <v>3606293.3606000002</v>
      </c>
      <c r="E35" s="262">
        <v>7539847.4420999996</v>
      </c>
      <c r="F35" s="272">
        <v>4447111.4015000006</v>
      </c>
      <c r="G35" s="272">
        <v>4059427.6120999996</v>
      </c>
      <c r="H35" s="273">
        <v>8506539.0135999992</v>
      </c>
      <c r="I35" s="498"/>
      <c r="J35" s="498"/>
      <c r="K35" s="498"/>
      <c r="L35" s="498"/>
      <c r="M35" s="498"/>
      <c r="N35" s="498"/>
    </row>
    <row r="36" spans="1:14" ht="15.75">
      <c r="A36" s="124">
        <v>15.2</v>
      </c>
      <c r="B36" s="53" t="s">
        <v>159</v>
      </c>
      <c r="C36" s="272">
        <v>4541030.9300000006</v>
      </c>
      <c r="D36" s="272">
        <v>1197351.42</v>
      </c>
      <c r="E36" s="262">
        <v>5738382.3500000006</v>
      </c>
      <c r="F36" s="272">
        <v>4008822.6699999995</v>
      </c>
      <c r="G36" s="272">
        <v>1507554.6099999999</v>
      </c>
      <c r="H36" s="273">
        <v>5516377.2799999993</v>
      </c>
      <c r="I36" s="498"/>
      <c r="J36" s="498"/>
      <c r="K36" s="498"/>
      <c r="L36" s="498"/>
      <c r="M36" s="498"/>
      <c r="N36" s="498"/>
    </row>
    <row r="37" spans="1:14" ht="15.75">
      <c r="A37" s="124">
        <v>16</v>
      </c>
      <c r="B37" s="52" t="s">
        <v>160</v>
      </c>
      <c r="C37" s="272">
        <v>632376.25</v>
      </c>
      <c r="D37" s="272">
        <v>16996.02</v>
      </c>
      <c r="E37" s="262">
        <v>649372.27</v>
      </c>
      <c r="F37" s="272">
        <v>210792.08</v>
      </c>
      <c r="G37" s="272">
        <v>13267.92</v>
      </c>
      <c r="H37" s="273">
        <v>224060</v>
      </c>
      <c r="I37" s="498"/>
      <c r="J37" s="498"/>
      <c r="K37" s="498"/>
      <c r="L37" s="498"/>
      <c r="M37" s="498"/>
      <c r="N37" s="498"/>
    </row>
    <row r="38" spans="1:14" ht="15.75">
      <c r="A38" s="124">
        <v>17</v>
      </c>
      <c r="B38" s="52" t="s">
        <v>161</v>
      </c>
      <c r="C38" s="272"/>
      <c r="D38" s="272"/>
      <c r="E38" s="262">
        <v>0</v>
      </c>
      <c r="F38" s="272"/>
      <c r="G38" s="272"/>
      <c r="H38" s="273">
        <v>0</v>
      </c>
      <c r="I38" s="498"/>
      <c r="J38" s="498"/>
      <c r="K38" s="498"/>
      <c r="L38" s="498"/>
      <c r="M38" s="498"/>
      <c r="N38" s="498"/>
    </row>
    <row r="39" spans="1:14" ht="15.75">
      <c r="A39" s="124">
        <v>18</v>
      </c>
      <c r="B39" s="52" t="s">
        <v>162</v>
      </c>
      <c r="C39" s="272"/>
      <c r="D39" s="272">
        <v>0</v>
      </c>
      <c r="E39" s="262">
        <v>0</v>
      </c>
      <c r="F39" s="272"/>
      <c r="G39" s="272">
        <v>0</v>
      </c>
      <c r="H39" s="273">
        <v>0</v>
      </c>
      <c r="I39" s="498"/>
      <c r="J39" s="498"/>
      <c r="K39" s="498"/>
      <c r="L39" s="498"/>
      <c r="M39" s="498"/>
      <c r="N39" s="498"/>
    </row>
    <row r="40" spans="1:14" ht="15.75">
      <c r="A40" s="124">
        <v>19</v>
      </c>
      <c r="B40" s="52" t="s">
        <v>163</v>
      </c>
      <c r="C40" s="272">
        <v>7745696.9399999976</v>
      </c>
      <c r="D40" s="272"/>
      <c r="E40" s="262">
        <v>7745696.9399999976</v>
      </c>
      <c r="F40" s="272">
        <v>13901989.91</v>
      </c>
      <c r="G40" s="272"/>
      <c r="H40" s="273">
        <v>13901989.91</v>
      </c>
      <c r="I40" s="498"/>
      <c r="J40" s="498"/>
      <c r="K40" s="498"/>
      <c r="L40" s="498"/>
      <c r="M40" s="498"/>
      <c r="N40" s="498"/>
    </row>
    <row r="41" spans="1:14" ht="15.75">
      <c r="A41" s="124">
        <v>20</v>
      </c>
      <c r="B41" s="52" t="s">
        <v>164</v>
      </c>
      <c r="C41" s="272">
        <v>2069446.6199999964</v>
      </c>
      <c r="D41" s="272"/>
      <c r="E41" s="262">
        <v>2069446.6199999964</v>
      </c>
      <c r="F41" s="272">
        <v>-4066636.3299999982</v>
      </c>
      <c r="G41" s="272"/>
      <c r="H41" s="273">
        <v>-4066636.3299999982</v>
      </c>
      <c r="I41" s="498"/>
      <c r="J41" s="498"/>
      <c r="K41" s="498"/>
      <c r="L41" s="498"/>
      <c r="M41" s="498"/>
      <c r="N41" s="498"/>
    </row>
    <row r="42" spans="1:14" ht="15.75">
      <c r="A42" s="124">
        <v>21</v>
      </c>
      <c r="B42" s="52" t="s">
        <v>165</v>
      </c>
      <c r="C42" s="272">
        <v>1444468.95</v>
      </c>
      <c r="D42" s="272"/>
      <c r="E42" s="262">
        <v>1444468.95</v>
      </c>
      <c r="F42" s="272">
        <v>14046.710000000001</v>
      </c>
      <c r="G42" s="272"/>
      <c r="H42" s="273">
        <v>14046.710000000001</v>
      </c>
      <c r="I42" s="498"/>
      <c r="J42" s="498"/>
      <c r="K42" s="498"/>
      <c r="L42" s="498"/>
      <c r="M42" s="498"/>
      <c r="N42" s="498"/>
    </row>
    <row r="43" spans="1:14" ht="15.75">
      <c r="A43" s="124">
        <v>22</v>
      </c>
      <c r="B43" s="52" t="s">
        <v>166</v>
      </c>
      <c r="C43" s="272">
        <v>1446988.15</v>
      </c>
      <c r="D43" s="272">
        <v>229988.7</v>
      </c>
      <c r="E43" s="262">
        <v>1676976.8499999999</v>
      </c>
      <c r="F43" s="272">
        <v>1767239.54</v>
      </c>
      <c r="G43" s="272">
        <v>440023.71</v>
      </c>
      <c r="H43" s="273">
        <v>2207263.25</v>
      </c>
      <c r="I43" s="498"/>
      <c r="J43" s="498"/>
      <c r="K43" s="498"/>
      <c r="L43" s="498"/>
      <c r="M43" s="498"/>
      <c r="N43" s="498"/>
    </row>
    <row r="44" spans="1:14" ht="15.75">
      <c r="A44" s="124">
        <v>23</v>
      </c>
      <c r="B44" s="52" t="s">
        <v>167</v>
      </c>
      <c r="C44" s="272">
        <v>1083554.74</v>
      </c>
      <c r="D44" s="272">
        <v>394858.78419999999</v>
      </c>
      <c r="E44" s="262">
        <v>1478413.5241999999</v>
      </c>
      <c r="F44" s="272">
        <v>910296.13</v>
      </c>
      <c r="G44" s="272">
        <v>254631.49459999998</v>
      </c>
      <c r="H44" s="273">
        <v>1164927.6246</v>
      </c>
      <c r="I44" s="498"/>
      <c r="J44" s="498"/>
      <c r="K44" s="498"/>
      <c r="L44" s="498"/>
      <c r="M44" s="498"/>
      <c r="N44" s="498"/>
    </row>
    <row r="45" spans="1:14" ht="15.75">
      <c r="A45" s="124">
        <v>24</v>
      </c>
      <c r="B45" s="55" t="s">
        <v>168</v>
      </c>
      <c r="C45" s="274">
        <v>13815054.801499993</v>
      </c>
      <c r="D45" s="274">
        <v>3050785.4448000006</v>
      </c>
      <c r="E45" s="262">
        <v>16865840.246299993</v>
      </c>
      <c r="F45" s="274">
        <v>13176016.771500004</v>
      </c>
      <c r="G45" s="274">
        <v>3259796.1266999994</v>
      </c>
      <c r="H45" s="273">
        <v>16435812.898200003</v>
      </c>
      <c r="I45" s="498"/>
      <c r="J45" s="498"/>
      <c r="K45" s="498"/>
      <c r="L45" s="498"/>
      <c r="M45" s="498"/>
      <c r="N45" s="498"/>
    </row>
    <row r="46" spans="1:14">
      <c r="A46" s="124"/>
      <c r="B46" s="50" t="s">
        <v>169</v>
      </c>
      <c r="C46" s="272"/>
      <c r="D46" s="272"/>
      <c r="E46" s="272"/>
      <c r="F46" s="272"/>
      <c r="G46" s="272"/>
      <c r="H46" s="279"/>
      <c r="I46" s="498"/>
      <c r="J46" s="498"/>
      <c r="K46" s="498"/>
      <c r="L46" s="498"/>
      <c r="M46" s="498"/>
      <c r="N46" s="498"/>
    </row>
    <row r="47" spans="1:14" ht="15.75">
      <c r="A47" s="124">
        <v>25</v>
      </c>
      <c r="B47" s="52" t="s">
        <v>170</v>
      </c>
      <c r="C47" s="272">
        <v>1406317.22</v>
      </c>
      <c r="D47" s="272">
        <v>6503491.8900000006</v>
      </c>
      <c r="E47" s="262">
        <v>7909809.1100000003</v>
      </c>
      <c r="F47" s="272">
        <v>1449576.2000000002</v>
      </c>
      <c r="G47" s="272">
        <v>5473567.1600000001</v>
      </c>
      <c r="H47" s="273">
        <v>6923143.3600000003</v>
      </c>
      <c r="I47" s="498"/>
      <c r="J47" s="498"/>
      <c r="K47" s="498"/>
      <c r="L47" s="498"/>
      <c r="M47" s="498"/>
      <c r="N47" s="498"/>
    </row>
    <row r="48" spans="1:14" ht="15.75">
      <c r="A48" s="124">
        <v>26</v>
      </c>
      <c r="B48" s="52" t="s">
        <v>171</v>
      </c>
      <c r="C48" s="272">
        <v>1893577.2999999998</v>
      </c>
      <c r="D48" s="272">
        <v>2325666.5299999998</v>
      </c>
      <c r="E48" s="262">
        <v>4219243.83</v>
      </c>
      <c r="F48" s="272">
        <v>3705971.38</v>
      </c>
      <c r="G48" s="272">
        <v>1962353.24</v>
      </c>
      <c r="H48" s="273">
        <v>5668324.6200000001</v>
      </c>
      <c r="I48" s="498"/>
      <c r="J48" s="498"/>
      <c r="K48" s="498"/>
      <c r="L48" s="498"/>
      <c r="M48" s="498"/>
      <c r="N48" s="498"/>
    </row>
    <row r="49" spans="1:14" ht="15.75">
      <c r="A49" s="124">
        <v>27</v>
      </c>
      <c r="B49" s="52" t="s">
        <v>172</v>
      </c>
      <c r="C49" s="272">
        <v>10661345.77</v>
      </c>
      <c r="D49" s="272"/>
      <c r="E49" s="262">
        <v>10661345.77</v>
      </c>
      <c r="F49" s="272">
        <v>10661546.92</v>
      </c>
      <c r="G49" s="272"/>
      <c r="H49" s="273">
        <v>10661546.92</v>
      </c>
      <c r="I49" s="498"/>
      <c r="J49" s="498"/>
      <c r="K49" s="498"/>
      <c r="L49" s="498"/>
      <c r="M49" s="498"/>
      <c r="N49" s="498"/>
    </row>
    <row r="50" spans="1:14" ht="15.75">
      <c r="A50" s="124">
        <v>28</v>
      </c>
      <c r="B50" s="52" t="s">
        <v>309</v>
      </c>
      <c r="C50" s="272">
        <v>47366.8</v>
      </c>
      <c r="D50" s="272"/>
      <c r="E50" s="262">
        <v>47366.8</v>
      </c>
      <c r="F50" s="272">
        <v>57672.11</v>
      </c>
      <c r="G50" s="272"/>
      <c r="H50" s="273">
        <v>57672.11</v>
      </c>
      <c r="I50" s="498"/>
      <c r="J50" s="498"/>
      <c r="K50" s="498"/>
      <c r="L50" s="498"/>
      <c r="M50" s="498"/>
      <c r="N50" s="498"/>
    </row>
    <row r="51" spans="1:14" ht="15.75">
      <c r="A51" s="124">
        <v>29</v>
      </c>
      <c r="B51" s="52" t="s">
        <v>173</v>
      </c>
      <c r="C51" s="272">
        <v>4303549.1499999994</v>
      </c>
      <c r="D51" s="272"/>
      <c r="E51" s="262">
        <v>4303549.1499999994</v>
      </c>
      <c r="F51" s="272">
        <v>4342624.4400000004</v>
      </c>
      <c r="G51" s="272"/>
      <c r="H51" s="273">
        <v>4342624.4400000004</v>
      </c>
      <c r="I51" s="498"/>
      <c r="J51" s="498"/>
      <c r="K51" s="498"/>
      <c r="L51" s="498"/>
      <c r="M51" s="498"/>
      <c r="N51" s="498"/>
    </row>
    <row r="52" spans="1:14" ht="15.75">
      <c r="A52" s="124">
        <v>30</v>
      </c>
      <c r="B52" s="52" t="s">
        <v>174</v>
      </c>
      <c r="C52" s="272">
        <v>2423524.94</v>
      </c>
      <c r="D52" s="272">
        <v>2106.83</v>
      </c>
      <c r="E52" s="262">
        <v>2425631.77</v>
      </c>
      <c r="F52" s="272">
        <v>2755039.71</v>
      </c>
      <c r="G52" s="272">
        <v>2016.42</v>
      </c>
      <c r="H52" s="273">
        <v>2757056.13</v>
      </c>
      <c r="I52" s="498"/>
      <c r="J52" s="498"/>
      <c r="K52" s="498"/>
      <c r="L52" s="498"/>
      <c r="M52" s="498"/>
      <c r="N52" s="498"/>
    </row>
    <row r="53" spans="1:14" ht="15.75">
      <c r="A53" s="124">
        <v>31</v>
      </c>
      <c r="B53" s="55" t="s">
        <v>175</v>
      </c>
      <c r="C53" s="274">
        <v>20735681.18</v>
      </c>
      <c r="D53" s="274">
        <v>8831265.25</v>
      </c>
      <c r="E53" s="262">
        <v>29566946.43</v>
      </c>
      <c r="F53" s="274">
        <v>22972430.760000002</v>
      </c>
      <c r="G53" s="274">
        <v>7437936.8200000003</v>
      </c>
      <c r="H53" s="273">
        <v>30410367.580000002</v>
      </c>
      <c r="I53" s="498"/>
      <c r="J53" s="498"/>
      <c r="K53" s="498"/>
      <c r="L53" s="498"/>
      <c r="M53" s="498"/>
      <c r="N53" s="498"/>
    </row>
    <row r="54" spans="1:14" ht="15.75">
      <c r="A54" s="124">
        <v>32</v>
      </c>
      <c r="B54" s="55" t="s">
        <v>176</v>
      </c>
      <c r="C54" s="274">
        <v>-6920626.3785000071</v>
      </c>
      <c r="D54" s="274">
        <v>-5780479.8051999994</v>
      </c>
      <c r="E54" s="262">
        <v>-12701106.183700006</v>
      </c>
      <c r="F54" s="274">
        <v>-9796413.9884999972</v>
      </c>
      <c r="G54" s="274">
        <v>-4178140.6933000009</v>
      </c>
      <c r="H54" s="273">
        <v>-13974554.681799999</v>
      </c>
      <c r="I54" s="498"/>
      <c r="J54" s="498"/>
      <c r="K54" s="498"/>
      <c r="L54" s="498"/>
      <c r="M54" s="498"/>
      <c r="N54" s="498"/>
    </row>
    <row r="55" spans="1:14">
      <c r="A55" s="124"/>
      <c r="B55" s="50"/>
      <c r="C55" s="276"/>
      <c r="D55" s="276"/>
      <c r="E55" s="276"/>
      <c r="F55" s="276"/>
      <c r="G55" s="276"/>
      <c r="H55" s="277"/>
      <c r="I55" s="498"/>
      <c r="J55" s="498"/>
      <c r="K55" s="498"/>
      <c r="L55" s="498"/>
      <c r="M55" s="498"/>
      <c r="N55" s="498"/>
    </row>
    <row r="56" spans="1:14" ht="15.75">
      <c r="A56" s="124">
        <v>33</v>
      </c>
      <c r="B56" s="55" t="s">
        <v>177</v>
      </c>
      <c r="C56" s="274">
        <v>15025793.011499994</v>
      </c>
      <c r="D56" s="274">
        <v>12229141.124800008</v>
      </c>
      <c r="E56" s="262">
        <v>27254934.136300001</v>
      </c>
      <c r="F56" s="274">
        <v>7847592.8614999969</v>
      </c>
      <c r="G56" s="274">
        <v>15586464.676700003</v>
      </c>
      <c r="H56" s="273">
        <v>23434057.538199998</v>
      </c>
      <c r="I56" s="498"/>
      <c r="J56" s="498"/>
      <c r="K56" s="498"/>
      <c r="L56" s="498"/>
      <c r="M56" s="498"/>
      <c r="N56" s="498"/>
    </row>
    <row r="57" spans="1:14">
      <c r="A57" s="124"/>
      <c r="B57" s="50"/>
      <c r="C57" s="276"/>
      <c r="D57" s="276"/>
      <c r="E57" s="276"/>
      <c r="F57" s="276"/>
      <c r="G57" s="276"/>
      <c r="H57" s="277"/>
      <c r="I57" s="498"/>
      <c r="J57" s="498"/>
      <c r="K57" s="498"/>
      <c r="L57" s="498"/>
      <c r="M57" s="498"/>
      <c r="N57" s="498"/>
    </row>
    <row r="58" spans="1:14" ht="15.75">
      <c r="A58" s="124">
        <v>34</v>
      </c>
      <c r="B58" s="52" t="s">
        <v>178</v>
      </c>
      <c r="C58" s="272">
        <v>35004935.210000001</v>
      </c>
      <c r="D58" s="272">
        <v>764.75</v>
      </c>
      <c r="E58" s="262">
        <v>35005699.960000001</v>
      </c>
      <c r="F58" s="272">
        <v>7735113.7300000004</v>
      </c>
      <c r="G58" s="272" t="s">
        <v>923</v>
      </c>
      <c r="H58" s="273">
        <v>7735113.7300000004</v>
      </c>
      <c r="I58" s="498"/>
      <c r="J58" s="498"/>
      <c r="K58" s="498"/>
      <c r="L58" s="498"/>
      <c r="M58" s="498"/>
      <c r="N58" s="498"/>
    </row>
    <row r="59" spans="1:14" s="201" customFormat="1" ht="15.75">
      <c r="A59" s="124">
        <v>35</v>
      </c>
      <c r="B59" s="49" t="s">
        <v>179</v>
      </c>
      <c r="C59" s="280">
        <v>0</v>
      </c>
      <c r="D59" s="280"/>
      <c r="E59" s="281">
        <v>0</v>
      </c>
      <c r="F59" s="282">
        <v>0</v>
      </c>
      <c r="G59" s="282" t="s">
        <v>923</v>
      </c>
      <c r="H59" s="283">
        <v>0</v>
      </c>
      <c r="I59" s="498"/>
      <c r="J59" s="498"/>
      <c r="K59" s="498"/>
      <c r="L59" s="498"/>
      <c r="M59" s="498"/>
      <c r="N59" s="498"/>
    </row>
    <row r="60" spans="1:14" ht="15.75">
      <c r="A60" s="124">
        <v>36</v>
      </c>
      <c r="B60" s="52" t="s">
        <v>180</v>
      </c>
      <c r="C60" s="272">
        <v>31625.23</v>
      </c>
      <c r="D60" s="272">
        <v>0</v>
      </c>
      <c r="E60" s="262">
        <v>31625.23</v>
      </c>
      <c r="F60" s="272">
        <v>258628.92</v>
      </c>
      <c r="G60" s="272" t="s">
        <v>923</v>
      </c>
      <c r="H60" s="273">
        <v>258628.92</v>
      </c>
      <c r="I60" s="498"/>
      <c r="J60" s="498"/>
      <c r="K60" s="498"/>
      <c r="L60" s="498"/>
      <c r="M60" s="498"/>
      <c r="N60" s="498"/>
    </row>
    <row r="61" spans="1:14" ht="15.75">
      <c r="A61" s="124">
        <v>37</v>
      </c>
      <c r="B61" s="55" t="s">
        <v>181</v>
      </c>
      <c r="C61" s="274">
        <v>35036560.439999998</v>
      </c>
      <c r="D61" s="274">
        <v>764.75</v>
      </c>
      <c r="E61" s="262">
        <v>35037325.189999998</v>
      </c>
      <c r="F61" s="274">
        <v>7993742.6500000004</v>
      </c>
      <c r="G61" s="274">
        <v>0</v>
      </c>
      <c r="H61" s="273">
        <v>7993742.6500000004</v>
      </c>
      <c r="I61" s="498"/>
      <c r="J61" s="498"/>
      <c r="K61" s="498"/>
      <c r="L61" s="498"/>
      <c r="M61" s="498"/>
      <c r="N61" s="498"/>
    </row>
    <row r="62" spans="1:14">
      <c r="A62" s="124"/>
      <c r="B62" s="56"/>
      <c r="C62" s="272"/>
      <c r="D62" s="272"/>
      <c r="E62" s="272"/>
      <c r="F62" s="272"/>
      <c r="G62" s="272"/>
      <c r="H62" s="279"/>
      <c r="I62" s="498"/>
      <c r="J62" s="498"/>
      <c r="K62" s="498"/>
      <c r="L62" s="498"/>
      <c r="M62" s="498"/>
      <c r="N62" s="498"/>
    </row>
    <row r="63" spans="1:14" ht="15.75">
      <c r="A63" s="124">
        <v>38</v>
      </c>
      <c r="B63" s="57" t="s">
        <v>310</v>
      </c>
      <c r="C63" s="274">
        <v>-20010767.428500004</v>
      </c>
      <c r="D63" s="274">
        <v>12228376.374800008</v>
      </c>
      <c r="E63" s="262">
        <v>-7782391.0536999963</v>
      </c>
      <c r="F63" s="274">
        <v>-146149.78850000352</v>
      </c>
      <c r="G63" s="274">
        <v>15586464.676700003</v>
      </c>
      <c r="H63" s="273">
        <v>15440314.8882</v>
      </c>
      <c r="I63" s="498"/>
      <c r="J63" s="498"/>
      <c r="K63" s="498"/>
      <c r="L63" s="498"/>
      <c r="M63" s="498"/>
      <c r="N63" s="498"/>
    </row>
    <row r="64" spans="1:14" ht="15.75">
      <c r="A64" s="122">
        <v>39</v>
      </c>
      <c r="B64" s="52" t="s">
        <v>182</v>
      </c>
      <c r="C64" s="284">
        <v>-1771797.51</v>
      </c>
      <c r="D64" s="284"/>
      <c r="E64" s="262">
        <v>-1771797.51</v>
      </c>
      <c r="F64" s="284">
        <v>2140871.54</v>
      </c>
      <c r="G64" s="284"/>
      <c r="H64" s="273">
        <v>2140871.54</v>
      </c>
      <c r="I64" s="498"/>
      <c r="J64" s="498"/>
      <c r="K64" s="498"/>
      <c r="L64" s="498"/>
      <c r="M64" s="498"/>
      <c r="N64" s="498"/>
    </row>
    <row r="65" spans="1:14" ht="15.75">
      <c r="A65" s="124">
        <v>40</v>
      </c>
      <c r="B65" s="55" t="s">
        <v>183</v>
      </c>
      <c r="C65" s="274">
        <v>-18238969.918500002</v>
      </c>
      <c r="D65" s="274">
        <v>12228376.374800008</v>
      </c>
      <c r="E65" s="262">
        <v>-6010593.5436999947</v>
      </c>
      <c r="F65" s="274">
        <v>-2287021.3285000036</v>
      </c>
      <c r="G65" s="274">
        <v>15586464.676700003</v>
      </c>
      <c r="H65" s="273">
        <v>13299443.348200001</v>
      </c>
      <c r="I65" s="498"/>
      <c r="J65" s="498"/>
      <c r="K65" s="498"/>
      <c r="L65" s="498"/>
      <c r="M65" s="498"/>
      <c r="N65" s="498"/>
    </row>
    <row r="66" spans="1:14" ht="15.75">
      <c r="A66" s="122">
        <v>41</v>
      </c>
      <c r="B66" s="52" t="s">
        <v>184</v>
      </c>
      <c r="C66" s="284">
        <v>0</v>
      </c>
      <c r="D66" s="284"/>
      <c r="E66" s="262">
        <v>0</v>
      </c>
      <c r="F66" s="284">
        <v>34115.99</v>
      </c>
      <c r="G66" s="284"/>
      <c r="H66" s="273">
        <v>34115.99</v>
      </c>
      <c r="I66" s="498"/>
      <c r="J66" s="498"/>
      <c r="K66" s="498"/>
      <c r="L66" s="498"/>
      <c r="M66" s="498"/>
      <c r="N66" s="498"/>
    </row>
    <row r="67" spans="1:14" ht="16.5" thickBot="1">
      <c r="A67" s="126">
        <v>42</v>
      </c>
      <c r="B67" s="127" t="s">
        <v>185</v>
      </c>
      <c r="C67" s="285">
        <v>-18238969.918500002</v>
      </c>
      <c r="D67" s="285">
        <v>12228376.374800008</v>
      </c>
      <c r="E67" s="270">
        <v>-6010593.5436999947</v>
      </c>
      <c r="F67" s="285">
        <v>-2252905.3385000033</v>
      </c>
      <c r="G67" s="285">
        <v>15586464.676700003</v>
      </c>
      <c r="H67" s="286">
        <v>13333559.338199999</v>
      </c>
      <c r="I67" s="498"/>
      <c r="J67" s="498"/>
      <c r="K67" s="498"/>
      <c r="L67" s="498"/>
      <c r="M67" s="498"/>
      <c r="N67" s="498"/>
    </row>
    <row r="68" spans="1:14">
      <c r="I68" s="498"/>
      <c r="J68" s="498"/>
      <c r="K68" s="498"/>
      <c r="L68" s="498"/>
      <c r="M68" s="498"/>
      <c r="N68" s="498"/>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Normal="100" workbookViewId="0">
      <selection activeCell="I10" sqref="I10"/>
    </sheetView>
  </sheetViews>
  <sheetFormatPr defaultRowHeight="15"/>
  <cols>
    <col min="1" max="1" width="9.5703125" bestFit="1" customWidth="1"/>
    <col min="2" max="2" width="72.28515625" customWidth="1"/>
    <col min="3" max="8" width="12.7109375" customWidth="1"/>
  </cols>
  <sheetData>
    <row r="1" spans="1:14">
      <c r="A1" s="2" t="s">
        <v>226</v>
      </c>
      <c r="B1" t="s">
        <v>912</v>
      </c>
    </row>
    <row r="2" spans="1:14">
      <c r="A2" s="2" t="s">
        <v>227</v>
      </c>
      <c r="B2" s="483">
        <v>44104</v>
      </c>
    </row>
    <row r="3" spans="1:14">
      <c r="A3" s="2"/>
    </row>
    <row r="4" spans="1:14" ht="16.5" thickBot="1">
      <c r="A4" s="2" t="s">
        <v>650</v>
      </c>
      <c r="B4" s="2"/>
      <c r="C4" s="210"/>
      <c r="D4" s="210"/>
      <c r="E4" s="210"/>
      <c r="F4" s="211"/>
      <c r="G4" s="211"/>
      <c r="H4" s="212" t="s">
        <v>130</v>
      </c>
    </row>
    <row r="5" spans="1:14" ht="15.75">
      <c r="A5" s="550" t="s">
        <v>27</v>
      </c>
      <c r="B5" s="552" t="s">
        <v>283</v>
      </c>
      <c r="C5" s="554" t="s">
        <v>232</v>
      </c>
      <c r="D5" s="554"/>
      <c r="E5" s="554"/>
      <c r="F5" s="554" t="s">
        <v>233</v>
      </c>
      <c r="G5" s="554"/>
      <c r="H5" s="555"/>
    </row>
    <row r="6" spans="1:14">
      <c r="A6" s="551"/>
      <c r="B6" s="553"/>
      <c r="C6" s="37" t="s">
        <v>28</v>
      </c>
      <c r="D6" s="37" t="s">
        <v>131</v>
      </c>
      <c r="E6" s="37" t="s">
        <v>69</v>
      </c>
      <c r="F6" s="37" t="s">
        <v>28</v>
      </c>
      <c r="G6" s="37" t="s">
        <v>131</v>
      </c>
      <c r="H6" s="38" t="s">
        <v>69</v>
      </c>
    </row>
    <row r="7" spans="1:14" s="3" customFormat="1" ht="15.75">
      <c r="A7" s="213">
        <v>1</v>
      </c>
      <c r="B7" s="214" t="s">
        <v>790</v>
      </c>
      <c r="C7" s="264">
        <v>69084761.24000001</v>
      </c>
      <c r="D7" s="264">
        <v>63152883.436899997</v>
      </c>
      <c r="E7" s="287">
        <v>132237644.6769</v>
      </c>
      <c r="F7" s="264">
        <v>49898871.960000001</v>
      </c>
      <c r="G7" s="264">
        <v>42239885.091600001</v>
      </c>
      <c r="H7" s="265">
        <v>92138757.051600009</v>
      </c>
      <c r="I7" s="500"/>
      <c r="J7" s="500"/>
      <c r="K7" s="500"/>
      <c r="L7" s="500"/>
      <c r="M7" s="500"/>
      <c r="N7" s="500"/>
    </row>
    <row r="8" spans="1:14" s="3" customFormat="1" ht="15.75">
      <c r="A8" s="213">
        <v>1.1000000000000001</v>
      </c>
      <c r="B8" s="215" t="s">
        <v>314</v>
      </c>
      <c r="C8" s="264">
        <v>36442619.310000002</v>
      </c>
      <c r="D8" s="264">
        <v>14127681.025699999</v>
      </c>
      <c r="E8" s="287">
        <v>50570300.335700005</v>
      </c>
      <c r="F8" s="264">
        <v>29354411.68</v>
      </c>
      <c r="G8" s="264">
        <v>15131300.6786</v>
      </c>
      <c r="H8" s="265">
        <v>44485712.358599998</v>
      </c>
      <c r="I8" s="500"/>
      <c r="J8" s="500"/>
      <c r="K8" s="500"/>
      <c r="L8" s="500"/>
      <c r="M8" s="500"/>
      <c r="N8" s="500"/>
    </row>
    <row r="9" spans="1:14" s="3" customFormat="1" ht="15.75">
      <c r="A9" s="213">
        <v>1.2</v>
      </c>
      <c r="B9" s="215" t="s">
        <v>315</v>
      </c>
      <c r="C9" s="264">
        <v>0</v>
      </c>
      <c r="D9" s="264">
        <v>2153995.3835999998</v>
      </c>
      <c r="E9" s="287">
        <v>2153995.3835999998</v>
      </c>
      <c r="F9" s="264">
        <v>0</v>
      </c>
      <c r="G9" s="264">
        <v>934064.03590000002</v>
      </c>
      <c r="H9" s="265">
        <v>934064.03590000002</v>
      </c>
      <c r="I9" s="500"/>
      <c r="J9" s="500"/>
      <c r="K9" s="500"/>
      <c r="L9" s="500"/>
      <c r="M9" s="500"/>
      <c r="N9" s="500"/>
    </row>
    <row r="10" spans="1:14" s="3" customFormat="1" ht="15.75">
      <c r="A10" s="213">
        <v>1.3</v>
      </c>
      <c r="B10" s="215" t="s">
        <v>316</v>
      </c>
      <c r="C10" s="264">
        <v>32642141.93</v>
      </c>
      <c r="D10" s="264">
        <v>46871207.027599998</v>
      </c>
      <c r="E10" s="287">
        <v>79513348.957599998</v>
      </c>
      <c r="F10" s="264">
        <v>20544460.280000001</v>
      </c>
      <c r="G10" s="264">
        <v>26174520.377100002</v>
      </c>
      <c r="H10" s="265">
        <v>46718980.657100007</v>
      </c>
      <c r="I10" s="500"/>
      <c r="J10" s="500"/>
      <c r="K10" s="500"/>
      <c r="L10" s="500"/>
      <c r="M10" s="500"/>
      <c r="N10" s="500"/>
    </row>
    <row r="11" spans="1:14" s="3" customFormat="1" ht="15.75">
      <c r="A11" s="213">
        <v>1.4</v>
      </c>
      <c r="B11" s="215" t="s">
        <v>317</v>
      </c>
      <c r="C11" s="264">
        <v>0</v>
      </c>
      <c r="D11" s="264">
        <v>0</v>
      </c>
      <c r="E11" s="287">
        <v>0</v>
      </c>
      <c r="F11" s="264">
        <v>0</v>
      </c>
      <c r="G11" s="264">
        <v>0</v>
      </c>
      <c r="H11" s="265">
        <v>0</v>
      </c>
      <c r="I11" s="500"/>
      <c r="J11" s="500"/>
      <c r="K11" s="500"/>
      <c r="L11" s="500"/>
      <c r="M11" s="500"/>
      <c r="N11" s="500"/>
    </row>
    <row r="12" spans="1:14" s="3" customFormat="1" ht="29.25" customHeight="1">
      <c r="A12" s="213">
        <v>2</v>
      </c>
      <c r="B12" s="214" t="s">
        <v>318</v>
      </c>
      <c r="C12" s="264">
        <v>30614358.25</v>
      </c>
      <c r="D12" s="264">
        <v>458765271.93000001</v>
      </c>
      <c r="E12" s="287">
        <v>489379630.18000001</v>
      </c>
      <c r="F12" s="264">
        <v>30614358.25</v>
      </c>
      <c r="G12" s="264">
        <v>317401335.12</v>
      </c>
      <c r="H12" s="265">
        <v>348015693.37</v>
      </c>
      <c r="I12" s="500"/>
      <c r="J12" s="500"/>
      <c r="K12" s="500"/>
      <c r="L12" s="500"/>
      <c r="M12" s="500"/>
      <c r="N12" s="500"/>
    </row>
    <row r="13" spans="1:14" s="3" customFormat="1" ht="25.5">
      <c r="A13" s="213">
        <v>3</v>
      </c>
      <c r="B13" s="214" t="s">
        <v>319</v>
      </c>
      <c r="C13" s="264">
        <v>6927000</v>
      </c>
      <c r="D13" s="264">
        <v>0</v>
      </c>
      <c r="E13" s="287">
        <v>6927000</v>
      </c>
      <c r="F13" s="264">
        <v>7340000</v>
      </c>
      <c r="G13" s="264">
        <v>0</v>
      </c>
      <c r="H13" s="265">
        <v>7340000</v>
      </c>
      <c r="I13" s="500"/>
      <c r="J13" s="500"/>
      <c r="K13" s="500"/>
      <c r="L13" s="500"/>
      <c r="M13" s="500"/>
      <c r="N13" s="500"/>
    </row>
    <row r="14" spans="1:14" s="3" customFormat="1" ht="15.75">
      <c r="A14" s="213">
        <v>3.1</v>
      </c>
      <c r="B14" s="215" t="s">
        <v>320</v>
      </c>
      <c r="C14" s="264">
        <v>6927000</v>
      </c>
      <c r="D14" s="264">
        <v>0</v>
      </c>
      <c r="E14" s="287">
        <v>6927000</v>
      </c>
      <c r="F14" s="264">
        <v>7340000</v>
      </c>
      <c r="G14" s="264">
        <v>0</v>
      </c>
      <c r="H14" s="265">
        <v>7340000</v>
      </c>
      <c r="I14" s="500"/>
      <c r="J14" s="500"/>
      <c r="K14" s="500"/>
      <c r="L14" s="500"/>
      <c r="M14" s="500"/>
      <c r="N14" s="500"/>
    </row>
    <row r="15" spans="1:14" s="3" customFormat="1" ht="15.75">
      <c r="A15" s="213">
        <v>3.2</v>
      </c>
      <c r="B15" s="215" t="s">
        <v>321</v>
      </c>
      <c r="C15" s="264"/>
      <c r="D15" s="264"/>
      <c r="E15" s="287">
        <v>0</v>
      </c>
      <c r="F15" s="264"/>
      <c r="G15" s="264"/>
      <c r="H15" s="265">
        <v>0</v>
      </c>
      <c r="I15" s="500"/>
      <c r="J15" s="500"/>
      <c r="K15" s="500"/>
      <c r="L15" s="500"/>
      <c r="M15" s="500"/>
      <c r="N15" s="500"/>
    </row>
    <row r="16" spans="1:14" s="3" customFormat="1" ht="15.75">
      <c r="A16" s="213">
        <v>4</v>
      </c>
      <c r="B16" s="214" t="s">
        <v>322</v>
      </c>
      <c r="C16" s="264">
        <v>210949506.09</v>
      </c>
      <c r="D16" s="264">
        <v>468375084.19000006</v>
      </c>
      <c r="E16" s="287">
        <v>679324590.28000009</v>
      </c>
      <c r="F16" s="264">
        <v>116319848.81</v>
      </c>
      <c r="G16" s="264">
        <v>453243553.13</v>
      </c>
      <c r="H16" s="265">
        <v>569563401.94000006</v>
      </c>
      <c r="I16" s="500"/>
      <c r="J16" s="500"/>
      <c r="K16" s="500"/>
      <c r="L16" s="500"/>
      <c r="M16" s="500"/>
      <c r="N16" s="500"/>
    </row>
    <row r="17" spans="1:14" s="3" customFormat="1" ht="15.75">
      <c r="A17" s="213">
        <v>4.0999999999999996</v>
      </c>
      <c r="B17" s="215" t="s">
        <v>323</v>
      </c>
      <c r="C17" s="264">
        <v>163717471.59</v>
      </c>
      <c r="D17" s="264">
        <v>384514255.17000002</v>
      </c>
      <c r="E17" s="287">
        <v>548231726.75999999</v>
      </c>
      <c r="F17" s="264">
        <v>85705490.560000002</v>
      </c>
      <c r="G17" s="264">
        <v>135842218.00999999</v>
      </c>
      <c r="H17" s="265">
        <v>221547708.56999999</v>
      </c>
      <c r="I17" s="500"/>
      <c r="J17" s="500"/>
      <c r="K17" s="500"/>
      <c r="L17" s="500"/>
      <c r="M17" s="500"/>
      <c r="N17" s="500"/>
    </row>
    <row r="18" spans="1:14" s="3" customFormat="1" ht="15.75">
      <c r="A18" s="213">
        <v>4.2</v>
      </c>
      <c r="B18" s="215" t="s">
        <v>324</v>
      </c>
      <c r="C18" s="264">
        <v>47232034.5</v>
      </c>
      <c r="D18" s="264">
        <v>83860829.020000041</v>
      </c>
      <c r="E18" s="287">
        <v>131092863.52000004</v>
      </c>
      <c r="F18" s="264">
        <v>53288940.730000004</v>
      </c>
      <c r="G18" s="264">
        <v>54331144.427399993</v>
      </c>
      <c r="H18" s="265">
        <v>107620085.1574</v>
      </c>
      <c r="I18" s="500"/>
      <c r="J18" s="500"/>
      <c r="K18" s="500"/>
      <c r="L18" s="500"/>
      <c r="M18" s="500"/>
      <c r="N18" s="500"/>
    </row>
    <row r="19" spans="1:14" s="3" customFormat="1" ht="25.5">
      <c r="A19" s="213">
        <v>5</v>
      </c>
      <c r="B19" s="214" t="s">
        <v>325</v>
      </c>
      <c r="C19" s="264">
        <v>365229762.99000001</v>
      </c>
      <c r="D19" s="264">
        <v>1093980678.9300001</v>
      </c>
      <c r="E19" s="287">
        <v>1459210441.9200001</v>
      </c>
      <c r="F19" s="264">
        <v>325293868.79000008</v>
      </c>
      <c r="G19" s="264">
        <v>1125751034.1399999</v>
      </c>
      <c r="H19" s="265">
        <v>1451044902.9299998</v>
      </c>
      <c r="I19" s="500"/>
      <c r="J19" s="500"/>
      <c r="K19" s="500"/>
      <c r="L19" s="500"/>
      <c r="M19" s="500"/>
      <c r="N19" s="500"/>
    </row>
    <row r="20" spans="1:14" s="3" customFormat="1" ht="15.75">
      <c r="A20" s="213">
        <v>5.0999999999999996</v>
      </c>
      <c r="B20" s="215" t="s">
        <v>326</v>
      </c>
      <c r="C20" s="264">
        <v>5274160.74</v>
      </c>
      <c r="D20" s="264">
        <v>4666385.87</v>
      </c>
      <c r="E20" s="287">
        <v>9940546.6099999994</v>
      </c>
      <c r="F20" s="264">
        <v>3590988.29</v>
      </c>
      <c r="G20" s="264">
        <v>7516894.2699999996</v>
      </c>
      <c r="H20" s="265">
        <v>11107882.559999999</v>
      </c>
      <c r="I20" s="500"/>
      <c r="J20" s="500"/>
      <c r="K20" s="500"/>
      <c r="L20" s="500"/>
      <c r="M20" s="500"/>
      <c r="N20" s="500"/>
    </row>
    <row r="21" spans="1:14" s="3" customFormat="1" ht="15.75">
      <c r="A21" s="213">
        <v>5.2</v>
      </c>
      <c r="B21" s="215" t="s">
        <v>327</v>
      </c>
      <c r="C21" s="264">
        <v>0</v>
      </c>
      <c r="D21" s="264">
        <v>0</v>
      </c>
      <c r="E21" s="287">
        <v>0</v>
      </c>
      <c r="F21" s="264">
        <v>0</v>
      </c>
      <c r="G21" s="264">
        <v>0</v>
      </c>
      <c r="H21" s="265">
        <v>0</v>
      </c>
      <c r="I21" s="500"/>
      <c r="J21" s="500"/>
      <c r="K21" s="500"/>
      <c r="L21" s="500"/>
      <c r="M21" s="500"/>
      <c r="N21" s="500"/>
    </row>
    <row r="22" spans="1:14" s="3" customFormat="1" ht="15.75">
      <c r="A22" s="213">
        <v>5.3</v>
      </c>
      <c r="B22" s="215" t="s">
        <v>328</v>
      </c>
      <c r="C22" s="264">
        <v>312588027.35000002</v>
      </c>
      <c r="D22" s="264">
        <v>992324478.5</v>
      </c>
      <c r="E22" s="287">
        <v>1304912505.8499999</v>
      </c>
      <c r="F22" s="264">
        <v>279613537.79000002</v>
      </c>
      <c r="G22" s="264">
        <v>1037933162.38</v>
      </c>
      <c r="H22" s="265">
        <v>1317546700.1700001</v>
      </c>
      <c r="I22" s="500"/>
      <c r="J22" s="500"/>
      <c r="K22" s="500"/>
      <c r="L22" s="500"/>
      <c r="M22" s="500"/>
      <c r="N22" s="500"/>
    </row>
    <row r="23" spans="1:14" s="3" customFormat="1" ht="15.75">
      <c r="A23" s="213" t="s">
        <v>329</v>
      </c>
      <c r="B23" s="216" t="s">
        <v>330</v>
      </c>
      <c r="C23" s="264">
        <v>100296682.08</v>
      </c>
      <c r="D23" s="264">
        <v>270555968.67000002</v>
      </c>
      <c r="E23" s="287">
        <v>370852650.75</v>
      </c>
      <c r="F23" s="264">
        <v>92078406.230000004</v>
      </c>
      <c r="G23" s="264">
        <v>283456322.88</v>
      </c>
      <c r="H23" s="265">
        <v>375534729.11000001</v>
      </c>
      <c r="I23" s="500"/>
      <c r="J23" s="500"/>
      <c r="K23" s="500"/>
      <c r="L23" s="500"/>
      <c r="M23" s="500"/>
      <c r="N23" s="500"/>
    </row>
    <row r="24" spans="1:14" s="3" customFormat="1" ht="15.75">
      <c r="A24" s="213" t="s">
        <v>331</v>
      </c>
      <c r="B24" s="216" t="s">
        <v>332</v>
      </c>
      <c r="C24" s="264">
        <v>84083328.719999999</v>
      </c>
      <c r="D24" s="264">
        <v>415505191.31999999</v>
      </c>
      <c r="E24" s="287">
        <v>499588520.03999996</v>
      </c>
      <c r="F24" s="264">
        <v>111976698.83</v>
      </c>
      <c r="G24" s="264">
        <v>578768448.35000002</v>
      </c>
      <c r="H24" s="265">
        <v>690745147.18000007</v>
      </c>
      <c r="I24" s="500"/>
      <c r="J24" s="500"/>
      <c r="K24" s="500"/>
      <c r="L24" s="500"/>
      <c r="M24" s="500"/>
      <c r="N24" s="500"/>
    </row>
    <row r="25" spans="1:14" s="3" customFormat="1" ht="15.75">
      <c r="A25" s="213" t="s">
        <v>333</v>
      </c>
      <c r="B25" s="217" t="s">
        <v>334</v>
      </c>
      <c r="C25" s="264">
        <v>0</v>
      </c>
      <c r="D25" s="264">
        <v>0</v>
      </c>
      <c r="E25" s="287">
        <v>0</v>
      </c>
      <c r="F25" s="264">
        <v>0</v>
      </c>
      <c r="G25" s="264">
        <v>0</v>
      </c>
      <c r="H25" s="265">
        <v>0</v>
      </c>
      <c r="I25" s="500"/>
      <c r="J25" s="500"/>
      <c r="K25" s="500"/>
      <c r="L25" s="500"/>
      <c r="M25" s="500"/>
      <c r="N25" s="500"/>
    </row>
    <row r="26" spans="1:14" s="3" customFormat="1" ht="15.75">
      <c r="A26" s="213" t="s">
        <v>335</v>
      </c>
      <c r="B26" s="216" t="s">
        <v>336</v>
      </c>
      <c r="C26" s="264">
        <v>76787530.120000005</v>
      </c>
      <c r="D26" s="264">
        <v>151146546.53</v>
      </c>
      <c r="E26" s="287">
        <v>227934076.65000001</v>
      </c>
      <c r="F26" s="264">
        <v>75539118.939999998</v>
      </c>
      <c r="G26" s="264">
        <v>174743493.22</v>
      </c>
      <c r="H26" s="265">
        <v>250282612.16</v>
      </c>
      <c r="I26" s="500"/>
      <c r="J26" s="500"/>
      <c r="K26" s="500"/>
      <c r="L26" s="500"/>
      <c r="M26" s="500"/>
      <c r="N26" s="500"/>
    </row>
    <row r="27" spans="1:14" s="3" customFormat="1" ht="15.75">
      <c r="A27" s="213" t="s">
        <v>337</v>
      </c>
      <c r="B27" s="216" t="s">
        <v>338</v>
      </c>
      <c r="C27" s="264">
        <v>51420486.43</v>
      </c>
      <c r="D27" s="264">
        <v>155116771.97999999</v>
      </c>
      <c r="E27" s="287">
        <v>206537258.41</v>
      </c>
      <c r="F27" s="264">
        <v>19313.79</v>
      </c>
      <c r="G27" s="264">
        <v>964897.93</v>
      </c>
      <c r="H27" s="265">
        <v>984211.72000000009</v>
      </c>
      <c r="I27" s="500"/>
      <c r="J27" s="500"/>
      <c r="K27" s="500"/>
      <c r="L27" s="500"/>
      <c r="M27" s="500"/>
      <c r="N27" s="500"/>
    </row>
    <row r="28" spans="1:14" s="3" customFormat="1" ht="15.75">
      <c r="A28" s="213">
        <v>5.4</v>
      </c>
      <c r="B28" s="215" t="s">
        <v>339</v>
      </c>
      <c r="C28" s="264">
        <v>25130069.82</v>
      </c>
      <c r="D28" s="264">
        <v>74178315.930000007</v>
      </c>
      <c r="E28" s="287">
        <v>99308385.75</v>
      </c>
      <c r="F28" s="264">
        <v>22287078.100000001</v>
      </c>
      <c r="G28" s="264">
        <v>58133879.890000001</v>
      </c>
      <c r="H28" s="265">
        <v>80420957.99000001</v>
      </c>
      <c r="I28" s="500"/>
      <c r="J28" s="500"/>
      <c r="K28" s="500"/>
      <c r="L28" s="500"/>
      <c r="M28" s="500"/>
      <c r="N28" s="500"/>
    </row>
    <row r="29" spans="1:14" s="3" customFormat="1" ht="15.75">
      <c r="A29" s="213">
        <v>5.5</v>
      </c>
      <c r="B29" s="215" t="s">
        <v>340</v>
      </c>
      <c r="C29" s="264">
        <v>18749486.960000001</v>
      </c>
      <c r="D29" s="264">
        <v>20704113.460000001</v>
      </c>
      <c r="E29" s="287">
        <v>39453600.420000002</v>
      </c>
      <c r="F29" s="264">
        <v>14938515.07</v>
      </c>
      <c r="G29" s="264">
        <v>20523885.32</v>
      </c>
      <c r="H29" s="265">
        <v>35462400.390000001</v>
      </c>
      <c r="I29" s="500"/>
      <c r="J29" s="500"/>
      <c r="K29" s="500"/>
      <c r="L29" s="500"/>
      <c r="M29" s="500"/>
      <c r="N29" s="500"/>
    </row>
    <row r="30" spans="1:14" s="3" customFormat="1" ht="15.75">
      <c r="A30" s="213">
        <v>5.6</v>
      </c>
      <c r="B30" s="215" t="s">
        <v>341</v>
      </c>
      <c r="C30" s="264">
        <v>0</v>
      </c>
      <c r="D30" s="264">
        <v>916934.54</v>
      </c>
      <c r="E30" s="287">
        <v>916934.54</v>
      </c>
      <c r="F30" s="264">
        <v>0</v>
      </c>
      <c r="G30" s="264">
        <v>824175.73</v>
      </c>
      <c r="H30" s="265">
        <v>824175.73</v>
      </c>
      <c r="I30" s="500"/>
      <c r="J30" s="500"/>
      <c r="K30" s="500"/>
      <c r="L30" s="500"/>
      <c r="M30" s="500"/>
      <c r="N30" s="500"/>
    </row>
    <row r="31" spans="1:14" s="3" customFormat="1" ht="15.75">
      <c r="A31" s="213">
        <v>5.7</v>
      </c>
      <c r="B31" s="215" t="s">
        <v>342</v>
      </c>
      <c r="C31" s="264">
        <v>3488018.12</v>
      </c>
      <c r="D31" s="264">
        <v>1190450.6299999999</v>
      </c>
      <c r="E31" s="287">
        <v>4678468.75</v>
      </c>
      <c r="F31" s="264">
        <v>4863749.54</v>
      </c>
      <c r="G31" s="264">
        <v>819036.55</v>
      </c>
      <c r="H31" s="265">
        <v>5682786.0899999999</v>
      </c>
      <c r="I31" s="500"/>
      <c r="J31" s="500"/>
      <c r="K31" s="500"/>
      <c r="L31" s="500"/>
      <c r="M31" s="500"/>
      <c r="N31" s="500"/>
    </row>
    <row r="32" spans="1:14" s="3" customFormat="1" ht="15.75">
      <c r="A32" s="213">
        <v>6</v>
      </c>
      <c r="B32" s="214" t="s">
        <v>343</v>
      </c>
      <c r="C32" s="264">
        <v>0</v>
      </c>
      <c r="D32" s="264">
        <v>420064513.83099997</v>
      </c>
      <c r="E32" s="287">
        <v>420064513.83099997</v>
      </c>
      <c r="F32" s="264">
        <v>0</v>
      </c>
      <c r="G32" s="264">
        <v>234985620.72659999</v>
      </c>
      <c r="H32" s="265">
        <v>234985620.72659999</v>
      </c>
      <c r="I32" s="500"/>
      <c r="J32" s="500"/>
      <c r="K32" s="500"/>
      <c r="L32" s="500"/>
      <c r="M32" s="500"/>
      <c r="N32" s="500"/>
    </row>
    <row r="33" spans="1:14" s="3" customFormat="1" ht="25.5">
      <c r="A33" s="213">
        <v>6.1</v>
      </c>
      <c r="B33" s="215" t="s">
        <v>791</v>
      </c>
      <c r="C33" s="264"/>
      <c r="D33" s="264">
        <v>206861263.831</v>
      </c>
      <c r="E33" s="287">
        <v>206861263.831</v>
      </c>
      <c r="F33" s="264"/>
      <c r="G33" s="264">
        <v>120370320.72660001</v>
      </c>
      <c r="H33" s="265">
        <v>120370320.72660001</v>
      </c>
      <c r="I33" s="500"/>
      <c r="J33" s="500"/>
      <c r="K33" s="500"/>
      <c r="L33" s="500"/>
      <c r="M33" s="500"/>
      <c r="N33" s="500"/>
    </row>
    <row r="34" spans="1:14" s="3" customFormat="1" ht="25.5">
      <c r="A34" s="213">
        <v>6.2</v>
      </c>
      <c r="B34" s="215" t="s">
        <v>344</v>
      </c>
      <c r="C34" s="264"/>
      <c r="D34" s="264">
        <v>213203250</v>
      </c>
      <c r="E34" s="287">
        <v>213203250</v>
      </c>
      <c r="F34" s="264"/>
      <c r="G34" s="264">
        <v>114615300</v>
      </c>
      <c r="H34" s="265">
        <v>114615300</v>
      </c>
      <c r="I34" s="500"/>
      <c r="J34" s="500"/>
      <c r="K34" s="500"/>
      <c r="L34" s="500"/>
      <c r="M34" s="500"/>
      <c r="N34" s="500"/>
    </row>
    <row r="35" spans="1:14" s="3" customFormat="1" ht="25.5">
      <c r="A35" s="213">
        <v>6.3</v>
      </c>
      <c r="B35" s="215" t="s">
        <v>345</v>
      </c>
      <c r="C35" s="264"/>
      <c r="D35" s="264"/>
      <c r="E35" s="287">
        <v>0</v>
      </c>
      <c r="F35" s="264"/>
      <c r="G35" s="264"/>
      <c r="H35" s="265">
        <v>0</v>
      </c>
      <c r="I35" s="500"/>
      <c r="J35" s="500"/>
      <c r="K35" s="500"/>
      <c r="L35" s="500"/>
      <c r="M35" s="500"/>
      <c r="N35" s="500"/>
    </row>
    <row r="36" spans="1:14" s="3" customFormat="1" ht="15.75">
      <c r="A36" s="213">
        <v>6.4</v>
      </c>
      <c r="B36" s="215" t="s">
        <v>346</v>
      </c>
      <c r="C36" s="264"/>
      <c r="D36" s="264"/>
      <c r="E36" s="287">
        <v>0</v>
      </c>
      <c r="F36" s="264"/>
      <c r="G36" s="264"/>
      <c r="H36" s="265">
        <v>0</v>
      </c>
      <c r="I36" s="500"/>
      <c r="J36" s="500"/>
      <c r="K36" s="500"/>
      <c r="L36" s="500"/>
      <c r="M36" s="500"/>
      <c r="N36" s="500"/>
    </row>
    <row r="37" spans="1:14" s="3" customFormat="1" ht="15.75">
      <c r="A37" s="213">
        <v>6.5</v>
      </c>
      <c r="B37" s="215" t="s">
        <v>347</v>
      </c>
      <c r="C37" s="264"/>
      <c r="D37" s="264"/>
      <c r="E37" s="287">
        <v>0</v>
      </c>
      <c r="F37" s="264"/>
      <c r="G37" s="264"/>
      <c r="H37" s="265">
        <v>0</v>
      </c>
      <c r="I37" s="500"/>
      <c r="J37" s="500"/>
      <c r="K37" s="500"/>
      <c r="L37" s="500"/>
      <c r="M37" s="500"/>
      <c r="N37" s="500"/>
    </row>
    <row r="38" spans="1:14" s="3" customFormat="1" ht="25.5">
      <c r="A38" s="213">
        <v>6.6</v>
      </c>
      <c r="B38" s="215" t="s">
        <v>348</v>
      </c>
      <c r="C38" s="264"/>
      <c r="D38" s="264"/>
      <c r="E38" s="287">
        <v>0</v>
      </c>
      <c r="F38" s="264"/>
      <c r="G38" s="264"/>
      <c r="H38" s="265">
        <v>0</v>
      </c>
      <c r="I38" s="500"/>
      <c r="J38" s="500"/>
      <c r="K38" s="500"/>
      <c r="L38" s="500"/>
      <c r="M38" s="500"/>
      <c r="N38" s="500"/>
    </row>
    <row r="39" spans="1:14" s="3" customFormat="1" ht="25.5">
      <c r="A39" s="213">
        <v>6.7</v>
      </c>
      <c r="B39" s="215" t="s">
        <v>349</v>
      </c>
      <c r="C39" s="264"/>
      <c r="D39" s="264"/>
      <c r="E39" s="287">
        <v>0</v>
      </c>
      <c r="F39" s="264"/>
      <c r="G39" s="264"/>
      <c r="H39" s="265">
        <v>0</v>
      </c>
      <c r="I39" s="500"/>
      <c r="J39" s="500"/>
      <c r="K39" s="500"/>
      <c r="L39" s="500"/>
      <c r="M39" s="500"/>
      <c r="N39" s="500"/>
    </row>
    <row r="40" spans="1:14" s="3" customFormat="1" ht="15.75">
      <c r="A40" s="213">
        <v>7</v>
      </c>
      <c r="B40" s="214" t="s">
        <v>350</v>
      </c>
      <c r="C40" s="264"/>
      <c r="D40" s="264"/>
      <c r="E40" s="287">
        <v>0</v>
      </c>
      <c r="F40" s="264"/>
      <c r="G40" s="264"/>
      <c r="H40" s="265">
        <v>0</v>
      </c>
      <c r="I40" s="500"/>
      <c r="J40" s="500"/>
      <c r="K40" s="500"/>
      <c r="L40" s="500"/>
      <c r="M40" s="500"/>
      <c r="N40" s="500"/>
    </row>
    <row r="41" spans="1:14" s="3" customFormat="1" ht="25.5">
      <c r="A41" s="213">
        <v>7.1</v>
      </c>
      <c r="B41" s="215" t="s">
        <v>351</v>
      </c>
      <c r="C41" s="264">
        <v>44727.649999999994</v>
      </c>
      <c r="D41" s="264">
        <v>447405.59939999995</v>
      </c>
      <c r="E41" s="287">
        <v>492133.24939999997</v>
      </c>
      <c r="F41" s="264">
        <v>117778.87999999999</v>
      </c>
      <c r="G41" s="264">
        <v>3081662.47</v>
      </c>
      <c r="H41" s="265">
        <v>3199441.35</v>
      </c>
      <c r="I41" s="500"/>
      <c r="J41" s="500"/>
      <c r="K41" s="500"/>
      <c r="L41" s="500"/>
      <c r="M41" s="500"/>
      <c r="N41" s="500"/>
    </row>
    <row r="42" spans="1:14" s="3" customFormat="1" ht="25.5">
      <c r="A42" s="213">
        <v>7.2</v>
      </c>
      <c r="B42" s="215" t="s">
        <v>352</v>
      </c>
      <c r="C42" s="264">
        <v>149869.37999999998</v>
      </c>
      <c r="D42" s="264">
        <v>245939.658</v>
      </c>
      <c r="E42" s="287">
        <v>395809.03799999994</v>
      </c>
      <c r="F42" s="264">
        <v>72790.05</v>
      </c>
      <c r="G42" s="264">
        <v>552674.39689999993</v>
      </c>
      <c r="H42" s="265">
        <v>625464.44689999998</v>
      </c>
      <c r="I42" s="500"/>
      <c r="J42" s="500"/>
      <c r="K42" s="500"/>
      <c r="L42" s="500"/>
      <c r="M42" s="500"/>
      <c r="N42" s="500"/>
    </row>
    <row r="43" spans="1:14" s="3" customFormat="1" ht="25.5">
      <c r="A43" s="213">
        <v>7.3</v>
      </c>
      <c r="B43" s="215" t="s">
        <v>353</v>
      </c>
      <c r="C43" s="264">
        <v>5144840.6699999915</v>
      </c>
      <c r="D43" s="264">
        <v>32494495.632200014</v>
      </c>
      <c r="E43" s="287">
        <v>37639336.302200004</v>
      </c>
      <c r="F43" s="264">
        <v>5637745.9199999943</v>
      </c>
      <c r="G43" s="264">
        <v>36297368.881400049</v>
      </c>
      <c r="H43" s="265">
        <v>41935114.801400043</v>
      </c>
      <c r="I43" s="500"/>
      <c r="J43" s="500"/>
      <c r="K43" s="500"/>
      <c r="L43" s="500"/>
      <c r="M43" s="500"/>
      <c r="N43" s="500"/>
    </row>
    <row r="44" spans="1:14" s="3" customFormat="1" ht="25.5">
      <c r="A44" s="213">
        <v>7.4</v>
      </c>
      <c r="B44" s="215" t="s">
        <v>354</v>
      </c>
      <c r="C44" s="264">
        <v>1834941.6700000032</v>
      </c>
      <c r="D44" s="264">
        <v>11884638.876799999</v>
      </c>
      <c r="E44" s="287">
        <v>13719580.546800002</v>
      </c>
      <c r="F44" s="264">
        <v>1858946.4600000046</v>
      </c>
      <c r="G44" s="264">
        <v>11343270.533200003</v>
      </c>
      <c r="H44" s="265">
        <v>13202216.993200008</v>
      </c>
      <c r="I44" s="500"/>
      <c r="J44" s="500"/>
      <c r="K44" s="500"/>
      <c r="L44" s="500"/>
      <c r="M44" s="500"/>
      <c r="N44" s="500"/>
    </row>
    <row r="45" spans="1:14" s="3" customFormat="1" ht="15.75">
      <c r="A45" s="213">
        <v>8</v>
      </c>
      <c r="B45" s="214" t="s">
        <v>355</v>
      </c>
      <c r="C45" s="264">
        <v>5243.7642560000004</v>
      </c>
      <c r="D45" s="264">
        <v>434677.88246999995</v>
      </c>
      <c r="E45" s="287">
        <v>439921.64672599995</v>
      </c>
      <c r="F45" s="264">
        <v>4286.047896</v>
      </c>
      <c r="G45" s="264">
        <v>340116.11608000001</v>
      </c>
      <c r="H45" s="265">
        <v>344402.16397599998</v>
      </c>
      <c r="I45" s="500"/>
      <c r="J45" s="500"/>
      <c r="K45" s="500"/>
      <c r="L45" s="500"/>
      <c r="M45" s="500"/>
      <c r="N45" s="500"/>
    </row>
    <row r="46" spans="1:14" s="3" customFormat="1" ht="15.75">
      <c r="A46" s="213">
        <v>8.1</v>
      </c>
      <c r="B46" s="215" t="s">
        <v>356</v>
      </c>
      <c r="C46" s="264"/>
      <c r="D46" s="264"/>
      <c r="E46" s="287">
        <v>0</v>
      </c>
      <c r="F46" s="264"/>
      <c r="G46" s="264"/>
      <c r="H46" s="265">
        <v>0</v>
      </c>
      <c r="I46" s="500"/>
      <c r="J46" s="500"/>
      <c r="K46" s="500"/>
      <c r="L46" s="500"/>
      <c r="M46" s="500"/>
      <c r="N46" s="500"/>
    </row>
    <row r="47" spans="1:14" s="3" customFormat="1" ht="15.75">
      <c r="A47" s="213">
        <v>8.1999999999999993</v>
      </c>
      <c r="B47" s="215" t="s">
        <v>357</v>
      </c>
      <c r="C47" s="264">
        <v>5243.7642560000004</v>
      </c>
      <c r="D47" s="264">
        <v>434677.88246999995</v>
      </c>
      <c r="E47" s="287">
        <v>439921.64672599995</v>
      </c>
      <c r="F47" s="264">
        <v>4286.047896</v>
      </c>
      <c r="G47" s="264">
        <v>340116.11608000001</v>
      </c>
      <c r="H47" s="265">
        <v>344402.16397599998</v>
      </c>
      <c r="I47" s="500"/>
      <c r="J47" s="500"/>
      <c r="K47" s="500"/>
      <c r="L47" s="500"/>
      <c r="M47" s="500"/>
      <c r="N47" s="500"/>
    </row>
    <row r="48" spans="1:14" s="3" customFormat="1" ht="15.75">
      <c r="A48" s="213">
        <v>8.3000000000000007</v>
      </c>
      <c r="B48" s="215" t="s">
        <v>358</v>
      </c>
      <c r="C48" s="264"/>
      <c r="D48" s="264"/>
      <c r="E48" s="287">
        <v>0</v>
      </c>
      <c r="F48" s="264"/>
      <c r="G48" s="264"/>
      <c r="H48" s="265">
        <v>0</v>
      </c>
      <c r="I48" s="500"/>
      <c r="J48" s="500"/>
      <c r="K48" s="500"/>
      <c r="L48" s="500"/>
      <c r="M48" s="500"/>
      <c r="N48" s="500"/>
    </row>
    <row r="49" spans="1:14" s="3" customFormat="1" ht="15.75">
      <c r="A49" s="213">
        <v>8.4</v>
      </c>
      <c r="B49" s="215" t="s">
        <v>359</v>
      </c>
      <c r="C49" s="264"/>
      <c r="D49" s="264"/>
      <c r="E49" s="287">
        <v>0</v>
      </c>
      <c r="F49" s="264"/>
      <c r="G49" s="264"/>
      <c r="H49" s="265">
        <v>0</v>
      </c>
      <c r="I49" s="500"/>
      <c r="J49" s="500"/>
      <c r="K49" s="500"/>
      <c r="L49" s="500"/>
      <c r="M49" s="500"/>
      <c r="N49" s="500"/>
    </row>
    <row r="50" spans="1:14" s="3" customFormat="1" ht="15.75">
      <c r="A50" s="213">
        <v>8.5</v>
      </c>
      <c r="B50" s="215" t="s">
        <v>360</v>
      </c>
      <c r="C50" s="264"/>
      <c r="D50" s="264"/>
      <c r="E50" s="287">
        <v>0</v>
      </c>
      <c r="F50" s="264"/>
      <c r="G50" s="264"/>
      <c r="H50" s="265">
        <v>0</v>
      </c>
      <c r="I50" s="500"/>
      <c r="J50" s="500"/>
      <c r="K50" s="500"/>
      <c r="L50" s="500"/>
      <c r="M50" s="500"/>
      <c r="N50" s="500"/>
    </row>
    <row r="51" spans="1:14" s="3" customFormat="1" ht="15.75">
      <c r="A51" s="213">
        <v>8.6</v>
      </c>
      <c r="B51" s="215" t="s">
        <v>361</v>
      </c>
      <c r="C51" s="264"/>
      <c r="D51" s="264"/>
      <c r="E51" s="287">
        <v>0</v>
      </c>
      <c r="F51" s="264"/>
      <c r="G51" s="264"/>
      <c r="H51" s="265">
        <v>0</v>
      </c>
      <c r="I51" s="500"/>
      <c r="J51" s="500"/>
      <c r="K51" s="500"/>
      <c r="L51" s="500"/>
      <c r="M51" s="500"/>
      <c r="N51" s="500"/>
    </row>
    <row r="52" spans="1:14" s="3" customFormat="1" ht="15.75">
      <c r="A52" s="213">
        <v>8.6999999999999993</v>
      </c>
      <c r="B52" s="215" t="s">
        <v>362</v>
      </c>
      <c r="C52" s="264"/>
      <c r="D52" s="264"/>
      <c r="E52" s="287">
        <v>0</v>
      </c>
      <c r="F52" s="264"/>
      <c r="G52" s="264"/>
      <c r="H52" s="265">
        <v>0</v>
      </c>
      <c r="I52" s="500"/>
      <c r="J52" s="500"/>
      <c r="K52" s="500"/>
      <c r="L52" s="500"/>
      <c r="M52" s="500"/>
      <c r="N52" s="500"/>
    </row>
    <row r="53" spans="1:14" s="3" customFormat="1" ht="16.5" thickBot="1">
      <c r="A53" s="218">
        <v>9</v>
      </c>
      <c r="B53" s="219" t="s">
        <v>363</v>
      </c>
      <c r="C53" s="288"/>
      <c r="D53" s="288"/>
      <c r="E53" s="289">
        <v>0</v>
      </c>
      <c r="F53" s="288"/>
      <c r="G53" s="288"/>
      <c r="H53" s="271">
        <v>0</v>
      </c>
      <c r="I53" s="500"/>
      <c r="J53" s="500"/>
      <c r="K53" s="500"/>
      <c r="L53" s="500"/>
      <c r="M53" s="500"/>
      <c r="N53" s="500"/>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5" sqref="C5:D5"/>
    </sheetView>
  </sheetViews>
  <sheetFormatPr defaultColWidth="9.140625" defaultRowHeight="12.75"/>
  <cols>
    <col min="1" max="1" width="9.5703125" style="2" bestFit="1" customWidth="1"/>
    <col min="2" max="2" width="93.5703125" style="2" customWidth="1"/>
    <col min="3" max="4" width="12.7109375" style="2" customWidth="1"/>
    <col min="5" max="11" width="9.7109375" style="10" customWidth="1"/>
    <col min="12" max="16384" width="9.140625" style="10"/>
  </cols>
  <sheetData>
    <row r="1" spans="1:8" ht="15">
      <c r="A1" s="13" t="s">
        <v>226</v>
      </c>
      <c r="B1" s="12" t="s">
        <v>912</v>
      </c>
      <c r="C1" s="12"/>
      <c r="D1" s="369"/>
    </row>
    <row r="2" spans="1:8" ht="15">
      <c r="A2" s="13" t="s">
        <v>227</v>
      </c>
      <c r="B2" s="481">
        <v>44104</v>
      </c>
      <c r="C2" s="23"/>
      <c r="D2" s="14"/>
      <c r="E2" s="9"/>
      <c r="F2" s="9"/>
      <c r="G2" s="9"/>
      <c r="H2" s="9"/>
    </row>
    <row r="3" spans="1:8" ht="15">
      <c r="A3" s="13"/>
      <c r="B3" s="12"/>
      <c r="C3" s="23"/>
      <c r="D3" s="14"/>
      <c r="E3" s="9"/>
      <c r="F3" s="9"/>
      <c r="G3" s="9"/>
      <c r="H3" s="9"/>
    </row>
    <row r="4" spans="1:8" ht="15" customHeight="1" thickBot="1">
      <c r="A4" s="207" t="s">
        <v>651</v>
      </c>
      <c r="B4" s="208" t="s">
        <v>225</v>
      </c>
      <c r="C4" s="207"/>
      <c r="D4" s="209" t="s">
        <v>130</v>
      </c>
    </row>
    <row r="5" spans="1:8" ht="15" customHeight="1">
      <c r="A5" s="205" t="s">
        <v>27</v>
      </c>
      <c r="B5" s="206"/>
      <c r="C5" s="541">
        <v>44104</v>
      </c>
      <c r="D5" s="542">
        <v>44012</v>
      </c>
    </row>
    <row r="6" spans="1:8" ht="15" customHeight="1">
      <c r="A6" s="415">
        <v>1</v>
      </c>
      <c r="B6" s="416" t="s">
        <v>230</v>
      </c>
      <c r="C6" s="417">
        <v>1296208867.2418439</v>
      </c>
      <c r="D6" s="418">
        <v>1127772049.2252975</v>
      </c>
      <c r="E6" s="501"/>
      <c r="F6" s="501"/>
    </row>
    <row r="7" spans="1:8" ht="15" customHeight="1">
      <c r="A7" s="415">
        <v>1.1000000000000001</v>
      </c>
      <c r="B7" s="419" t="s">
        <v>22</v>
      </c>
      <c r="C7" s="420">
        <v>1234356144.7987399</v>
      </c>
      <c r="D7" s="421">
        <v>1069890551.462885</v>
      </c>
      <c r="E7" s="501"/>
      <c r="F7" s="501"/>
    </row>
    <row r="8" spans="1:8" ht="25.5">
      <c r="A8" s="415" t="s">
        <v>289</v>
      </c>
      <c r="B8" s="422" t="s">
        <v>645</v>
      </c>
      <c r="C8" s="420"/>
      <c r="D8" s="421"/>
      <c r="E8" s="501"/>
      <c r="F8" s="501"/>
    </row>
    <row r="9" spans="1:8" ht="15" customHeight="1">
      <c r="A9" s="415">
        <v>1.2</v>
      </c>
      <c r="B9" s="419" t="s">
        <v>23</v>
      </c>
      <c r="C9" s="420">
        <v>61025277.387779996</v>
      </c>
      <c r="D9" s="421">
        <v>57216560.942550004</v>
      </c>
      <c r="E9" s="501"/>
      <c r="F9" s="501"/>
    </row>
    <row r="10" spans="1:8" ht="15" customHeight="1">
      <c r="A10" s="415">
        <v>1.3</v>
      </c>
      <c r="B10" s="424" t="s">
        <v>78</v>
      </c>
      <c r="C10" s="423">
        <v>827445.05532400007</v>
      </c>
      <c r="D10" s="421">
        <v>664936.81986240018</v>
      </c>
      <c r="E10" s="501"/>
      <c r="F10" s="501"/>
    </row>
    <row r="11" spans="1:8" ht="15" customHeight="1">
      <c r="A11" s="415">
        <v>2</v>
      </c>
      <c r="B11" s="416" t="s">
        <v>231</v>
      </c>
      <c r="C11" s="420">
        <v>25088595.928957112</v>
      </c>
      <c r="D11" s="421">
        <v>12741473.921801943</v>
      </c>
      <c r="E11" s="501"/>
      <c r="F11" s="501"/>
    </row>
    <row r="12" spans="1:8" ht="15" customHeight="1">
      <c r="A12" s="435">
        <v>3</v>
      </c>
      <c r="B12" s="436" t="s">
        <v>229</v>
      </c>
      <c r="C12" s="423">
        <v>128903222.313375</v>
      </c>
      <c r="D12" s="437">
        <v>128903222.313375</v>
      </c>
      <c r="E12" s="501"/>
      <c r="F12" s="501"/>
    </row>
    <row r="13" spans="1:8" ht="15" customHeight="1" thickBot="1">
      <c r="A13" s="129">
        <v>4</v>
      </c>
      <c r="B13" s="130" t="s">
        <v>290</v>
      </c>
      <c r="C13" s="290">
        <v>1450200685.4841762</v>
      </c>
      <c r="D13" s="291">
        <v>1269416745.4604745</v>
      </c>
      <c r="E13" s="501"/>
      <c r="F13" s="501"/>
    </row>
    <row r="14" spans="1:8">
      <c r="B14" s="19"/>
    </row>
    <row r="15" spans="1:8">
      <c r="B15" s="98"/>
    </row>
    <row r="16" spans="1:8">
      <c r="B16" s="98"/>
    </row>
    <row r="17" spans="2:2">
      <c r="B17" s="98"/>
    </row>
    <row r="18" spans="2:2">
      <c r="B18" s="9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tabSelected="1" zoomScaleNormal="100" workbookViewId="0">
      <pane xSplit="1" ySplit="4" topLeftCell="B14" activePane="bottomRight" state="frozen"/>
      <selection pane="topRight" activeCell="B1" sqref="B1"/>
      <selection pane="bottomLeft" activeCell="A4" sqref="A4"/>
      <selection pane="bottomRight" activeCell="F37" sqref="F37"/>
    </sheetView>
  </sheetViews>
  <sheetFormatPr defaultRowHeight="15"/>
  <cols>
    <col min="1" max="1" width="9.5703125" style="2" bestFit="1" customWidth="1"/>
    <col min="2" max="2" width="90.42578125" style="2" bestFit="1" customWidth="1"/>
    <col min="3" max="3" width="11.7109375" style="2" bestFit="1" customWidth="1"/>
  </cols>
  <sheetData>
    <row r="1" spans="1:8">
      <c r="A1" s="2" t="s">
        <v>226</v>
      </c>
      <c r="B1" s="369" t="str">
        <f>Info!C2</f>
        <v>ს.ს "პროკრედიტ ბანკი"</v>
      </c>
    </row>
    <row r="2" spans="1:8">
      <c r="A2" s="2" t="s">
        <v>227</v>
      </c>
      <c r="B2" s="482">
        <f>'5. RWA'!B2</f>
        <v>44104</v>
      </c>
    </row>
    <row r="4" spans="1:8" ht="16.5" customHeight="1" thickBot="1">
      <c r="A4" s="243" t="s">
        <v>652</v>
      </c>
      <c r="B4" s="59" t="s">
        <v>186</v>
      </c>
      <c r="C4" s="11"/>
    </row>
    <row r="5" spans="1:8" ht="15.75">
      <c r="A5" s="505"/>
      <c r="B5" s="556" t="s">
        <v>187</v>
      </c>
      <c r="C5" s="557"/>
    </row>
    <row r="6" spans="1:8">
      <c r="A6" s="502">
        <v>1</v>
      </c>
      <c r="B6" s="506" t="s">
        <v>913</v>
      </c>
      <c r="C6" s="503"/>
    </row>
    <row r="7" spans="1:8">
      <c r="A7" s="502">
        <v>2</v>
      </c>
      <c r="B7" s="506" t="s">
        <v>924</v>
      </c>
      <c r="C7" s="503"/>
    </row>
    <row r="8" spans="1:8">
      <c r="A8" s="502">
        <v>3</v>
      </c>
      <c r="B8" s="506" t="s">
        <v>925</v>
      </c>
      <c r="C8" s="503"/>
    </row>
    <row r="9" spans="1:8">
      <c r="A9" s="502">
        <v>4</v>
      </c>
      <c r="B9" s="506" t="s">
        <v>926</v>
      </c>
      <c r="C9" s="503"/>
    </row>
    <row r="10" spans="1:8">
      <c r="A10" s="502">
        <v>5</v>
      </c>
      <c r="B10" s="506" t="s">
        <v>927</v>
      </c>
      <c r="C10" s="503"/>
    </row>
    <row r="11" spans="1:8">
      <c r="A11" s="507"/>
      <c r="B11" s="506"/>
      <c r="C11" s="508"/>
    </row>
    <row r="12" spans="1:8">
      <c r="A12" s="507"/>
      <c r="B12" s="506"/>
      <c r="C12" s="508"/>
      <c r="H12" s="4"/>
    </row>
    <row r="13" spans="1:8">
      <c r="A13" s="507"/>
      <c r="B13" s="506"/>
      <c r="C13" s="508"/>
    </row>
    <row r="14" spans="1:8">
      <c r="A14" s="507"/>
      <c r="B14" s="506"/>
      <c r="C14" s="508"/>
    </row>
    <row r="15" spans="1:8">
      <c r="A15" s="507"/>
      <c r="B15" s="506"/>
      <c r="C15" s="508"/>
    </row>
    <row r="16" spans="1:8">
      <c r="A16" s="507"/>
      <c r="B16" s="558"/>
      <c r="C16" s="559"/>
    </row>
    <row r="17" spans="1:3" ht="15.75">
      <c r="A17" s="507"/>
      <c r="B17" s="560" t="s">
        <v>188</v>
      </c>
      <c r="C17" s="561"/>
    </row>
    <row r="18" spans="1:3" ht="15.75">
      <c r="A18" s="507">
        <v>1</v>
      </c>
      <c r="B18" s="504" t="s">
        <v>914</v>
      </c>
      <c r="C18" s="509"/>
    </row>
    <row r="19" spans="1:3" ht="15.75">
      <c r="A19" s="507">
        <v>2</v>
      </c>
      <c r="B19" s="504" t="s">
        <v>928</v>
      </c>
      <c r="C19" s="509"/>
    </row>
    <row r="20" spans="1:3" ht="15.75">
      <c r="A20" s="507">
        <v>3</v>
      </c>
      <c r="B20" s="504" t="s">
        <v>929</v>
      </c>
      <c r="C20" s="509"/>
    </row>
    <row r="21" spans="1:3" ht="15.75">
      <c r="A21" s="507"/>
      <c r="B21" s="504"/>
      <c r="C21" s="509"/>
    </row>
    <row r="22" spans="1:3" ht="15.75">
      <c r="A22" s="507"/>
      <c r="B22" s="504"/>
      <c r="C22" s="509"/>
    </row>
    <row r="23" spans="1:3">
      <c r="A23" s="507"/>
      <c r="B23" s="564"/>
      <c r="C23" s="565"/>
    </row>
    <row r="24" spans="1:3">
      <c r="A24" s="507"/>
      <c r="B24" s="564"/>
      <c r="C24" s="565"/>
    </row>
    <row r="25" spans="1:3">
      <c r="A25" s="507"/>
      <c r="B25" s="564"/>
      <c r="C25" s="565"/>
    </row>
    <row r="26" spans="1:3">
      <c r="A26" s="507"/>
      <c r="B26" s="564"/>
      <c r="C26" s="565"/>
    </row>
    <row r="27" spans="1:3" ht="15.75" customHeight="1">
      <c r="A27" s="507"/>
      <c r="B27" s="504"/>
      <c r="C27" s="510"/>
    </row>
    <row r="28" spans="1:3" ht="15.75" customHeight="1">
      <c r="A28" s="507"/>
      <c r="B28" s="504"/>
      <c r="C28" s="510"/>
    </row>
    <row r="29" spans="1:3" ht="30" customHeight="1">
      <c r="A29" s="507"/>
      <c r="B29" s="562" t="s">
        <v>189</v>
      </c>
      <c r="C29" s="563"/>
    </row>
    <row r="30" spans="1:3">
      <c r="A30" s="507">
        <v>1</v>
      </c>
      <c r="B30" s="506" t="s">
        <v>930</v>
      </c>
      <c r="C30" s="511">
        <v>1</v>
      </c>
    </row>
    <row r="31" spans="1:3" ht="15.75" customHeight="1">
      <c r="A31" s="507"/>
      <c r="B31" s="506"/>
      <c r="C31" s="508"/>
    </row>
    <row r="32" spans="1:3" ht="29.25" customHeight="1">
      <c r="A32" s="507"/>
      <c r="B32" s="562" t="s">
        <v>311</v>
      </c>
      <c r="C32" s="563"/>
    </row>
    <row r="33" spans="1:3">
      <c r="A33" s="507">
        <v>1</v>
      </c>
      <c r="B33" s="512" t="s">
        <v>931</v>
      </c>
      <c r="C33" s="659">
        <v>0.17</v>
      </c>
    </row>
    <row r="34" spans="1:3">
      <c r="A34" s="507">
        <v>2</v>
      </c>
      <c r="B34" s="512" t="s">
        <v>932</v>
      </c>
      <c r="C34" s="660">
        <v>0.13200000000000001</v>
      </c>
    </row>
    <row r="35" spans="1:3">
      <c r="A35" s="507">
        <v>3</v>
      </c>
      <c r="B35" s="513" t="s">
        <v>933</v>
      </c>
      <c r="C35" s="660">
        <v>0.125</v>
      </c>
    </row>
    <row r="36" spans="1:3">
      <c r="A36" s="507">
        <v>4</v>
      </c>
      <c r="B36" s="512" t="s">
        <v>934</v>
      </c>
      <c r="C36" s="660">
        <v>0.1</v>
      </c>
    </row>
    <row r="37" spans="1:3" ht="15.75" thickBot="1">
      <c r="A37" s="661">
        <v>5</v>
      </c>
      <c r="B37" s="662" t="s">
        <v>935</v>
      </c>
      <c r="C37" s="663">
        <v>8.5999999999999993E-2</v>
      </c>
    </row>
  </sheetData>
  <mergeCells count="9">
    <mergeCell ref="B5:C5"/>
    <mergeCell ref="B16:C16"/>
    <mergeCell ref="B17:C17"/>
    <mergeCell ref="B32:C32"/>
    <mergeCell ref="B29:C29"/>
    <mergeCell ref="B23:C23"/>
    <mergeCell ref="B24:C24"/>
    <mergeCell ref="B25:C25"/>
    <mergeCell ref="B26:C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22" sqref="D2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3" t="s">
        <v>226</v>
      </c>
      <c r="B1" s="12" t="s">
        <v>912</v>
      </c>
    </row>
    <row r="2" spans="1:8" s="17" customFormat="1" ht="15.75" customHeight="1">
      <c r="A2" s="17" t="s">
        <v>227</v>
      </c>
      <c r="B2" s="484">
        <v>44104</v>
      </c>
    </row>
    <row r="3" spans="1:8" s="17" customFormat="1" ht="15.75" customHeight="1"/>
    <row r="4" spans="1:8" s="17" customFormat="1" ht="15.75" customHeight="1" thickBot="1">
      <c r="A4" s="244" t="s">
        <v>653</v>
      </c>
      <c r="B4" s="245" t="s">
        <v>300</v>
      </c>
      <c r="C4" s="185"/>
      <c r="D4" s="185"/>
      <c r="E4" s="186" t="s">
        <v>130</v>
      </c>
    </row>
    <row r="5" spans="1:8" s="113" customFormat="1" ht="17.45" customHeight="1">
      <c r="A5" s="384"/>
      <c r="B5" s="385"/>
      <c r="C5" s="184" t="s">
        <v>0</v>
      </c>
      <c r="D5" s="184" t="s">
        <v>1</v>
      </c>
      <c r="E5" s="386" t="s">
        <v>2</v>
      </c>
    </row>
    <row r="6" spans="1:8" s="150" customFormat="1" ht="14.45" customHeight="1">
      <c r="A6" s="387"/>
      <c r="B6" s="566" t="s">
        <v>269</v>
      </c>
      <c r="C6" s="566" t="s">
        <v>268</v>
      </c>
      <c r="D6" s="567" t="s">
        <v>267</v>
      </c>
      <c r="E6" s="568"/>
      <c r="G6"/>
    </row>
    <row r="7" spans="1:8" s="150" customFormat="1" ht="99.6" customHeight="1">
      <c r="A7" s="387"/>
      <c r="B7" s="566"/>
      <c r="C7" s="566"/>
      <c r="D7" s="381" t="s">
        <v>266</v>
      </c>
      <c r="E7" s="382" t="s">
        <v>829</v>
      </c>
      <c r="G7"/>
    </row>
    <row r="8" spans="1:8">
      <c r="A8" s="388">
        <v>1</v>
      </c>
      <c r="B8" s="389" t="s">
        <v>191</v>
      </c>
      <c r="C8" s="390">
        <v>41051626.950000003</v>
      </c>
      <c r="D8" s="390"/>
      <c r="E8" s="391">
        <v>41051626.950000003</v>
      </c>
      <c r="F8" s="6"/>
      <c r="G8" s="6"/>
      <c r="H8" s="6"/>
    </row>
    <row r="9" spans="1:8">
      <c r="A9" s="388">
        <v>2</v>
      </c>
      <c r="B9" s="389" t="s">
        <v>192</v>
      </c>
      <c r="C9" s="390">
        <v>191698999.38999999</v>
      </c>
      <c r="D9" s="390"/>
      <c r="E9" s="391">
        <v>191698999.38999999</v>
      </c>
      <c r="F9" s="6"/>
      <c r="G9" s="6"/>
      <c r="H9" s="6"/>
    </row>
    <row r="10" spans="1:8">
      <c r="A10" s="388">
        <v>3</v>
      </c>
      <c r="B10" s="389" t="s">
        <v>265</v>
      </c>
      <c r="C10" s="390">
        <v>115019719.98999999</v>
      </c>
      <c r="D10" s="390"/>
      <c r="E10" s="391">
        <v>115019719.98999999</v>
      </c>
      <c r="F10" s="6"/>
      <c r="G10" s="6"/>
      <c r="H10" s="6"/>
    </row>
    <row r="11" spans="1:8">
      <c r="A11" s="388">
        <v>4</v>
      </c>
      <c r="B11" s="389" t="s">
        <v>222</v>
      </c>
      <c r="C11" s="390">
        <v>0</v>
      </c>
      <c r="D11" s="390"/>
      <c r="E11" s="391"/>
      <c r="F11" s="6"/>
      <c r="G11" s="6"/>
      <c r="H11" s="6"/>
    </row>
    <row r="12" spans="1:8">
      <c r="A12" s="388">
        <v>5</v>
      </c>
      <c r="B12" s="389" t="s">
        <v>194</v>
      </c>
      <c r="C12" s="390">
        <v>60689782.900000006</v>
      </c>
      <c r="D12" s="390"/>
      <c r="E12" s="391">
        <v>60689782.900000006</v>
      </c>
      <c r="F12" s="6"/>
      <c r="G12" s="6"/>
      <c r="H12" s="6"/>
    </row>
    <row r="13" spans="1:8">
      <c r="A13" s="388">
        <v>6.1</v>
      </c>
      <c r="B13" s="389" t="s">
        <v>195</v>
      </c>
      <c r="C13" s="392">
        <v>1307791622.8829002</v>
      </c>
      <c r="D13" s="390"/>
      <c r="E13" s="391">
        <v>1307791622.8829002</v>
      </c>
      <c r="F13" s="6"/>
      <c r="G13" s="6"/>
      <c r="H13" s="6"/>
    </row>
    <row r="14" spans="1:8">
      <c r="A14" s="388">
        <v>6.2</v>
      </c>
      <c r="B14" s="393" t="s">
        <v>196</v>
      </c>
      <c r="C14" s="392">
        <v>-73174143.436711892</v>
      </c>
      <c r="D14" s="390"/>
      <c r="E14" s="391">
        <v>-73174143.436711892</v>
      </c>
      <c r="F14" s="6"/>
      <c r="G14" s="6"/>
      <c r="H14" s="6"/>
    </row>
    <row r="15" spans="1:8">
      <c r="A15" s="388">
        <v>6</v>
      </c>
      <c r="B15" s="389" t="s">
        <v>264</v>
      </c>
      <c r="C15" s="390">
        <v>1234617479.4461882</v>
      </c>
      <c r="D15" s="390"/>
      <c r="E15" s="391">
        <v>1234617479.4461884</v>
      </c>
      <c r="F15" s="6"/>
      <c r="G15" s="6"/>
      <c r="H15" s="6"/>
    </row>
    <row r="16" spans="1:8">
      <c r="A16" s="388">
        <v>7</v>
      </c>
      <c r="B16" s="389" t="s">
        <v>198</v>
      </c>
      <c r="C16" s="390">
        <v>11675559.440000001</v>
      </c>
      <c r="D16" s="390"/>
      <c r="E16" s="391">
        <v>11675559.440000001</v>
      </c>
      <c r="F16" s="6"/>
      <c r="G16" s="6"/>
      <c r="H16" s="6"/>
    </row>
    <row r="17" spans="1:8">
      <c r="A17" s="388">
        <v>8</v>
      </c>
      <c r="B17" s="389" t="s">
        <v>199</v>
      </c>
      <c r="C17" s="390">
        <v>189576.5</v>
      </c>
      <c r="D17" s="390"/>
      <c r="E17" s="391">
        <v>189576.5</v>
      </c>
      <c r="F17" s="6"/>
      <c r="G17" s="6"/>
      <c r="H17" s="6"/>
    </row>
    <row r="18" spans="1:8">
      <c r="A18" s="388">
        <v>9</v>
      </c>
      <c r="B18" s="389" t="s">
        <v>200</v>
      </c>
      <c r="C18" s="390">
        <v>6361956.9299999997</v>
      </c>
      <c r="D18" s="390">
        <v>6194572.1799999997</v>
      </c>
      <c r="E18" s="391">
        <v>167384.75</v>
      </c>
      <c r="F18" s="6"/>
      <c r="G18" s="6"/>
      <c r="H18" s="6"/>
    </row>
    <row r="19" spans="1:8" ht="25.5">
      <c r="A19" s="388">
        <v>10</v>
      </c>
      <c r="B19" s="389" t="s">
        <v>201</v>
      </c>
      <c r="C19" s="390">
        <v>55917209.979999997</v>
      </c>
      <c r="D19" s="390">
        <v>683530.73000000045</v>
      </c>
      <c r="E19" s="391">
        <v>55233679.25</v>
      </c>
      <c r="F19" s="6"/>
      <c r="G19" s="6"/>
      <c r="H19" s="6"/>
    </row>
    <row r="20" spans="1:8">
      <c r="A20" s="388">
        <v>11</v>
      </c>
      <c r="B20" s="389" t="s">
        <v>202</v>
      </c>
      <c r="C20" s="390">
        <v>26672781.600000001</v>
      </c>
      <c r="D20" s="390"/>
      <c r="E20" s="391">
        <v>26672781.600000001</v>
      </c>
      <c r="F20" s="6"/>
      <c r="G20" s="6"/>
      <c r="H20" s="6"/>
    </row>
    <row r="21" spans="1:8" ht="39" thickBot="1">
      <c r="A21" s="394"/>
      <c r="B21" s="395" t="s">
        <v>792</v>
      </c>
      <c r="C21" s="345">
        <v>1743894693.1261883</v>
      </c>
      <c r="D21" s="345">
        <v>6878102.9100000001</v>
      </c>
      <c r="E21" s="396">
        <v>1737016590.2161884</v>
      </c>
      <c r="F21" s="6"/>
      <c r="G21" s="6"/>
      <c r="H21" s="6"/>
    </row>
    <row r="22" spans="1:8">
      <c r="A22"/>
      <c r="B22"/>
      <c r="C22"/>
      <c r="D22"/>
      <c r="E22"/>
    </row>
    <row r="23" spans="1:8">
      <c r="A23"/>
      <c r="B23"/>
      <c r="C23"/>
      <c r="D23"/>
      <c r="E23"/>
    </row>
    <row r="25" spans="1:8" s="2" customFormat="1">
      <c r="B25" s="61"/>
      <c r="F25"/>
      <c r="G25"/>
    </row>
    <row r="26" spans="1:8" s="2" customFormat="1">
      <c r="B26" s="62"/>
      <c r="F26"/>
      <c r="G26"/>
    </row>
    <row r="27" spans="1:8" s="2" customFormat="1">
      <c r="B27" s="61"/>
      <c r="F27"/>
      <c r="G27"/>
    </row>
    <row r="28" spans="1:8" s="2" customFormat="1">
      <c r="B28" s="61"/>
      <c r="F28"/>
      <c r="G28"/>
    </row>
    <row r="29" spans="1:8" s="2" customFormat="1">
      <c r="B29" s="61"/>
      <c r="F29"/>
      <c r="G29"/>
    </row>
    <row r="30" spans="1:8" s="2" customFormat="1">
      <c r="B30" s="61"/>
      <c r="F30"/>
      <c r="G30"/>
    </row>
    <row r="31" spans="1:8" s="2" customFormat="1">
      <c r="B31" s="61"/>
      <c r="F31"/>
      <c r="G31"/>
    </row>
    <row r="32" spans="1:8" s="2" customFormat="1">
      <c r="B32" s="62"/>
      <c r="F32"/>
      <c r="G32"/>
    </row>
    <row r="33" spans="2:7" s="2" customFormat="1">
      <c r="B33" s="62"/>
      <c r="F33"/>
      <c r="G33"/>
    </row>
    <row r="34" spans="2:7" s="2" customFormat="1">
      <c r="B34" s="62"/>
      <c r="F34"/>
      <c r="G34"/>
    </row>
    <row r="35" spans="2:7" s="2" customFormat="1">
      <c r="B35" s="62"/>
      <c r="F35"/>
      <c r="G35"/>
    </row>
    <row r="36" spans="2:7" s="2" customFormat="1">
      <c r="B36" s="62"/>
      <c r="F36"/>
      <c r="G36"/>
    </row>
    <row r="37" spans="2:7" s="2" customFormat="1">
      <c r="B37" s="6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6" sqref="B2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226</v>
      </c>
      <c r="B1" s="12" t="s">
        <v>912</v>
      </c>
    </row>
    <row r="2" spans="1:6" s="17" customFormat="1" ht="15.75" customHeight="1">
      <c r="A2" s="17" t="s">
        <v>227</v>
      </c>
      <c r="B2" s="484">
        <v>44104</v>
      </c>
      <c r="C2"/>
      <c r="D2"/>
      <c r="E2"/>
      <c r="F2"/>
    </row>
    <row r="3" spans="1:6" s="17" customFormat="1" ht="15.75" customHeight="1">
      <c r="C3"/>
      <c r="D3"/>
      <c r="E3"/>
      <c r="F3"/>
    </row>
    <row r="4" spans="1:6" s="17" customFormat="1" ht="26.25" thickBot="1">
      <c r="A4" s="17" t="s">
        <v>654</v>
      </c>
      <c r="B4" s="192" t="s">
        <v>304</v>
      </c>
      <c r="C4" s="186" t="s">
        <v>130</v>
      </c>
      <c r="D4"/>
      <c r="E4"/>
      <c r="F4"/>
    </row>
    <row r="5" spans="1:6" ht="26.25">
      <c r="A5" s="187">
        <v>1</v>
      </c>
      <c r="B5" s="188" t="s">
        <v>690</v>
      </c>
      <c r="C5" s="292">
        <f>'7. LI1'!E21</f>
        <v>1737016590.2161884</v>
      </c>
      <c r="D5" s="498"/>
    </row>
    <row r="6" spans="1:6" s="177" customFormat="1">
      <c r="A6" s="112">
        <v>2.1</v>
      </c>
      <c r="B6" s="194" t="s">
        <v>305</v>
      </c>
      <c r="C6" s="293">
        <v>131938589.1362</v>
      </c>
      <c r="D6" s="498"/>
    </row>
    <row r="7" spans="1:6" s="4" customFormat="1" ht="25.5" outlineLevel="1">
      <c r="A7" s="193">
        <v>2.2000000000000002</v>
      </c>
      <c r="B7" s="189" t="s">
        <v>306</v>
      </c>
      <c r="C7" s="294">
        <v>206861263.831</v>
      </c>
      <c r="D7" s="498"/>
    </row>
    <row r="8" spans="1:6" s="4" customFormat="1" ht="26.25">
      <c r="A8" s="193">
        <v>3</v>
      </c>
      <c r="B8" s="190" t="s">
        <v>691</v>
      </c>
      <c r="C8" s="295">
        <v>2075816443.1833885</v>
      </c>
      <c r="D8" s="498"/>
    </row>
    <row r="9" spans="1:6" s="177" customFormat="1">
      <c r="A9" s="112">
        <v>4</v>
      </c>
      <c r="B9" s="197" t="s">
        <v>301</v>
      </c>
      <c r="C9" s="293">
        <v>22608289.163759992</v>
      </c>
      <c r="D9" s="498"/>
    </row>
    <row r="10" spans="1:6" s="4" customFormat="1" ht="25.5" outlineLevel="1">
      <c r="A10" s="193">
        <v>5.0999999999999996</v>
      </c>
      <c r="B10" s="189" t="s">
        <v>312</v>
      </c>
      <c r="C10" s="294">
        <v>-70340774.863419995</v>
      </c>
      <c r="D10" s="498"/>
    </row>
    <row r="11" spans="1:6" s="4" customFormat="1" ht="25.5" outlineLevel="1">
      <c r="A11" s="193">
        <v>5.2</v>
      </c>
      <c r="B11" s="189" t="s">
        <v>313</v>
      </c>
      <c r="C11" s="294">
        <v>-202724038.55438</v>
      </c>
      <c r="D11" s="498"/>
    </row>
    <row r="12" spans="1:6" s="4" customFormat="1">
      <c r="A12" s="193">
        <v>6</v>
      </c>
      <c r="B12" s="195" t="s">
        <v>302</v>
      </c>
      <c r="C12" s="397">
        <v>20057911.970081899</v>
      </c>
      <c r="D12" s="498"/>
    </row>
    <row r="13" spans="1:6" s="4" customFormat="1" ht="15.75" thickBot="1">
      <c r="A13" s="196">
        <v>7</v>
      </c>
      <c r="B13" s="191" t="s">
        <v>303</v>
      </c>
      <c r="C13" s="296">
        <v>1845417830.8994303</v>
      </c>
      <c r="D13" s="498"/>
    </row>
    <row r="17" spans="2:9" s="2" customFormat="1">
      <c r="B17" s="63"/>
      <c r="C17"/>
      <c r="D17"/>
      <c r="E17"/>
      <c r="F17"/>
      <c r="G17"/>
      <c r="H17"/>
      <c r="I17"/>
    </row>
    <row r="18" spans="2:9" s="2" customFormat="1">
      <c r="B18" s="60"/>
      <c r="C18"/>
      <c r="D18"/>
      <c r="E18"/>
      <c r="F18"/>
      <c r="G18"/>
      <c r="H18"/>
      <c r="I18"/>
    </row>
    <row r="19" spans="2:9" s="2" customFormat="1">
      <c r="B19" s="60"/>
      <c r="C19"/>
      <c r="D19"/>
      <c r="E19"/>
      <c r="F19"/>
      <c r="G19"/>
      <c r="H19"/>
      <c r="I19"/>
    </row>
    <row r="20" spans="2:9" s="2" customFormat="1">
      <c r="B20" s="62"/>
      <c r="C20"/>
      <c r="D20"/>
      <c r="E20"/>
      <c r="F20"/>
      <c r="G20"/>
      <c r="H20"/>
      <c r="I20"/>
    </row>
    <row r="21" spans="2:9" s="2" customFormat="1">
      <c r="B21" s="61"/>
      <c r="C21"/>
      <c r="D21"/>
      <c r="E21"/>
      <c r="F21"/>
      <c r="G21"/>
      <c r="H21"/>
      <c r="I21"/>
    </row>
    <row r="22" spans="2:9" s="2" customFormat="1">
      <c r="B22" s="62"/>
      <c r="C22"/>
      <c r="D22"/>
      <c r="E22"/>
      <c r="F22"/>
      <c r="G22"/>
      <c r="H22"/>
      <c r="I22"/>
    </row>
    <row r="23" spans="2:9" s="2" customFormat="1">
      <c r="B23" s="61"/>
      <c r="C23"/>
      <c r="D23"/>
      <c r="E23"/>
      <c r="F23"/>
      <c r="G23"/>
      <c r="H23"/>
      <c r="I23"/>
    </row>
    <row r="24" spans="2:9" s="2" customFormat="1">
      <c r="B24" s="61"/>
      <c r="C24"/>
      <c r="D24"/>
      <c r="E24"/>
      <c r="F24"/>
      <c r="G24"/>
      <c r="H24"/>
      <c r="I24"/>
    </row>
    <row r="25" spans="2:9" s="2" customFormat="1">
      <c r="B25" s="61"/>
      <c r="C25"/>
      <c r="D25"/>
      <c r="E25"/>
      <c r="F25"/>
      <c r="G25"/>
      <c r="H25"/>
      <c r="I25"/>
    </row>
    <row r="26" spans="2:9" s="2" customFormat="1">
      <c r="B26" s="61"/>
      <c r="C26"/>
      <c r="D26"/>
      <c r="E26"/>
      <c r="F26"/>
      <c r="G26"/>
      <c r="H26"/>
      <c r="I26"/>
    </row>
    <row r="27" spans="2:9" s="2" customFormat="1">
      <c r="B27" s="61"/>
      <c r="C27"/>
      <c r="D27"/>
      <c r="E27"/>
      <c r="F27"/>
      <c r="G27"/>
      <c r="H27"/>
      <c r="I27"/>
    </row>
    <row r="28" spans="2:9" s="2" customFormat="1">
      <c r="B28" s="62"/>
      <c r="C28"/>
      <c r="D28"/>
      <c r="E28"/>
      <c r="F28"/>
      <c r="G28"/>
      <c r="H28"/>
      <c r="I28"/>
    </row>
    <row r="29" spans="2:9" s="2" customFormat="1">
      <c r="B29" s="62"/>
      <c r="C29"/>
      <c r="D29"/>
      <c r="E29"/>
      <c r="F29"/>
      <c r="G29"/>
      <c r="H29"/>
      <c r="I29"/>
    </row>
    <row r="30" spans="2:9" s="2" customFormat="1">
      <c r="B30" s="62"/>
      <c r="C30"/>
      <c r="D30"/>
      <c r="E30"/>
      <c r="F30"/>
      <c r="G30"/>
      <c r="H30"/>
      <c r="I30"/>
    </row>
    <row r="31" spans="2:9" s="2" customFormat="1">
      <c r="B31" s="62"/>
      <c r="C31"/>
      <c r="D31"/>
      <c r="E31"/>
      <c r="F31"/>
      <c r="G31"/>
      <c r="H31"/>
      <c r="I31"/>
    </row>
    <row r="32" spans="2:9" s="2" customFormat="1">
      <c r="B32" s="62"/>
      <c r="C32"/>
      <c r="D32"/>
      <c r="E32"/>
      <c r="F32"/>
      <c r="G32"/>
      <c r="H32"/>
      <c r="I32"/>
    </row>
    <row r="33" spans="2:9" s="2" customFormat="1">
      <c r="B33" s="6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KdYZCvXpcM2I1YLVkm8JSsu4F85WI/PsGLMOnoFwaMU=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+ipFZJakyp6OOTq2qHdjH3oT+3LHU1P1E6rDzKA3R0o=</DigestValue>
    </Reference>
  </SignedInfo>
  <SignatureValue>k89YKTmFEzMSZyjVvgXK5gKpyhcj4v7317cJZBNeEVG/7pLdyCGKrVrZDpiNtFCUGLht64m8pWPy
2XHKmnaM0kP7f0NJl1Q8B455oCFfy05fNXZNw8KW05QzpOHQTfsBtVL5MPEy1bARI3o1bjO7aY4B
v+4apDwi5uuSA53aX1MU9UBtjfYVwL1DVs9beJR+W2lNhG/ewlfZWVVtOWImDj/1vo1ZfCb++MWk
4jJLA3gkpzhRM8jISFUjEGORryhiSpTWCR8y7nb/2XmY7UwxNHVuHyoiMCRL4BK+558kkjIrkMaQ
B4Gpg3AnT5bUc2fiuSWiUDBU3PtR5MkIaeIIZA==</SignatureValue>
  <KeyInfo>
    <X509Data>
      <X509Certificate>MIIGOTCCBSGgAwIBAgIKLk7tEgACAAG55zANBgkqhkiG9w0BAQsFADBKMRIwEAYKCZImiZPyLGQBGRYCZ2UxEzARBgoJkiaJk/IsZAEZFgNuYmcxHzAdBgNVBAMTFk5CRyBDbGFzcyAyIElOVCBTdWIgQ0EwHhcNMjAxMjEwMDgwNDEyWhcNMjExMjIyMDk0NjU2WjA3MRswGQYDVQQKExJKU0MgUHJvQ3JlZGl0IEJhbmsxGDAWBgNVBAMTD05hbmEgQ2hpa3ZhaWR6ZTCCASIwDQYJKoZIhvcNAQEBBQADggEPADCCAQoCggEBANgwPOoIj7Q3ZGTFELw02xB3hO1VVHRcne+wPWFzJVkJIFAoKSS8djDvKzdoSXOjklaaRBq5MpdZVeF/b97DbaHuQndUOCssqA6oqLV3z4PDgZ6RJcYGYkYAuqxXUTRy4LWLUM0jVnS+Sta82lKn+PKY5ssOKc8ry3MVzFgXQLlEfyct4YbV10+zsjlv08BDStblS3rNZrbLq7EHODw6DYs+3O/4w1ecR5CyGUq4zzPCY38bcMGmtpZrvh3kLnSaPvXsjzqDPU/s+qSt4RGg4CpGJY1VFlVojvafx+T6amzcPa41UWVWsddmqhhk9P+ENhaPvW77qW1k1U+q9qvcAd8CAwEAAaOCAzIwggMuMDwGCSsGAQQBgjcVBwQvMC0GJSsGAQQBgjcVCOayYION9USGgZkJg7ihSoO+hHEEg8SRM4SDiF0CAWQCASMwHQYDVR0lBBYwFAYIKwYBBQUHAwIGCCsGAQUFBwMEMAsGA1UdDwQEAwIHgDAnBgkrBgEEAYI3FQoEGjAYMAoGCCsGAQUFBwMCMAoGCCsGAQUFBwMEMB0GA1UdDgQWBBQde+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oNn5jXJ6liVg7WKAZAuP+LBZS8KcaXxWpBIrP/2oHIhOd8PnU3avGujWIO3m0y/mq5aiblNCjlgVeK557z5SeUrGIiNlDW17usopQxGovDX9RI1HsqGzsprUQ0TqkUzlLMK0yhhJC7TR/wAcPlAVUiGPcdYrVF/GeE3OTvPzx6In+YHygDhs/xOnsTRdKmw5ZsOSrczZStvCpHdqIqkCn1gmdGzosTOqVjuvMT6wsGRPBlO1NfY1x4o8HnsD6WnUKIxj5BQlPChjrIr2vwxv1TpjPMFx9TRFWj5Vi190jEz9bW1wJBViXXHva92vEgjK1xVVu15+N899z9k30URY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uKcVZ0ZkpYp3AVhfheNl+yZIFggdLnKY+ISP69Z55uo=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ItvzZnNhy4vqrP8iBXXJbImhalWXrt5kZA+FsdQZz7I=</DigestValue>
      </Reference>
      <Reference URI="/xl/styles.xml?ContentType=application/vnd.openxmlformats-officedocument.spreadsheetml.styles+xml">
        <DigestMethod Algorithm="http://www.w3.org/2001/04/xmlenc#sha256"/>
        <DigestValue>PhekAmoqEtyNeh+Y/gRk5jVBJYEFRv5DArtQ0ttK9us=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ymBK0aaluaIi6wISB+uOtcPBQM+u57OiG59GSkeh3ec=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Kuj0GyfBc8I1hwN8biwcM2lfUn9BTZu47UFL1nvm3xo=</DigestValue>
      </Reference>
      <Reference URI="/xl/worksheets/sheet10.xml?ContentType=application/vnd.openxmlformats-officedocument.spreadsheetml.worksheet+xml">
        <DigestMethod Algorithm="http://www.w3.org/2001/04/xmlenc#sha256"/>
        <DigestValue>Dgl6UikLF4CK2CMtj26QMq4HFHR8Ve7JvAys8MY7BRY=</DigestValue>
      </Reference>
      <Reference URI="/xl/worksheets/sheet11.xml?ContentType=application/vnd.openxmlformats-officedocument.spreadsheetml.worksheet+xml">
        <DigestMethod Algorithm="http://www.w3.org/2001/04/xmlenc#sha256"/>
        <DigestValue>iEfILlPeWgwYa6HZIe+QIbcxw3MqXJGA652kzCEQSes=</DigestValue>
      </Reference>
      <Reference URI="/xl/worksheets/sheet12.xml?ContentType=application/vnd.openxmlformats-officedocument.spreadsheetml.worksheet+xml">
        <DigestMethod Algorithm="http://www.w3.org/2001/04/xmlenc#sha256"/>
        <DigestValue>RufMSa7H0luOHtdt4YzuRqpgS6KpQ+KoPmm7coVqs7E=</DigestValue>
      </Reference>
      <Reference URI="/xl/worksheets/sheet13.xml?ContentType=application/vnd.openxmlformats-officedocument.spreadsheetml.worksheet+xml">
        <DigestMethod Algorithm="http://www.w3.org/2001/04/xmlenc#sha256"/>
        <DigestValue>chxKSI/ijh4M9EWB0PevXp+u5Rx8C+2AQRCwaurLRbY=</DigestValue>
      </Reference>
      <Reference URI="/xl/worksheets/sheet14.xml?ContentType=application/vnd.openxmlformats-officedocument.spreadsheetml.worksheet+xml">
        <DigestMethod Algorithm="http://www.w3.org/2001/04/xmlenc#sha256"/>
        <DigestValue>AA2tINmAr1ZeQHZSkIzn6QZT2KS17jF710Ggut+nxrI=</DigestValue>
      </Reference>
      <Reference URI="/xl/worksheets/sheet15.xml?ContentType=application/vnd.openxmlformats-officedocument.spreadsheetml.worksheet+xml">
        <DigestMethod Algorithm="http://www.w3.org/2001/04/xmlenc#sha256"/>
        <DigestValue>4o6+q4P0lQ30gZ1TB0GdFNuXlWkOcKWED5rNAlbAX2c=</DigestValue>
      </Reference>
      <Reference URI="/xl/worksheets/sheet16.xml?ContentType=application/vnd.openxmlformats-officedocument.spreadsheetml.worksheet+xml">
        <DigestMethod Algorithm="http://www.w3.org/2001/04/xmlenc#sha256"/>
        <DigestValue>8Ptsn8gLbIJSAA+H2xjqJNbB5ssFyNKeqAYB9C7Xndo=</DigestValue>
      </Reference>
      <Reference URI="/xl/worksheets/sheet17.xml?ContentType=application/vnd.openxmlformats-officedocument.spreadsheetml.worksheet+xml">
        <DigestMethod Algorithm="http://www.w3.org/2001/04/xmlenc#sha256"/>
        <DigestValue>Dya6nJGy0rsA3elwnr4f+tORyyQwSt7rgeoKO6DEQxk=</DigestValue>
      </Reference>
      <Reference URI="/xl/worksheets/sheet18.xml?ContentType=application/vnd.openxmlformats-officedocument.spreadsheetml.worksheet+xml">
        <DigestMethod Algorithm="http://www.w3.org/2001/04/xmlenc#sha256"/>
        <DigestValue>eeQE9ruURzrbye8UzbxsTcxLeciR+VdnQhIbxOKZ4qE=</DigestValue>
      </Reference>
      <Reference URI="/xl/worksheets/sheet19.xml?ContentType=application/vnd.openxmlformats-officedocument.spreadsheetml.worksheet+xml">
        <DigestMethod Algorithm="http://www.w3.org/2001/04/xmlenc#sha256"/>
        <DigestValue>s6UxGlp4IjowtlvYwZWIileNapuNfAtwtIq7vpGF7Nc=</DigestValue>
      </Reference>
      <Reference URI="/xl/worksheets/sheet2.xml?ContentType=application/vnd.openxmlformats-officedocument.spreadsheetml.worksheet+xml">
        <DigestMethod Algorithm="http://www.w3.org/2001/04/xmlenc#sha256"/>
        <DigestValue>5MbJjP2MVLocqH0t/lDANBcIHrDIcFTog1tgxfriACg=</DigestValue>
      </Reference>
      <Reference URI="/xl/worksheets/sheet3.xml?ContentType=application/vnd.openxmlformats-officedocument.spreadsheetml.worksheet+xml">
        <DigestMethod Algorithm="http://www.w3.org/2001/04/xmlenc#sha256"/>
        <DigestValue>sOKNRfxX2xHQndfexMlWThl/UyTMH74gL1F3hO/8RTo=</DigestValue>
      </Reference>
      <Reference URI="/xl/worksheets/sheet4.xml?ContentType=application/vnd.openxmlformats-officedocument.spreadsheetml.worksheet+xml">
        <DigestMethod Algorithm="http://www.w3.org/2001/04/xmlenc#sha256"/>
        <DigestValue>U/64Qb6tWZj58QQcTT8HnKRfTB18XuB8XgzfWnlVadY=</DigestValue>
      </Reference>
      <Reference URI="/xl/worksheets/sheet5.xml?ContentType=application/vnd.openxmlformats-officedocument.spreadsheetml.worksheet+xml">
        <DigestMethod Algorithm="http://www.w3.org/2001/04/xmlenc#sha256"/>
        <DigestValue>Kt9/dZ9ky1sdCx8Ps0+ExEwlvVznqWVSpS7nKOSgnP0=</DigestValue>
      </Reference>
      <Reference URI="/xl/worksheets/sheet6.xml?ContentType=application/vnd.openxmlformats-officedocument.spreadsheetml.worksheet+xml">
        <DigestMethod Algorithm="http://www.w3.org/2001/04/xmlenc#sha256"/>
        <DigestValue>Uj5bt9RnVqTNL4ZjoJ8Cf1DYV4uLzTvklkdcG1ot8mM=</DigestValue>
      </Reference>
      <Reference URI="/xl/worksheets/sheet7.xml?ContentType=application/vnd.openxmlformats-officedocument.spreadsheetml.worksheet+xml">
        <DigestMethod Algorithm="http://www.w3.org/2001/04/xmlenc#sha256"/>
        <DigestValue>otFuw063b7X0jgIeyaP/OPbWrbomQMRhh2PNU7/t4PA=</DigestValue>
      </Reference>
      <Reference URI="/xl/worksheets/sheet8.xml?ContentType=application/vnd.openxmlformats-officedocument.spreadsheetml.worksheet+xml">
        <DigestMethod Algorithm="http://www.w3.org/2001/04/xmlenc#sha256"/>
        <DigestValue>aFXycc5GgbmBNH1uimaL4j7CrMg1Lx4a1e2l0Gr+XNI=</DigestValue>
      </Reference>
      <Reference URI="/xl/worksheets/sheet9.xml?ContentType=application/vnd.openxmlformats-officedocument.spreadsheetml.worksheet+xml">
        <DigestMethod Algorithm="http://www.w3.org/2001/04/xmlenc#sha256"/>
        <DigestValue>Y1mdSqxyNk0gDMkFD78TPuA1bERwC0yevBU0RJjPjzU=</DigestValue>
      </Reference>
    </Manifest>
    <SignatureProperties>
      <SignatureProperty Id="idSignatureTime" Target="#idPackageSignature">
        <mdssi:SignatureTime xmlns:mdssi="http://schemas.openxmlformats.org/package/2006/digital-signature">
          <mdssi:Format>YYYY-MM-DDThh:mm:ssTZD</mdssi:Format>
          <mdssi:Value>2021-02-16T13:54:43Z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2021-02-16T13:54:43Z</xd:SigningTime>
          <xd:SigningCertificate>
            <xd:Cert>
              <xd:CertDigest>
                <DigestMethod Algorithm="http://www.w3.org/2001/04/xmlenc#sha256"/>
                <DigestValue>mLgEd2omcWQrJwOgm16H+tTMcDTzNTWp2M7IauTJTSk=</DigestValue>
              </xd:CertDigest>
              <xd:IssuerSerial>
                <X509IssuerName>CN=NBG Class 2 INT Sub CA, DC=nbg, DC=ge</X509IssuerName>
                <X509SerialNumber>218684786966098184616423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TlnDqdFkE1rirvnmn1GybrnW7RrNSoavZoIw8KRowwc=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vw1hf4EDEtHMbPeQWEJOJRysSKStGT2WNPwTvaHme2o=</DigestValue>
    </Reference>
  </SignedInfo>
  <SignatureValue>Ll68IheNzgNL6PAGhuz7CtAMWQlu59GZ7GfJS6St4X93N5BIIQYzRKOZNti1lU9mXGyf/aHzFLzk
GNj3B4NFfC7u6n67Lsn7uHeqjTU+iu05RZ3AI5yBHTk0XwMcayAcnz1vrcJnKb/KW2PS64VuBECo
2TvTyPMD8R+uImINETa2DVJ/Ua0Mz63nP1LTUwkV6QJQ2Jv/+SwnE9tgsnP+1gvlWz295iEimSPU
wEm34d3Lma+YqACOzDlHw0jGVbjnWre+o/uaET+8B5ecWnHZSNVEH2+CS4uQKuIkzHvOQyfzTJky
B9ZYUsZh/ltST0oqC6Os4pWCA7KXzHn8l4lqeg==</SignatureValue>
  <KeyInfo>
    <X509Data>
      <X509Certificate>MIIGQDCCBSigAwIBAgIKcK6ETAACAAGxVDANBgkqhkiG9w0BAQsFADBKMRIwEAYKCZImiZPyLGQBGRYCZ2UxEzARBgoJkiaJk/IsZAEZFgNuYmcxHzAdBgNVBAMTFk5CRyBDbGFzcyAyIElOVCBTdWIgQ0EwHhcNMjAxMTAzMTIxODQ0WhcNMjExMjIyMDk0NjU2WjA+MRswGQYDVQQKExJKU0MgUHJvQ3JlZGl0IEJhbmsxHzAdBgNVBAMTFkJQQyAtIEVsZW5lIFRzaW50c2FkemUwggEiMA0GCSqGSIb3DQEBAQUAA4IBDwAwggEKAoIBAQDd1UEjqsaBasEs/Xnrpzjs3oaq8mHcmW/0RIQDhBeFLD+YjB8XK+tNHUuS9LK+Yxsg0IirT9invt3X3d3mHJSkBCPthkVJ3+DAnpQRWzYBzv1TRbgnHfbDUBavevmqeCCWcf2Fz572eFCv6MvXafYUq8DanV0IGJM1i8y+pTHm3Ib47xxYMvK8gqXAf2SOqSwdfEmFzlyxysbVWNWJz54Hc/b4PdyIHCsut0Ht3c4j6BfapZXSbnLMvtSn5OH55S0St0oAtpkWSNqzAEgCuqYviyZ15dS91SH5YhBSyMwqXZd7lZetpFhhyxtWJqB7H1qj2IPuEeqNl0uLcW1PGNQRAgMBAAGjggMyMIIDLjA8BgkrBgEEAYI3FQcELzAtBiUrBgEEAYI3FQjmsmCDjfVEhoGZCYO4oUqDvoRxBIPEkTOEg4hdAgFkAgEjMB0GA1UdJQQWMBQGCCsGAQUFBwMCBggrBgEFBQcDBDALBgNVHQ8EBAMCB4AwJwYJKwYBBAGCNxUKBBowGDAKBggrBgEFBQcDAjAKBggrBgEFBQcDBDAdBgNVHQ4EFgQUMupJqpHHyTC77sL24oQKM7iwx/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ZCiOHp36uKw/LpzzNNFqhmCr8VBb3AXB327qPOMHfLezV6Cp+3bFNkMlsNjEc3fLcec5wZsGpCDmaFvFmkWC3e1i9GtzuseK/DR0ovpYA8gIU5YUWrTK5RJuQ6WccU6zcd88nvsBfYnoJQTBz+o19KF6+Zcm5oDF0S+N53HtYgTwt/uK7NDhxiK6YfDEndCGOVlUfNshXAU1/AaXppw6GLHEecEM9eHEFoiwzPwF1QK/W/CFGG/VFc9kiiZ6PN/tpcYX1l9PEYnN+B4GLn+vkqrQvaaKMkmBnPqHiWQSXRi5w3AjvakesAlzw4OGihvxZr3jrloTsP4kVdjBbAsS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uKcVZ0ZkpYp3AVhfheNl+yZIFggdLnKY+ISP69Z55uo=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ItvzZnNhy4vqrP8iBXXJbImhalWXrt5kZA+FsdQZz7I=</DigestValue>
      </Reference>
      <Reference URI="/xl/styles.xml?ContentType=application/vnd.openxmlformats-officedocument.spreadsheetml.styles+xml">
        <DigestMethod Algorithm="http://www.w3.org/2001/04/xmlenc#sha256"/>
        <DigestValue>PhekAmoqEtyNeh+Y/gRk5jVBJYEFRv5DArtQ0ttK9us=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ymBK0aaluaIi6wISB+uOtcPBQM+u57OiG59GSkeh3ec=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Kuj0GyfBc8I1hwN8biwcM2lfUn9BTZu47UFL1nvm3xo=</DigestValue>
      </Reference>
      <Reference URI="/xl/worksheets/sheet10.xml?ContentType=application/vnd.openxmlformats-officedocument.spreadsheetml.worksheet+xml">
        <DigestMethod Algorithm="http://www.w3.org/2001/04/xmlenc#sha256"/>
        <DigestValue>Dgl6UikLF4CK2CMtj26QMq4HFHR8Ve7JvAys8MY7BRY=</DigestValue>
      </Reference>
      <Reference URI="/xl/worksheets/sheet11.xml?ContentType=application/vnd.openxmlformats-officedocument.spreadsheetml.worksheet+xml">
        <DigestMethod Algorithm="http://www.w3.org/2001/04/xmlenc#sha256"/>
        <DigestValue>iEfILlPeWgwYa6HZIe+QIbcxw3MqXJGA652kzCEQSes=</DigestValue>
      </Reference>
      <Reference URI="/xl/worksheets/sheet12.xml?ContentType=application/vnd.openxmlformats-officedocument.spreadsheetml.worksheet+xml">
        <DigestMethod Algorithm="http://www.w3.org/2001/04/xmlenc#sha256"/>
        <DigestValue>RufMSa7H0luOHtdt4YzuRqpgS6KpQ+KoPmm7coVqs7E=</DigestValue>
      </Reference>
      <Reference URI="/xl/worksheets/sheet13.xml?ContentType=application/vnd.openxmlformats-officedocument.spreadsheetml.worksheet+xml">
        <DigestMethod Algorithm="http://www.w3.org/2001/04/xmlenc#sha256"/>
        <DigestValue>chxKSI/ijh4M9EWB0PevXp+u5Rx8C+2AQRCwaurLRbY=</DigestValue>
      </Reference>
      <Reference URI="/xl/worksheets/sheet14.xml?ContentType=application/vnd.openxmlformats-officedocument.spreadsheetml.worksheet+xml">
        <DigestMethod Algorithm="http://www.w3.org/2001/04/xmlenc#sha256"/>
        <DigestValue>AA2tINmAr1ZeQHZSkIzn6QZT2KS17jF710Ggut+nxrI=</DigestValue>
      </Reference>
      <Reference URI="/xl/worksheets/sheet15.xml?ContentType=application/vnd.openxmlformats-officedocument.spreadsheetml.worksheet+xml">
        <DigestMethod Algorithm="http://www.w3.org/2001/04/xmlenc#sha256"/>
        <DigestValue>4o6+q4P0lQ30gZ1TB0GdFNuXlWkOcKWED5rNAlbAX2c=</DigestValue>
      </Reference>
      <Reference URI="/xl/worksheets/sheet16.xml?ContentType=application/vnd.openxmlformats-officedocument.spreadsheetml.worksheet+xml">
        <DigestMethod Algorithm="http://www.w3.org/2001/04/xmlenc#sha256"/>
        <DigestValue>8Ptsn8gLbIJSAA+H2xjqJNbB5ssFyNKeqAYB9C7Xndo=</DigestValue>
      </Reference>
      <Reference URI="/xl/worksheets/sheet17.xml?ContentType=application/vnd.openxmlformats-officedocument.spreadsheetml.worksheet+xml">
        <DigestMethod Algorithm="http://www.w3.org/2001/04/xmlenc#sha256"/>
        <DigestValue>Dya6nJGy0rsA3elwnr4f+tORyyQwSt7rgeoKO6DEQxk=</DigestValue>
      </Reference>
      <Reference URI="/xl/worksheets/sheet18.xml?ContentType=application/vnd.openxmlformats-officedocument.spreadsheetml.worksheet+xml">
        <DigestMethod Algorithm="http://www.w3.org/2001/04/xmlenc#sha256"/>
        <DigestValue>eeQE9ruURzrbye8UzbxsTcxLeciR+VdnQhIbxOKZ4qE=</DigestValue>
      </Reference>
      <Reference URI="/xl/worksheets/sheet19.xml?ContentType=application/vnd.openxmlformats-officedocument.spreadsheetml.worksheet+xml">
        <DigestMethod Algorithm="http://www.w3.org/2001/04/xmlenc#sha256"/>
        <DigestValue>s6UxGlp4IjowtlvYwZWIileNapuNfAtwtIq7vpGF7Nc=</DigestValue>
      </Reference>
      <Reference URI="/xl/worksheets/sheet2.xml?ContentType=application/vnd.openxmlformats-officedocument.spreadsheetml.worksheet+xml">
        <DigestMethod Algorithm="http://www.w3.org/2001/04/xmlenc#sha256"/>
        <DigestValue>5MbJjP2MVLocqH0t/lDANBcIHrDIcFTog1tgxfriACg=</DigestValue>
      </Reference>
      <Reference URI="/xl/worksheets/sheet3.xml?ContentType=application/vnd.openxmlformats-officedocument.spreadsheetml.worksheet+xml">
        <DigestMethod Algorithm="http://www.w3.org/2001/04/xmlenc#sha256"/>
        <DigestValue>sOKNRfxX2xHQndfexMlWThl/UyTMH74gL1F3hO/8RTo=</DigestValue>
      </Reference>
      <Reference URI="/xl/worksheets/sheet4.xml?ContentType=application/vnd.openxmlformats-officedocument.spreadsheetml.worksheet+xml">
        <DigestMethod Algorithm="http://www.w3.org/2001/04/xmlenc#sha256"/>
        <DigestValue>U/64Qb6tWZj58QQcTT8HnKRfTB18XuB8XgzfWnlVadY=</DigestValue>
      </Reference>
      <Reference URI="/xl/worksheets/sheet5.xml?ContentType=application/vnd.openxmlformats-officedocument.spreadsheetml.worksheet+xml">
        <DigestMethod Algorithm="http://www.w3.org/2001/04/xmlenc#sha256"/>
        <DigestValue>Kt9/dZ9ky1sdCx8Ps0+ExEwlvVznqWVSpS7nKOSgnP0=</DigestValue>
      </Reference>
      <Reference URI="/xl/worksheets/sheet6.xml?ContentType=application/vnd.openxmlformats-officedocument.spreadsheetml.worksheet+xml">
        <DigestMethod Algorithm="http://www.w3.org/2001/04/xmlenc#sha256"/>
        <DigestValue>Uj5bt9RnVqTNL4ZjoJ8Cf1DYV4uLzTvklkdcG1ot8mM=</DigestValue>
      </Reference>
      <Reference URI="/xl/worksheets/sheet7.xml?ContentType=application/vnd.openxmlformats-officedocument.spreadsheetml.worksheet+xml">
        <DigestMethod Algorithm="http://www.w3.org/2001/04/xmlenc#sha256"/>
        <DigestValue>otFuw063b7X0jgIeyaP/OPbWrbomQMRhh2PNU7/t4PA=</DigestValue>
      </Reference>
      <Reference URI="/xl/worksheets/sheet8.xml?ContentType=application/vnd.openxmlformats-officedocument.spreadsheetml.worksheet+xml">
        <DigestMethod Algorithm="http://www.w3.org/2001/04/xmlenc#sha256"/>
        <DigestValue>aFXycc5GgbmBNH1uimaL4j7CrMg1Lx4a1e2l0Gr+XNI=</DigestValue>
      </Reference>
      <Reference URI="/xl/worksheets/sheet9.xml?ContentType=application/vnd.openxmlformats-officedocument.spreadsheetml.worksheet+xml">
        <DigestMethod Algorithm="http://www.w3.org/2001/04/xmlenc#sha256"/>
        <DigestValue>Y1mdSqxyNk0gDMkFD78TPuA1bERwC0yevBU0RJjPjzU=</DigestValue>
      </Reference>
    </Manifest>
    <SignatureProperties>
      <SignatureProperty Id="idSignatureTime" Target="#idPackageSignature">
        <mdssi:SignatureTime xmlns:mdssi="http://schemas.openxmlformats.org/package/2006/digital-signature">
          <mdssi:Format>YYYY-MM-DDThh:mm:ssTZD</mdssi:Format>
          <mdssi:Value>2021-02-17T07:30:21Z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2021-02-17T07:30:21Z</xd:SigningTime>
          <xd:SigningCertificate>
            <xd:Cert>
              <xd:CertDigest>
                <DigestMethod Algorithm="http://www.w3.org/2001/04/xmlenc#sha256"/>
                <DigestValue>BdSoIEh+BWTpUxwZ6FN28ALLimxvicowRUcBe45achM=</DigestValue>
              </xd:CertDigest>
              <xd:IssuerSerial>
                <X509IssuerName>CN=NBG Class 2 INT Sub CA, DC=nbg, DC=ge</X509IssuerName>
                <X509SerialNumber>532124312544745552458068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2021-02-16T13:53:59Z</dcterms:modified>
</cp:coreProperties>
</file>