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_xmlsignatures/sig2.xml" ContentType="application/vnd.openxmlformats-package.digital-signature-xmlsignature+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1.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9210" tabRatio="919" activeTab="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Off-Balance'!$B$6:$E$53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N9" i="53" l="1"/>
  <c r="N10" i="53"/>
  <c r="N11" i="53"/>
  <c r="N12" i="53"/>
  <c r="N13" i="53"/>
  <c r="N14" i="53"/>
  <c r="N15" i="53"/>
  <c r="N16" i="53"/>
  <c r="N17" i="53"/>
  <c r="N18" i="53"/>
  <c r="N19" i="53"/>
  <c r="N20" i="53"/>
  <c r="N21" i="53"/>
  <c r="N22" i="53"/>
  <c r="N23" i="53"/>
  <c r="N24" i="53"/>
  <c r="N25" i="53"/>
  <c r="N26" i="53"/>
  <c r="N27" i="53"/>
  <c r="N28" i="53"/>
  <c r="N29" i="53"/>
  <c r="N30" i="53"/>
  <c r="N31" i="53"/>
  <c r="N32" i="53"/>
  <c r="N33" i="53"/>
  <c r="N34" i="53"/>
  <c r="N35" i="53"/>
  <c r="N36" i="53"/>
  <c r="N37" i="53"/>
  <c r="N38" i="53"/>
  <c r="N39" i="53"/>
  <c r="N40" i="53"/>
  <c r="N41" i="53"/>
  <c r="N42" i="53"/>
  <c r="N43" i="53"/>
  <c r="N44" i="53"/>
  <c r="N45" i="53"/>
  <c r="N46" i="53"/>
  <c r="N47" i="53"/>
  <c r="N48" i="53"/>
  <c r="N49" i="53"/>
  <c r="N50" i="53"/>
  <c r="N51" i="53"/>
  <c r="N52" i="53"/>
  <c r="N53" i="53"/>
  <c r="N54" i="53"/>
  <c r="N55" i="53"/>
  <c r="N56" i="53"/>
  <c r="N57" i="53"/>
  <c r="N58" i="53"/>
  <c r="N59" i="53"/>
  <c r="N60" i="53"/>
  <c r="N61" i="53"/>
  <c r="N62" i="53"/>
  <c r="N63" i="53"/>
  <c r="N64" i="53"/>
  <c r="N65" i="53"/>
  <c r="N66" i="53"/>
  <c r="N67" i="53"/>
  <c r="N8" i="53"/>
  <c r="B2" i="53" l="1"/>
  <c r="B2" i="75"/>
  <c r="B2" i="71"/>
  <c r="B2" i="52"/>
  <c r="B2" i="72"/>
  <c r="B2" i="73"/>
  <c r="B2" i="28"/>
  <c r="B2" i="69"/>
  <c r="B2" i="35"/>
  <c r="B2" i="64"/>
  <c r="B2" i="74"/>
  <c r="B2" i="36"/>
  <c r="B2" i="37"/>
  <c r="B2" i="62"/>
  <c r="K25" i="36" l="1"/>
  <c r="J25" i="36"/>
  <c r="I25" i="36"/>
  <c r="H25" i="36"/>
  <c r="G25" i="36"/>
  <c r="F25" i="36"/>
  <c r="B1" i="62" l="1"/>
  <c r="B1" i="53"/>
  <c r="B1" i="75"/>
  <c r="B1" i="71"/>
  <c r="B1" i="52"/>
  <c r="B1" i="72"/>
  <c r="B1" i="73"/>
  <c r="B1" i="28"/>
  <c r="B1" i="69"/>
  <c r="B1" i="35"/>
  <c r="B1" i="64"/>
  <c r="B1" i="74"/>
  <c r="B1" i="36"/>
  <c r="B1" i="37"/>
  <c r="B1" i="6"/>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21" i="72" l="1"/>
  <c r="D21" i="72" l="1"/>
</calcChain>
</file>

<file path=xl/sharedStrings.xml><?xml version="1.0" encoding="utf-8"?>
<sst xmlns="http://schemas.openxmlformats.org/spreadsheetml/2006/main" count="676" uniqueCount="439">
  <si>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</si>
  <si>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</si>
  <si>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</si>
  <si>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</si>
  <si>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</si>
  <si>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</si>
  <si>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</si>
  <si>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</si>
  <si>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</si>
  <si>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</si>
  <si>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</si>
  <si>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</si>
  <si>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</si>
  <si>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</si>
  <si>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</si>
  <si>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</si>
  <si>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</si>
  <si>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</si>
  <si>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</si>
  <si>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</si>
  <si>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</si>
  <si>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</si>
  <si>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</si>
  <si>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</si>
  <si>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</si>
  <si>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</si>
  <si>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</si>
  <si>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</si>
  <si>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</si>
  <si>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</si>
  <si>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</si>
  <si>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</si>
  <si>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</si>
  <si>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</si>
  <si>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</si>
  <si>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</si>
  <si>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</si>
  <si>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</si>
  <si>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</si>
  <si>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</si>
  <si>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</si>
  <si>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</si>
  <si>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</si>
  <si>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</si>
  <si>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</si>
  <si>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</si>
  <si>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</si>
  <si>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</si>
  <si>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</si>
  <si>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</si>
  <si>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</si>
  <si>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</si>
  <si>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</si>
  <si>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</si>
  <si>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</si>
  <si>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</si>
  <si>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</si>
  <si>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</si>
  <si>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</si>
  <si>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</si>
  <si>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</si>
  <si>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</si>
  <si>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</si>
  <si>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</si>
  <si>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</si>
  <si>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</si>
  <si>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</si>
  <si>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</si>
  <si>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</si>
  <si>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</si>
  <si>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</si>
  <si>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</si>
  <si>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</si>
  <si>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</si>
  <si>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</si>
  <si>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</si>
  <si>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</si>
  <si>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</si>
  <si>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</si>
  <si>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</si>
  <si>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</si>
  <si>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</si>
  <si>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</si>
  <si>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</si>
  <si>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</si>
  <si>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</si>
  <si>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</si>
  <si>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</si>
  <si>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</si>
  <si>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</si>
  <si>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</si>
  <si>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</si>
  <si>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</si>
  <si>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</si>
  <si>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</si>
  <si>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</si>
  <si>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</si>
  <si>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</si>
  <si>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</si>
  <si>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</si>
  <si>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</si>
  <si>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</si>
  <si>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</si>
  <si>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</si>
  <si>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</si>
  <si>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</si>
  <si>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</si>
  <si>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</si>
  <si>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</si>
  <si>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</si>
  <si>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</si>
  <si>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</si>
  <si>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</si>
  <si>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</si>
  <si>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</si>
  <si>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</si>
  <si>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</si>
  <si>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</si>
  <si>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</si>
  <si>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</si>
  <si>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</si>
  <si>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</si>
  <si>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</si>
  <si>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</si>
  <si>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</si>
  <si>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</si>
  <si>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</si>
  <si>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</si>
  <si>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</si>
  <si>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</si>
  <si>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</si>
  <si>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</si>
  <si>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</si>
  <si>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</si>
  <si>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</si>
  <si>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</si>
  <si>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</si>
  <si>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</si>
  <si>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</si>
  <si>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</si>
  <si>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</si>
  <si>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</si>
  <si>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</si>
  <si>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</si>
  <si>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</si>
  <si>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</si>
  <si>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</si>
  <si>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</si>
  <si>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</si>
  <si>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</si>
  <si>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</si>
  <si>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</si>
  <si>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</si>
  <si>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</si>
  <si>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</si>
  <si>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</si>
  <si>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</si>
  <si>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</si>
  <si>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</si>
  <si>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</si>
  <si>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</si>
  <si>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</si>
  <si>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</si>
  <si>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</si>
  <si>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</si>
  <si>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</si>
  <si>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</si>
  <si>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</si>
  <si>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</si>
  <si>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</si>
  <si>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</si>
  <si>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</si>
  <si>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</si>
  <si>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</si>
  <si>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</si>
  <si>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</si>
  <si>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</si>
  <si>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</si>
  <si>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</si>
  <si>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</si>
  <si>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</si>
  <si>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</si>
  <si>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</si>
  <si>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</si>
  <si>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</si>
  <si>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</si>
  <si>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</si>
  <si>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</si>
  <si>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</si>
  <si>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</si>
  <si>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</si>
  <si>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</si>
  <si>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</si>
  <si>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</si>
  <si>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</si>
  <si>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</si>
  <si>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</si>
  <si>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</si>
  <si>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</si>
  <si>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</si>
  <si>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</si>
  <si>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</si>
  <si>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</si>
  <si>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</si>
  <si>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</si>
  <si>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</si>
  <si>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</si>
  <si>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</si>
  <si>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</si>
  <si>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</si>
  <si>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</si>
  <si>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</si>
  <si>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</si>
  <si>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</si>
  <si>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</si>
  <si>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</si>
  <si>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</si>
  <si>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</si>
  <si>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</si>
  <si>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</si>
  <si>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</si>
  <si>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</si>
  <si>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</si>
  <si>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</si>
  <si>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</si>
  <si>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</si>
  <si>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</si>
  <si>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</si>
  <si>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</si>
  <si>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</si>
  <si>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</si>
  <si>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</si>
  <si>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</si>
  <si>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</si>
  <si>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</si>
  <si>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</si>
  <si>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</si>
  <si>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</si>
  <si>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</si>
  <si>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</si>
  <si>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</si>
  <si>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</si>
  <si>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</si>
  <si>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</si>
  <si>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</si>
  <si>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</si>
  <si>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</si>
  <si>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</si>
  <si>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</si>
  <si>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</si>
  <si>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</si>
  <si>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</si>
  <si>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</si>
  <si>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</si>
  <si>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</si>
  <si>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</si>
  <si>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</si>
  <si>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</si>
  <si>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</si>
  <si>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</si>
  <si>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</si>
  <si>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</si>
  <si>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</si>
  <si>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</si>
  <si>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</si>
  <si>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</si>
  <si>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</si>
  <si>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</si>
  <si>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</si>
  <si>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</si>
  <si>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</si>
  <si>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</si>
  <si>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</si>
  <si>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</si>
  <si>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</si>
  <si>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</si>
  <si>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</si>
  <si>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</si>
  <si>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</si>
  <si>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</si>
  <si>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</si>
  <si>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</si>
  <si>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</si>
  <si>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</si>
  <si>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</si>
  <si>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</si>
  <si>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</si>
  <si>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</si>
  <si>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</si>
  <si>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</si>
  <si>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</si>
  <si>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</si>
  <si>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</si>
  <si>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</si>
  <si>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</si>
  <si>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</si>
  <si>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</si>
  <si>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</si>
  <si>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</si>
  <si>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</si>
  <si>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</si>
  <si>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</si>
  <si>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</si>
  <si>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</si>
  <si>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</si>
  <si>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</si>
  <si>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</si>
  <si>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</si>
  <si>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</si>
  <si>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</si>
  <si>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</si>
  <si>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</si>
  <si>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</si>
  <si>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</si>
  <si>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</si>
  <si>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</si>
  <si>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</si>
  <si>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</si>
  <si>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</si>
  <si>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</si>
  <si>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</si>
  <si>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</si>
  <si>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</si>
  <si>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</si>
  <si>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</si>
  <si>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</si>
  <si>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</si>
  <si>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</si>
  <si>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</si>
  <si>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</si>
  <si>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</si>
  <si>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</si>
  <si>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</si>
  <si>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</si>
  <si>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</si>
  <si>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</si>
  <si>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</si>
  <si>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</si>
  <si>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</si>
  <si>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</si>
  <si>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</si>
  <si>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</si>
  <si>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</si>
  <si>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</si>
  <si>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</si>
  <si>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</si>
  <si>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</si>
  <si>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</si>
  <si>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</si>
  <si>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</si>
  <si>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</si>
  <si>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</si>
  <si>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</si>
  <si>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</si>
  <si>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</si>
  <si>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</si>
  <si>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</si>
  <si>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</si>
  <si>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</si>
  <si>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</si>
  <si>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</si>
  <si>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</si>
  <si>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</si>
  <si>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</si>
  <si>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</si>
  <si>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</si>
  <si>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</si>
  <si>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</si>
  <si>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</si>
  <si>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</si>
  <si>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</si>
  <si>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</si>
  <si>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</si>
  <si>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</si>
  <si>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</si>
  <si>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</si>
  <si>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</si>
  <si>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</si>
  <si>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</si>
  <si>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</si>
  <si>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</si>
  <si>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</si>
  <si>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</si>
  <si>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</si>
  <si>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</si>
  <si>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</si>
  <si>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</si>
  <si>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</si>
  <si>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</si>
  <si>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</si>
  <si>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</si>
  <si>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</si>
  <si>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</si>
  <si>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</si>
  <si>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</si>
  <si>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</si>
  <si>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</si>
  <si>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</si>
  <si>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</si>
  <si>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</si>
  <si>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</si>
  <si>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</si>
  <si>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</si>
  <si>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</si>
  <si>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</si>
  <si>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</si>
  <si>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</si>
  <si>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</si>
  <si>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</si>
  <si>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</si>
  <si>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</si>
  <si>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</si>
  <si>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"პროკრედიტ ბანკი"</t>
  </si>
  <si>
    <t>ილირ ალიუ</t>
  </si>
  <si>
    <t>დავით გაბელაშვილი</t>
  </si>
  <si>
    <t>www.procreditbank.ge</t>
  </si>
  <si>
    <t>X</t>
  </si>
  <si>
    <t>იოვანკა იოლესკა</t>
  </si>
  <si>
    <t>სანდრინ მასიანი</t>
  </si>
  <si>
    <t>მარსელ სებასტიან ცაიტინგერი</t>
  </si>
  <si>
    <t>ქეთევან ხუსკივაძე</t>
  </si>
  <si>
    <t>ალექსი მატუა</t>
  </si>
  <si>
    <t>ნათია თხილაიშვილი</t>
  </si>
  <si>
    <t>Zeitinger Invest GmbH</t>
  </si>
  <si>
    <t>DOEN Foundation</t>
  </si>
  <si>
    <t>IFC - International Finance Corporation</t>
  </si>
  <si>
    <t>TIAA-CREF - Teachers Insurance and Annuity Association</t>
  </si>
  <si>
    <t>ცხრილი 9 (Capital), N39</t>
  </si>
  <si>
    <t>ცხრილი 9 (Capital), N17</t>
  </si>
  <si>
    <t>ცხრილი 9 (Capital), N37</t>
  </si>
  <si>
    <t>ცხრილი 9 (Capital), N2</t>
  </si>
  <si>
    <t>ცხრილი 9 (Capital), N3</t>
  </si>
  <si>
    <t>ცხრილი 9 (Capital), N6</t>
  </si>
  <si>
    <t xml:space="preserve">                                                                                                                                           რისკის წონები
აქტივების კლასები</t>
  </si>
  <si>
    <t>ბანკის დირექტორი</t>
  </si>
  <si>
    <t>ვოლფგანგ ბერტელსმეიერი</t>
  </si>
  <si>
    <t>KfW - Kreditanstalt für Wiederaufbau</t>
  </si>
  <si>
    <t/>
  </si>
  <si>
    <t>ProCredit Holding AG &amp; Co. KGaA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</si>
</sst>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1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sz val="10"/>
      <color theme="1"/>
      <name val="Calibri"/>
      <family val="1"/>
      <scheme val="minor"/>
    </font>
    <font>
      <sz val="8"/>
      <name val="Calibri"/>
      <family val="2"/>
      <scheme val="minor"/>
    </font>
    <font>
      <b/>
      <sz val="8"/>
      <name val="Calibri"/>
      <family val="2"/>
      <scheme val="minor"/>
    </font>
    <font>
      <i/>
      <sz val="8"/>
      <name val="Sylfaen"/>
      <family val="1"/>
    </font>
    <font>
      <i/>
      <sz val="8"/>
      <color theme="1"/>
      <name val="Sylfaen"/>
      <family val="1"/>
    </font>
    <font>
      <sz val="8"/>
      <name val="Calibri"/>
      <family val="2"/>
      <charset val="204"/>
      <scheme val="minor"/>
    </font>
    <font>
      <b/>
      <sz val="8"/>
      <name val="Calibri"/>
      <family val="2"/>
      <charset val="204"/>
      <scheme val="minor"/>
    </font>
    <font>
      <b/>
      <sz val="8"/>
      <color theme="1"/>
      <name val="Calibri"/>
      <family val="2"/>
      <scheme val="minor"/>
    </font>
    <font>
      <i/>
      <sz val="10"/>
      <name val="Calibri"/>
      <family val="2"/>
      <scheme val="minor"/>
    </font>
    <font>
      <b/>
      <sz val="8"/>
      <color theme="1"/>
      <name val="Sylfaen"/>
      <family val="1"/>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1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2283">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2" fillId="0" borderId="0"/>
    <xf numFmtId="172" fontId="23" fillId="37" borderId="0"/>
    <xf numFmtId="173" fontId="23" fillId="37" borderId="0"/>
    <xf numFmtId="172" fontId="23" fillId="37" borderId="0"/>
    <xf numFmtId="0" fontId="24" fillId="38" borderId="0" applyNumberFormat="0" applyBorder="0" applyAlignment="0" applyProtection="0"/>
    <xf numFmtId="0" fontId="3" fillId="13" borderId="0" applyNumberFormat="0" applyBorder="0" applyAlignment="0" applyProtection="0"/>
    <xf numFmtId="172" fontId="25" fillId="38" borderId="0" applyNumberFormat="0" applyBorder="0" applyAlignment="0" applyProtection="0"/>
    <xf numFmtId="172" fontId="25" fillId="38" borderId="0" applyNumberFormat="0" applyBorder="0" applyAlignment="0" applyProtection="0"/>
    <xf numFmtId="173" fontId="25" fillId="38" borderId="0" applyNumberFormat="0" applyBorder="0" applyAlignment="0" applyProtection="0"/>
    <xf numFmtId="0" fontId="24"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25" fillId="38" borderId="0" applyNumberFormat="0" applyBorder="0" applyAlignment="0" applyProtection="0"/>
    <xf numFmtId="173" fontId="25" fillId="38" borderId="0" applyNumberFormat="0" applyBorder="0" applyAlignment="0" applyProtection="0"/>
    <xf numFmtId="172" fontId="25" fillId="38" borderId="0" applyNumberFormat="0" applyBorder="0" applyAlignment="0" applyProtection="0"/>
    <xf numFmtId="172" fontId="25" fillId="38" borderId="0" applyNumberFormat="0" applyBorder="0" applyAlignment="0" applyProtection="0"/>
    <xf numFmtId="173" fontId="25" fillId="38" borderId="0" applyNumberFormat="0" applyBorder="0" applyAlignment="0" applyProtection="0"/>
    <xf numFmtId="172" fontId="25" fillId="38" borderId="0" applyNumberFormat="0" applyBorder="0" applyAlignment="0" applyProtection="0"/>
    <xf numFmtId="172" fontId="25" fillId="38" borderId="0" applyNumberFormat="0" applyBorder="0" applyAlignment="0" applyProtection="0"/>
    <xf numFmtId="173" fontId="25" fillId="38" borderId="0" applyNumberFormat="0" applyBorder="0" applyAlignment="0" applyProtection="0"/>
    <xf numFmtId="172" fontId="25" fillId="38" borderId="0" applyNumberFormat="0" applyBorder="0" applyAlignment="0" applyProtection="0"/>
    <xf numFmtId="172" fontId="25" fillId="38" borderId="0" applyNumberFormat="0" applyBorder="0" applyAlignment="0" applyProtection="0"/>
    <xf numFmtId="173" fontId="25" fillId="38" borderId="0" applyNumberFormat="0" applyBorder="0" applyAlignment="0" applyProtection="0"/>
    <xf numFmtId="172" fontId="25" fillId="38"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3" fillId="17" borderId="0" applyNumberFormat="0" applyBorder="0" applyAlignment="0" applyProtection="0"/>
    <xf numFmtId="172" fontId="25" fillId="39" borderId="0" applyNumberFormat="0" applyBorder="0" applyAlignment="0" applyProtection="0"/>
    <xf numFmtId="172" fontId="25" fillId="39" borderId="0" applyNumberFormat="0" applyBorder="0" applyAlignment="0" applyProtection="0"/>
    <xf numFmtId="173" fontId="25" fillId="39" borderId="0" applyNumberFormat="0" applyBorder="0" applyAlignment="0" applyProtection="0"/>
    <xf numFmtId="0" fontId="24"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25" fillId="39" borderId="0" applyNumberFormat="0" applyBorder="0" applyAlignment="0" applyProtection="0"/>
    <xf numFmtId="173" fontId="25" fillId="39" borderId="0" applyNumberFormat="0" applyBorder="0" applyAlignment="0" applyProtection="0"/>
    <xf numFmtId="172" fontId="25" fillId="39" borderId="0" applyNumberFormat="0" applyBorder="0" applyAlignment="0" applyProtection="0"/>
    <xf numFmtId="172" fontId="25" fillId="39" borderId="0" applyNumberFormat="0" applyBorder="0" applyAlignment="0" applyProtection="0"/>
    <xf numFmtId="173" fontId="25" fillId="39" borderId="0" applyNumberFormat="0" applyBorder="0" applyAlignment="0" applyProtection="0"/>
    <xf numFmtId="172" fontId="25" fillId="39" borderId="0" applyNumberFormat="0" applyBorder="0" applyAlignment="0" applyProtection="0"/>
    <xf numFmtId="172" fontId="25" fillId="39" borderId="0" applyNumberFormat="0" applyBorder="0" applyAlignment="0" applyProtection="0"/>
    <xf numFmtId="173" fontId="25" fillId="39" borderId="0" applyNumberFormat="0" applyBorder="0" applyAlignment="0" applyProtection="0"/>
    <xf numFmtId="172" fontId="25" fillId="39" borderId="0" applyNumberFormat="0" applyBorder="0" applyAlignment="0" applyProtection="0"/>
    <xf numFmtId="172" fontId="25" fillId="39" borderId="0" applyNumberFormat="0" applyBorder="0" applyAlignment="0" applyProtection="0"/>
    <xf numFmtId="173" fontId="25" fillId="39" borderId="0" applyNumberFormat="0" applyBorder="0" applyAlignment="0" applyProtection="0"/>
    <xf numFmtId="172" fontId="25"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3" fillId="21" borderId="0" applyNumberFormat="0" applyBorder="0" applyAlignment="0" applyProtection="0"/>
    <xf numFmtId="172" fontId="25" fillId="40" borderId="0" applyNumberFormat="0" applyBorder="0" applyAlignment="0" applyProtection="0"/>
    <xf numFmtId="172" fontId="25" fillId="40" borderId="0" applyNumberFormat="0" applyBorder="0" applyAlignment="0" applyProtection="0"/>
    <xf numFmtId="173" fontId="25" fillId="40" borderId="0" applyNumberFormat="0" applyBorder="0" applyAlignment="0" applyProtection="0"/>
    <xf numFmtId="0" fontId="24"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25" fillId="40" borderId="0" applyNumberFormat="0" applyBorder="0" applyAlignment="0" applyProtection="0"/>
    <xf numFmtId="173" fontId="25" fillId="40" borderId="0" applyNumberFormat="0" applyBorder="0" applyAlignment="0" applyProtection="0"/>
    <xf numFmtId="172" fontId="25" fillId="40" borderId="0" applyNumberFormat="0" applyBorder="0" applyAlignment="0" applyProtection="0"/>
    <xf numFmtId="172" fontId="25" fillId="40" borderId="0" applyNumberFormat="0" applyBorder="0" applyAlignment="0" applyProtection="0"/>
    <xf numFmtId="173" fontId="25" fillId="40" borderId="0" applyNumberFormat="0" applyBorder="0" applyAlignment="0" applyProtection="0"/>
    <xf numFmtId="172" fontId="25" fillId="40" borderId="0" applyNumberFormat="0" applyBorder="0" applyAlignment="0" applyProtection="0"/>
    <xf numFmtId="172" fontId="25" fillId="40" borderId="0" applyNumberFormat="0" applyBorder="0" applyAlignment="0" applyProtection="0"/>
    <xf numFmtId="173" fontId="25" fillId="40" borderId="0" applyNumberFormat="0" applyBorder="0" applyAlignment="0" applyProtection="0"/>
    <xf numFmtId="172" fontId="25" fillId="40" borderId="0" applyNumberFormat="0" applyBorder="0" applyAlignment="0" applyProtection="0"/>
    <xf numFmtId="172" fontId="25" fillId="40" borderId="0" applyNumberFormat="0" applyBorder="0" applyAlignment="0" applyProtection="0"/>
    <xf numFmtId="173" fontId="25" fillId="40" borderId="0" applyNumberFormat="0" applyBorder="0" applyAlignment="0" applyProtection="0"/>
    <xf numFmtId="172" fontId="25"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3" fillId="25"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0" fontId="24"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3" fillId="29" borderId="0" applyNumberFormat="0" applyBorder="0" applyAlignment="0" applyProtection="0"/>
    <xf numFmtId="172" fontId="25" fillId="42" borderId="0" applyNumberFormat="0" applyBorder="0" applyAlignment="0" applyProtection="0"/>
    <xf numFmtId="172" fontId="25" fillId="42" borderId="0" applyNumberFormat="0" applyBorder="0" applyAlignment="0" applyProtection="0"/>
    <xf numFmtId="173" fontId="25" fillId="42" borderId="0" applyNumberFormat="0" applyBorder="0" applyAlignment="0" applyProtection="0"/>
    <xf numFmtId="0" fontId="24"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25" fillId="42" borderId="0" applyNumberFormat="0" applyBorder="0" applyAlignment="0" applyProtection="0"/>
    <xf numFmtId="173" fontId="25" fillId="42" borderId="0" applyNumberFormat="0" applyBorder="0" applyAlignment="0" applyProtection="0"/>
    <xf numFmtId="172" fontId="25" fillId="42" borderId="0" applyNumberFormat="0" applyBorder="0" applyAlignment="0" applyProtection="0"/>
    <xf numFmtId="172" fontId="25" fillId="42" borderId="0" applyNumberFormat="0" applyBorder="0" applyAlignment="0" applyProtection="0"/>
    <xf numFmtId="173" fontId="25" fillId="42" borderId="0" applyNumberFormat="0" applyBorder="0" applyAlignment="0" applyProtection="0"/>
    <xf numFmtId="172" fontId="25" fillId="42" borderId="0" applyNumberFormat="0" applyBorder="0" applyAlignment="0" applyProtection="0"/>
    <xf numFmtId="172" fontId="25" fillId="42" borderId="0" applyNumberFormat="0" applyBorder="0" applyAlignment="0" applyProtection="0"/>
    <xf numFmtId="173" fontId="25" fillId="42" borderId="0" applyNumberFormat="0" applyBorder="0" applyAlignment="0" applyProtection="0"/>
    <xf numFmtId="172" fontId="25" fillId="42" borderId="0" applyNumberFormat="0" applyBorder="0" applyAlignment="0" applyProtection="0"/>
    <xf numFmtId="172" fontId="25" fillId="42" borderId="0" applyNumberFormat="0" applyBorder="0" applyAlignment="0" applyProtection="0"/>
    <xf numFmtId="173" fontId="25" fillId="42" borderId="0" applyNumberFormat="0" applyBorder="0" applyAlignment="0" applyProtection="0"/>
    <xf numFmtId="172" fontId="25"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3" fillId="33" borderId="0" applyNumberFormat="0" applyBorder="0" applyAlignment="0" applyProtection="0"/>
    <xf numFmtId="172" fontId="25" fillId="43" borderId="0" applyNumberFormat="0" applyBorder="0" applyAlignment="0" applyProtection="0"/>
    <xf numFmtId="172" fontId="25" fillId="43" borderId="0" applyNumberFormat="0" applyBorder="0" applyAlignment="0" applyProtection="0"/>
    <xf numFmtId="173" fontId="25" fillId="43" borderId="0" applyNumberFormat="0" applyBorder="0" applyAlignment="0" applyProtection="0"/>
    <xf numFmtId="0" fontId="24"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25" fillId="43" borderId="0" applyNumberFormat="0" applyBorder="0" applyAlignment="0" applyProtection="0"/>
    <xf numFmtId="173" fontId="25" fillId="43" borderId="0" applyNumberFormat="0" applyBorder="0" applyAlignment="0" applyProtection="0"/>
    <xf numFmtId="172" fontId="25" fillId="43" borderId="0" applyNumberFormat="0" applyBorder="0" applyAlignment="0" applyProtection="0"/>
    <xf numFmtId="172" fontId="25" fillId="43" borderId="0" applyNumberFormat="0" applyBorder="0" applyAlignment="0" applyProtection="0"/>
    <xf numFmtId="173" fontId="25" fillId="43" borderId="0" applyNumberFormat="0" applyBorder="0" applyAlignment="0" applyProtection="0"/>
    <xf numFmtId="172" fontId="25" fillId="43" borderId="0" applyNumberFormat="0" applyBorder="0" applyAlignment="0" applyProtection="0"/>
    <xf numFmtId="172" fontId="25" fillId="43" borderId="0" applyNumberFormat="0" applyBorder="0" applyAlignment="0" applyProtection="0"/>
    <xf numFmtId="173" fontId="25" fillId="43" borderId="0" applyNumberFormat="0" applyBorder="0" applyAlignment="0" applyProtection="0"/>
    <xf numFmtId="172" fontId="25" fillId="43" borderId="0" applyNumberFormat="0" applyBorder="0" applyAlignment="0" applyProtection="0"/>
    <xf numFmtId="172" fontId="25" fillId="43" borderId="0" applyNumberFormat="0" applyBorder="0" applyAlignment="0" applyProtection="0"/>
    <xf numFmtId="173" fontId="25" fillId="43" borderId="0" applyNumberFormat="0" applyBorder="0" applyAlignment="0" applyProtection="0"/>
    <xf numFmtId="172" fontId="25"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3" fillId="1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0" fontId="24"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3" fillId="18" borderId="0" applyNumberFormat="0" applyBorder="0" applyAlignment="0" applyProtection="0"/>
    <xf numFmtId="172" fontId="25" fillId="45" borderId="0" applyNumberFormat="0" applyBorder="0" applyAlignment="0" applyProtection="0"/>
    <xf numFmtId="172" fontId="25" fillId="45" borderId="0" applyNumberFormat="0" applyBorder="0" applyAlignment="0" applyProtection="0"/>
    <xf numFmtId="173" fontId="25" fillId="45" borderId="0" applyNumberFormat="0" applyBorder="0" applyAlignment="0" applyProtection="0"/>
    <xf numFmtId="0" fontId="24"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25" fillId="45" borderId="0" applyNumberFormat="0" applyBorder="0" applyAlignment="0" applyProtection="0"/>
    <xf numFmtId="173" fontId="25" fillId="45" borderId="0" applyNumberFormat="0" applyBorder="0" applyAlignment="0" applyProtection="0"/>
    <xf numFmtId="172" fontId="25" fillId="45" borderId="0" applyNumberFormat="0" applyBorder="0" applyAlignment="0" applyProtection="0"/>
    <xf numFmtId="172" fontId="25" fillId="45" borderId="0" applyNumberFormat="0" applyBorder="0" applyAlignment="0" applyProtection="0"/>
    <xf numFmtId="173" fontId="25" fillId="45" borderId="0" applyNumberFormat="0" applyBorder="0" applyAlignment="0" applyProtection="0"/>
    <xf numFmtId="172" fontId="25" fillId="45" borderId="0" applyNumberFormat="0" applyBorder="0" applyAlignment="0" applyProtection="0"/>
    <xf numFmtId="172" fontId="25" fillId="45" borderId="0" applyNumberFormat="0" applyBorder="0" applyAlignment="0" applyProtection="0"/>
    <xf numFmtId="173" fontId="25" fillId="45" borderId="0" applyNumberFormat="0" applyBorder="0" applyAlignment="0" applyProtection="0"/>
    <xf numFmtId="172" fontId="25" fillId="45" borderId="0" applyNumberFormat="0" applyBorder="0" applyAlignment="0" applyProtection="0"/>
    <xf numFmtId="172" fontId="25" fillId="45" borderId="0" applyNumberFormat="0" applyBorder="0" applyAlignment="0" applyProtection="0"/>
    <xf numFmtId="173" fontId="25" fillId="45" borderId="0" applyNumberFormat="0" applyBorder="0" applyAlignment="0" applyProtection="0"/>
    <xf numFmtId="172" fontId="25"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3" fillId="22" borderId="0" applyNumberFormat="0" applyBorder="0" applyAlignment="0" applyProtection="0"/>
    <xf numFmtId="172" fontId="25" fillId="46" borderId="0" applyNumberFormat="0" applyBorder="0" applyAlignment="0" applyProtection="0"/>
    <xf numFmtId="172" fontId="25" fillId="46" borderId="0" applyNumberFormat="0" applyBorder="0" applyAlignment="0" applyProtection="0"/>
    <xf numFmtId="173" fontId="25" fillId="46" borderId="0" applyNumberFormat="0" applyBorder="0" applyAlignment="0" applyProtection="0"/>
    <xf numFmtId="0" fontId="24"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25" fillId="46" borderId="0" applyNumberFormat="0" applyBorder="0" applyAlignment="0" applyProtection="0"/>
    <xf numFmtId="173" fontId="25" fillId="46" borderId="0" applyNumberFormat="0" applyBorder="0" applyAlignment="0" applyProtection="0"/>
    <xf numFmtId="172" fontId="25" fillId="46" borderId="0" applyNumberFormat="0" applyBorder="0" applyAlignment="0" applyProtection="0"/>
    <xf numFmtId="172" fontId="25" fillId="46" borderId="0" applyNumberFormat="0" applyBorder="0" applyAlignment="0" applyProtection="0"/>
    <xf numFmtId="173" fontId="25" fillId="46" borderId="0" applyNumberFormat="0" applyBorder="0" applyAlignment="0" applyProtection="0"/>
    <xf numFmtId="172" fontId="25" fillId="46" borderId="0" applyNumberFormat="0" applyBorder="0" applyAlignment="0" applyProtection="0"/>
    <xf numFmtId="172" fontId="25" fillId="46" borderId="0" applyNumberFormat="0" applyBorder="0" applyAlignment="0" applyProtection="0"/>
    <xf numFmtId="173" fontId="25" fillId="46" borderId="0" applyNumberFormat="0" applyBorder="0" applyAlignment="0" applyProtection="0"/>
    <xf numFmtId="172" fontId="25" fillId="46" borderId="0" applyNumberFormat="0" applyBorder="0" applyAlignment="0" applyProtection="0"/>
    <xf numFmtId="172" fontId="25" fillId="46" borderId="0" applyNumberFormat="0" applyBorder="0" applyAlignment="0" applyProtection="0"/>
    <xf numFmtId="173" fontId="25" fillId="46" borderId="0" applyNumberFormat="0" applyBorder="0" applyAlignment="0" applyProtection="0"/>
    <xf numFmtId="172" fontId="25" fillId="46" borderId="0" applyNumberFormat="0" applyBorder="0" applyAlignment="0" applyProtection="0"/>
    <xf numFmtId="0" fontId="24" fillId="46" borderId="0" applyNumberFormat="0" applyBorder="0" applyAlignment="0" applyProtection="0"/>
    <xf numFmtId="0" fontId="24" fillId="41" borderId="0" applyNumberFormat="0" applyBorder="0" applyAlignment="0" applyProtection="0"/>
    <xf numFmtId="0" fontId="3" fillId="26"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0" fontId="24"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3" fillId="30"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0" fontId="24"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0" fontId="24" fillId="44" borderId="0" applyNumberFormat="0" applyBorder="0" applyAlignment="0" applyProtection="0"/>
    <xf numFmtId="0" fontId="24" fillId="47" borderId="0" applyNumberFormat="0" applyBorder="0" applyAlignment="0" applyProtection="0"/>
    <xf numFmtId="0" fontId="3" fillId="34" borderId="0" applyNumberFormat="0" applyBorder="0" applyAlignment="0" applyProtection="0"/>
    <xf numFmtId="172" fontId="25" fillId="47" borderId="0" applyNumberFormat="0" applyBorder="0" applyAlignment="0" applyProtection="0"/>
    <xf numFmtId="172" fontId="25" fillId="47" borderId="0" applyNumberFormat="0" applyBorder="0" applyAlignment="0" applyProtection="0"/>
    <xf numFmtId="173" fontId="25" fillId="47" borderId="0" applyNumberFormat="0" applyBorder="0" applyAlignment="0" applyProtection="0"/>
    <xf numFmtId="0" fontId="24"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25" fillId="47" borderId="0" applyNumberFormat="0" applyBorder="0" applyAlignment="0" applyProtection="0"/>
    <xf numFmtId="173" fontId="25" fillId="47" borderId="0" applyNumberFormat="0" applyBorder="0" applyAlignment="0" applyProtection="0"/>
    <xf numFmtId="172" fontId="25" fillId="47" borderId="0" applyNumberFormat="0" applyBorder="0" applyAlignment="0" applyProtection="0"/>
    <xf numFmtId="172" fontId="25" fillId="47" borderId="0" applyNumberFormat="0" applyBorder="0" applyAlignment="0" applyProtection="0"/>
    <xf numFmtId="173" fontId="25" fillId="47" borderId="0" applyNumberFormat="0" applyBorder="0" applyAlignment="0" applyProtection="0"/>
    <xf numFmtId="172" fontId="25" fillId="47" borderId="0" applyNumberFormat="0" applyBorder="0" applyAlignment="0" applyProtection="0"/>
    <xf numFmtId="172" fontId="25" fillId="47" borderId="0" applyNumberFormat="0" applyBorder="0" applyAlignment="0" applyProtection="0"/>
    <xf numFmtId="173" fontId="25" fillId="47" borderId="0" applyNumberFormat="0" applyBorder="0" applyAlignment="0" applyProtection="0"/>
    <xf numFmtId="172" fontId="25" fillId="47" borderId="0" applyNumberFormat="0" applyBorder="0" applyAlignment="0" applyProtection="0"/>
    <xf numFmtId="172" fontId="25" fillId="47" borderId="0" applyNumberFormat="0" applyBorder="0" applyAlignment="0" applyProtection="0"/>
    <xf numFmtId="173" fontId="25" fillId="47" borderId="0" applyNumberFormat="0" applyBorder="0" applyAlignment="0" applyProtection="0"/>
    <xf numFmtId="172" fontId="25" fillId="47" borderId="0" applyNumberFormat="0" applyBorder="0" applyAlignment="0" applyProtection="0"/>
    <xf numFmtId="0" fontId="24" fillId="47" borderId="0" applyNumberFormat="0" applyBorder="0" applyAlignment="0" applyProtection="0"/>
    <xf numFmtId="0" fontId="26" fillId="48" borderId="0" applyNumberFormat="0" applyBorder="0" applyAlignment="0" applyProtection="0"/>
    <xf numFmtId="0" fontId="27" fillId="15" borderId="0" applyNumberFormat="0" applyBorder="0" applyAlignment="0" applyProtection="0"/>
    <xf numFmtId="172" fontId="28" fillId="48" borderId="0" applyNumberFormat="0" applyBorder="0" applyAlignment="0" applyProtection="0"/>
    <xf numFmtId="172" fontId="28" fillId="48" borderId="0" applyNumberFormat="0" applyBorder="0" applyAlignment="0" applyProtection="0"/>
    <xf numFmtId="173" fontId="28" fillId="48" borderId="0" applyNumberFormat="0" applyBorder="0" applyAlignment="0" applyProtection="0"/>
    <xf numFmtId="0" fontId="26" fillId="48"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2" fontId="28" fillId="48" borderId="0" applyNumberFormat="0" applyBorder="0" applyAlignment="0" applyProtection="0"/>
    <xf numFmtId="173" fontId="28" fillId="48" borderId="0" applyNumberFormat="0" applyBorder="0" applyAlignment="0" applyProtection="0"/>
    <xf numFmtId="172" fontId="28" fillId="48" borderId="0" applyNumberFormat="0" applyBorder="0" applyAlignment="0" applyProtection="0"/>
    <xf numFmtId="172" fontId="28" fillId="48" borderId="0" applyNumberFormat="0" applyBorder="0" applyAlignment="0" applyProtection="0"/>
    <xf numFmtId="173" fontId="28" fillId="48" borderId="0" applyNumberFormat="0" applyBorder="0" applyAlignment="0" applyProtection="0"/>
    <xf numFmtId="172" fontId="28" fillId="48" borderId="0" applyNumberFormat="0" applyBorder="0" applyAlignment="0" applyProtection="0"/>
    <xf numFmtId="172" fontId="28" fillId="48" borderId="0" applyNumberFormat="0" applyBorder="0" applyAlignment="0" applyProtection="0"/>
    <xf numFmtId="173" fontId="28" fillId="48" borderId="0" applyNumberFormat="0" applyBorder="0" applyAlignment="0" applyProtection="0"/>
    <xf numFmtId="172" fontId="28" fillId="48" borderId="0" applyNumberFormat="0" applyBorder="0" applyAlignment="0" applyProtection="0"/>
    <xf numFmtId="172" fontId="28" fillId="48" borderId="0" applyNumberFormat="0" applyBorder="0" applyAlignment="0" applyProtection="0"/>
    <xf numFmtId="173" fontId="28" fillId="48" borderId="0" applyNumberFormat="0" applyBorder="0" applyAlignment="0" applyProtection="0"/>
    <xf numFmtId="172" fontId="28" fillId="48" borderId="0" applyNumberFormat="0" applyBorder="0" applyAlignment="0" applyProtection="0"/>
    <xf numFmtId="0" fontId="26" fillId="48" borderId="0" applyNumberFormat="0" applyBorder="0" applyAlignment="0" applyProtection="0"/>
    <xf numFmtId="0" fontId="26" fillId="45" borderId="0" applyNumberFormat="0" applyBorder="0" applyAlignment="0" applyProtection="0"/>
    <xf numFmtId="0" fontId="27" fillId="19"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0" fontId="26" fillId="4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7" fillId="23"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0" fontId="26" fillId="46"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0" fontId="26" fillId="46" borderId="0" applyNumberFormat="0" applyBorder="0" applyAlignment="0" applyProtection="0"/>
    <xf numFmtId="0" fontId="26" fillId="49" borderId="0" applyNumberFormat="0" applyBorder="0" applyAlignment="0" applyProtection="0"/>
    <xf numFmtId="0" fontId="27" fillId="27"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0" fontId="26" fillId="49"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7" fillId="31"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0" fontId="26" fillId="5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7" fillId="35" borderId="0" applyNumberFormat="0" applyBorder="0" applyAlignment="0" applyProtection="0"/>
    <xf numFmtId="172" fontId="28" fillId="51" borderId="0" applyNumberFormat="0" applyBorder="0" applyAlignment="0" applyProtection="0"/>
    <xf numFmtId="172" fontId="28" fillId="51" borderId="0" applyNumberFormat="0" applyBorder="0" applyAlignment="0" applyProtection="0"/>
    <xf numFmtId="173" fontId="28" fillId="51" borderId="0" applyNumberFormat="0" applyBorder="0" applyAlignment="0" applyProtection="0"/>
    <xf numFmtId="0" fontId="26" fillId="51"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72" fontId="28" fillId="51" borderId="0" applyNumberFormat="0" applyBorder="0" applyAlignment="0" applyProtection="0"/>
    <xf numFmtId="173" fontId="28" fillId="51" borderId="0" applyNumberFormat="0" applyBorder="0" applyAlignment="0" applyProtection="0"/>
    <xf numFmtId="172" fontId="28" fillId="51" borderId="0" applyNumberFormat="0" applyBorder="0" applyAlignment="0" applyProtection="0"/>
    <xf numFmtId="172" fontId="28" fillId="51" borderId="0" applyNumberFormat="0" applyBorder="0" applyAlignment="0" applyProtection="0"/>
    <xf numFmtId="173" fontId="28" fillId="51" borderId="0" applyNumberFormat="0" applyBorder="0" applyAlignment="0" applyProtection="0"/>
    <xf numFmtId="172" fontId="28" fillId="51" borderId="0" applyNumberFormat="0" applyBorder="0" applyAlignment="0" applyProtection="0"/>
    <xf numFmtId="172" fontId="28" fillId="51" borderId="0" applyNumberFormat="0" applyBorder="0" applyAlignment="0" applyProtection="0"/>
    <xf numFmtId="173" fontId="28" fillId="51" borderId="0" applyNumberFormat="0" applyBorder="0" applyAlignment="0" applyProtection="0"/>
    <xf numFmtId="172" fontId="28" fillId="51" borderId="0" applyNumberFormat="0" applyBorder="0" applyAlignment="0" applyProtection="0"/>
    <xf numFmtId="172" fontId="28" fillId="51" borderId="0" applyNumberFormat="0" applyBorder="0" applyAlignment="0" applyProtection="0"/>
    <xf numFmtId="173" fontId="28" fillId="51" borderId="0" applyNumberFormat="0" applyBorder="0" applyAlignment="0" applyProtection="0"/>
    <xf numFmtId="172" fontId="28" fillId="51" borderId="0" applyNumberFormat="0" applyBorder="0" applyAlignment="0" applyProtection="0"/>
    <xf numFmtId="0" fontId="26" fillId="51"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6" fillId="53" borderId="0" applyNumberFormat="0" applyBorder="0" applyAlignment="0" applyProtection="0"/>
    <xf numFmtId="0" fontId="26" fillId="54" borderId="0" applyNumberFormat="0" applyBorder="0" applyAlignment="0" applyProtection="0"/>
    <xf numFmtId="0" fontId="27" fillId="12" borderId="0" applyNumberFormat="0" applyBorder="0" applyAlignment="0" applyProtection="0"/>
    <xf numFmtId="172" fontId="28" fillId="54" borderId="0" applyNumberFormat="0" applyBorder="0" applyAlignment="0" applyProtection="0"/>
    <xf numFmtId="172" fontId="28" fillId="54" borderId="0" applyNumberFormat="0" applyBorder="0" applyAlignment="0" applyProtection="0"/>
    <xf numFmtId="173" fontId="28" fillId="54" borderId="0" applyNumberFormat="0" applyBorder="0" applyAlignment="0" applyProtection="0"/>
    <xf numFmtId="0" fontId="26" fillId="54"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2" fontId="28" fillId="54" borderId="0" applyNumberFormat="0" applyBorder="0" applyAlignment="0" applyProtection="0"/>
    <xf numFmtId="173" fontId="28" fillId="54" borderId="0" applyNumberFormat="0" applyBorder="0" applyAlignment="0" applyProtection="0"/>
    <xf numFmtId="172" fontId="28" fillId="54" borderId="0" applyNumberFormat="0" applyBorder="0" applyAlignment="0" applyProtection="0"/>
    <xf numFmtId="172" fontId="28" fillId="54" borderId="0" applyNumberFormat="0" applyBorder="0" applyAlignment="0" applyProtection="0"/>
    <xf numFmtId="173" fontId="28" fillId="54" borderId="0" applyNumberFormat="0" applyBorder="0" applyAlignment="0" applyProtection="0"/>
    <xf numFmtId="172" fontId="28" fillId="54" borderId="0" applyNumberFormat="0" applyBorder="0" applyAlignment="0" applyProtection="0"/>
    <xf numFmtId="172" fontId="28" fillId="54" borderId="0" applyNumberFormat="0" applyBorder="0" applyAlignment="0" applyProtection="0"/>
    <xf numFmtId="173" fontId="28" fillId="54" borderId="0" applyNumberFormat="0" applyBorder="0" applyAlignment="0" applyProtection="0"/>
    <xf numFmtId="172" fontId="28" fillId="54" borderId="0" applyNumberFormat="0" applyBorder="0" applyAlignment="0" applyProtection="0"/>
    <xf numFmtId="172" fontId="28" fillId="54" borderId="0" applyNumberFormat="0" applyBorder="0" applyAlignment="0" applyProtection="0"/>
    <xf numFmtId="173" fontId="28" fillId="54" borderId="0" applyNumberFormat="0" applyBorder="0" applyAlignment="0" applyProtection="0"/>
    <xf numFmtId="172" fontId="28"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6" fillId="57" borderId="0" applyNumberFormat="0" applyBorder="0" applyAlignment="0" applyProtection="0"/>
    <xf numFmtId="0" fontId="26" fillId="58" borderId="0" applyNumberFormat="0" applyBorder="0" applyAlignment="0" applyProtection="0"/>
    <xf numFmtId="0" fontId="27" fillId="16" borderId="0" applyNumberFormat="0" applyBorder="0" applyAlignment="0" applyProtection="0"/>
    <xf numFmtId="172" fontId="28" fillId="58" borderId="0" applyNumberFormat="0" applyBorder="0" applyAlignment="0" applyProtection="0"/>
    <xf numFmtId="172" fontId="28" fillId="58" borderId="0" applyNumberFormat="0" applyBorder="0" applyAlignment="0" applyProtection="0"/>
    <xf numFmtId="173" fontId="28" fillId="58" borderId="0" applyNumberFormat="0" applyBorder="0" applyAlignment="0" applyProtection="0"/>
    <xf numFmtId="0" fontId="26" fillId="58"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2" fontId="28" fillId="58" borderId="0" applyNumberFormat="0" applyBorder="0" applyAlignment="0" applyProtection="0"/>
    <xf numFmtId="173" fontId="28" fillId="58" borderId="0" applyNumberFormat="0" applyBorder="0" applyAlignment="0" applyProtection="0"/>
    <xf numFmtId="172" fontId="28" fillId="58" borderId="0" applyNumberFormat="0" applyBorder="0" applyAlignment="0" applyProtection="0"/>
    <xf numFmtId="172" fontId="28" fillId="58" borderId="0" applyNumberFormat="0" applyBorder="0" applyAlignment="0" applyProtection="0"/>
    <xf numFmtId="173" fontId="28" fillId="58" borderId="0" applyNumberFormat="0" applyBorder="0" applyAlignment="0" applyProtection="0"/>
    <xf numFmtId="172" fontId="28" fillId="58" borderId="0" applyNumberFormat="0" applyBorder="0" applyAlignment="0" applyProtection="0"/>
    <xf numFmtId="172" fontId="28" fillId="58" borderId="0" applyNumberFormat="0" applyBorder="0" applyAlignment="0" applyProtection="0"/>
    <xf numFmtId="173" fontId="28" fillId="58" borderId="0" applyNumberFormat="0" applyBorder="0" applyAlignment="0" applyProtection="0"/>
    <xf numFmtId="172" fontId="28" fillId="58" borderId="0" applyNumberFormat="0" applyBorder="0" applyAlignment="0" applyProtection="0"/>
    <xf numFmtId="172" fontId="28" fillId="58" borderId="0" applyNumberFormat="0" applyBorder="0" applyAlignment="0" applyProtection="0"/>
    <xf numFmtId="173" fontId="28" fillId="58" borderId="0" applyNumberFormat="0" applyBorder="0" applyAlignment="0" applyProtection="0"/>
    <xf numFmtId="172" fontId="28"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4" fillId="55" borderId="0" applyNumberFormat="0" applyBorder="0" applyAlignment="0" applyProtection="0"/>
    <xf numFmtId="0" fontId="24" fillId="59" borderId="0" applyNumberFormat="0" applyBorder="0" applyAlignment="0" applyProtection="0"/>
    <xf numFmtId="0" fontId="26" fillId="56" borderId="0" applyNumberFormat="0" applyBorder="0" applyAlignment="0" applyProtection="0"/>
    <xf numFmtId="0" fontId="26" fillId="60" borderId="0" applyNumberFormat="0" applyBorder="0" applyAlignment="0" applyProtection="0"/>
    <xf numFmtId="0" fontId="27" fillId="20" borderId="0" applyNumberFormat="0" applyBorder="0" applyAlignment="0" applyProtection="0"/>
    <xf numFmtId="172" fontId="28" fillId="60" borderId="0" applyNumberFormat="0" applyBorder="0" applyAlignment="0" applyProtection="0"/>
    <xf numFmtId="172" fontId="28" fillId="60" borderId="0" applyNumberFormat="0" applyBorder="0" applyAlignment="0" applyProtection="0"/>
    <xf numFmtId="173" fontId="28" fillId="60" borderId="0" applyNumberFormat="0" applyBorder="0" applyAlignment="0" applyProtection="0"/>
    <xf numFmtId="0" fontId="26" fillId="6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172" fontId="28" fillId="60" borderId="0" applyNumberFormat="0" applyBorder="0" applyAlignment="0" applyProtection="0"/>
    <xf numFmtId="173" fontId="28" fillId="60" borderId="0" applyNumberFormat="0" applyBorder="0" applyAlignment="0" applyProtection="0"/>
    <xf numFmtId="172" fontId="28" fillId="60" borderId="0" applyNumberFormat="0" applyBorder="0" applyAlignment="0" applyProtection="0"/>
    <xf numFmtId="172" fontId="28" fillId="60" borderId="0" applyNumberFormat="0" applyBorder="0" applyAlignment="0" applyProtection="0"/>
    <xf numFmtId="173" fontId="28" fillId="60" borderId="0" applyNumberFormat="0" applyBorder="0" applyAlignment="0" applyProtection="0"/>
    <xf numFmtId="172" fontId="28" fillId="60" borderId="0" applyNumberFormat="0" applyBorder="0" applyAlignment="0" applyProtection="0"/>
    <xf numFmtId="172" fontId="28" fillId="60" borderId="0" applyNumberFormat="0" applyBorder="0" applyAlignment="0" applyProtection="0"/>
    <xf numFmtId="173" fontId="28" fillId="60" borderId="0" applyNumberFormat="0" applyBorder="0" applyAlignment="0" applyProtection="0"/>
    <xf numFmtId="172" fontId="28" fillId="60" borderId="0" applyNumberFormat="0" applyBorder="0" applyAlignment="0" applyProtection="0"/>
    <xf numFmtId="172" fontId="28" fillId="60" borderId="0" applyNumberFormat="0" applyBorder="0" applyAlignment="0" applyProtection="0"/>
    <xf numFmtId="173" fontId="28" fillId="60" borderId="0" applyNumberFormat="0" applyBorder="0" applyAlignment="0" applyProtection="0"/>
    <xf numFmtId="172" fontId="28"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4" fillId="52" borderId="0" applyNumberFormat="0" applyBorder="0" applyAlignment="0" applyProtection="0"/>
    <xf numFmtId="0" fontId="24" fillId="56" borderId="0" applyNumberFormat="0" applyBorder="0" applyAlignment="0" applyProtection="0"/>
    <xf numFmtId="0" fontId="26" fillId="56" borderId="0" applyNumberFormat="0" applyBorder="0" applyAlignment="0" applyProtection="0"/>
    <xf numFmtId="0" fontId="26" fillId="49" borderId="0" applyNumberFormat="0" applyBorder="0" applyAlignment="0" applyProtection="0"/>
    <xf numFmtId="0" fontId="27" fillId="24"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0" fontId="26" fillId="49"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4" fillId="61" borderId="0" applyNumberFormat="0" applyBorder="0" applyAlignment="0" applyProtection="0"/>
    <xf numFmtId="0" fontId="24" fillId="52" borderId="0" applyNumberFormat="0" applyBorder="0" applyAlignment="0" applyProtection="0"/>
    <xf numFmtId="0" fontId="26" fillId="53" borderId="0" applyNumberFormat="0" applyBorder="0" applyAlignment="0" applyProtection="0"/>
    <xf numFmtId="0" fontId="26" fillId="50" borderId="0" applyNumberFormat="0" applyBorder="0" applyAlignment="0" applyProtection="0"/>
    <xf numFmtId="0" fontId="27" fillId="28"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0" fontId="26" fillId="50"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4" fillId="55" borderId="0" applyNumberFormat="0" applyBorder="0" applyAlignment="0" applyProtection="0"/>
    <xf numFmtId="0" fontId="24" fillId="62"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7" fillId="32" borderId="0" applyNumberFormat="0" applyBorder="0" applyAlignment="0" applyProtection="0"/>
    <xf numFmtId="172" fontId="28" fillId="63" borderId="0" applyNumberFormat="0" applyBorder="0" applyAlignment="0" applyProtection="0"/>
    <xf numFmtId="172" fontId="28" fillId="63" borderId="0" applyNumberFormat="0" applyBorder="0" applyAlignment="0" applyProtection="0"/>
    <xf numFmtId="173" fontId="28" fillId="63" borderId="0" applyNumberFormat="0" applyBorder="0" applyAlignment="0" applyProtection="0"/>
    <xf numFmtId="0" fontId="26" fillId="63"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172" fontId="28" fillId="63" borderId="0" applyNumberFormat="0" applyBorder="0" applyAlignment="0" applyProtection="0"/>
    <xf numFmtId="173" fontId="28" fillId="63" borderId="0" applyNumberFormat="0" applyBorder="0" applyAlignment="0" applyProtection="0"/>
    <xf numFmtId="172" fontId="28" fillId="63" borderId="0" applyNumberFormat="0" applyBorder="0" applyAlignment="0" applyProtection="0"/>
    <xf numFmtId="172" fontId="28" fillId="63" borderId="0" applyNumberFormat="0" applyBorder="0" applyAlignment="0" applyProtection="0"/>
    <xf numFmtId="173" fontId="28" fillId="63" borderId="0" applyNumberFormat="0" applyBorder="0" applyAlignment="0" applyProtection="0"/>
    <xf numFmtId="172" fontId="28" fillId="63" borderId="0" applyNumberFormat="0" applyBorder="0" applyAlignment="0" applyProtection="0"/>
    <xf numFmtId="172" fontId="28" fillId="63" borderId="0" applyNumberFormat="0" applyBorder="0" applyAlignment="0" applyProtection="0"/>
    <xf numFmtId="173" fontId="28" fillId="63" borderId="0" applyNumberFormat="0" applyBorder="0" applyAlignment="0" applyProtection="0"/>
    <xf numFmtId="172" fontId="28" fillId="63" borderId="0" applyNumberFormat="0" applyBorder="0" applyAlignment="0" applyProtection="0"/>
    <xf numFmtId="172" fontId="28" fillId="63" borderId="0" applyNumberFormat="0" applyBorder="0" applyAlignment="0" applyProtection="0"/>
    <xf numFmtId="173" fontId="28" fillId="63" borderId="0" applyNumberFormat="0" applyBorder="0" applyAlignment="0" applyProtection="0"/>
    <xf numFmtId="172" fontId="28"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9" fillId="39" borderId="0" applyNumberFormat="0" applyBorder="0" applyAlignment="0" applyProtection="0"/>
    <xf numFmtId="0" fontId="30" fillId="6"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0" fontId="29" fillId="39"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0" fontId="29" fillId="39" borderId="0" applyNumberFormat="0" applyBorder="0" applyAlignment="0" applyProtection="0"/>
    <xf numFmtId="174" fontId="32" fillId="0" borderId="0" applyFill="0" applyBorder="0" applyAlignment="0"/>
    <xf numFmtId="174" fontId="33" fillId="0" borderId="0" applyFill="0" applyBorder="0" applyAlignment="0"/>
    <xf numFmtId="174" fontId="33" fillId="0" borderId="0" applyFill="0" applyBorder="0" applyAlignment="0"/>
    <xf numFmtId="174" fontId="33" fillId="0" borderId="0" applyFill="0" applyBorder="0" applyAlignment="0"/>
    <xf numFmtId="175" fontId="34" fillId="0" borderId="0" applyFill="0" applyBorder="0" applyAlignment="0"/>
    <xf numFmtId="175" fontId="34" fillId="0" borderId="0" applyFill="0" applyBorder="0" applyAlignment="0"/>
    <xf numFmtId="174" fontId="33" fillId="0" borderId="0" applyFill="0" applyBorder="0" applyAlignment="0"/>
    <xf numFmtId="174" fontId="33" fillId="0" borderId="0" applyFill="0" applyBorder="0" applyAlignment="0"/>
    <xf numFmtId="174" fontId="33" fillId="0" borderId="0" applyFill="0" applyBorder="0" applyAlignment="0"/>
    <xf numFmtId="174" fontId="33" fillId="0" borderId="0" applyFill="0" applyBorder="0" applyAlignment="0"/>
    <xf numFmtId="174" fontId="33" fillId="0" borderId="0" applyFill="0" applyBorder="0" applyAlignment="0"/>
    <xf numFmtId="174" fontId="33" fillId="0" borderId="0" applyFill="0" applyBorder="0" applyAlignment="0"/>
    <xf numFmtId="176" fontId="34" fillId="0" borderId="0" applyFill="0" applyBorder="0" applyAlignment="0"/>
    <xf numFmtId="177" fontId="34" fillId="0" borderId="0" applyFill="0" applyBorder="0" applyAlignment="0"/>
    <xf numFmtId="178" fontId="34" fillId="0" borderId="0" applyFill="0" applyBorder="0" applyAlignment="0"/>
    <xf numFmtId="179" fontId="34" fillId="0" borderId="0" applyFill="0" applyBorder="0" applyAlignment="0"/>
    <xf numFmtId="175" fontId="34" fillId="0" borderId="0" applyFill="0" applyBorder="0" applyAlignment="0"/>
    <xf numFmtId="180" fontId="34" fillId="0" borderId="0" applyFill="0" applyBorder="0" applyAlignment="0"/>
    <xf numFmtId="176" fontId="34" fillId="0" borderId="0" applyFill="0" applyBorder="0" applyAlignment="0"/>
    <xf numFmtId="0" fontId="35" fillId="64" borderId="43" applyNumberFormat="0" applyAlignment="0" applyProtection="0"/>
    <xf numFmtId="0" fontId="36" fillId="9" borderId="36"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172" fontId="37"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172" fontId="37"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173" fontId="37"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6" fillId="9" borderId="36"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6" fillId="9" borderId="36"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6" fillId="9" borderId="36"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6" fillId="9" borderId="36"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6" fillId="9" borderId="36"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6" fillId="9" borderId="36"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6" fillId="9" borderId="36"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0" fontId="35" fillId="64" borderId="43" applyNumberFormat="0" applyAlignment="0" applyProtection="0"/>
    <xf numFmtId="172" fontId="37" fillId="64" borderId="43" applyNumberFormat="0" applyAlignment="0" applyProtection="0"/>
    <xf numFmtId="173" fontId="37" fillId="64" borderId="43" applyNumberFormat="0" applyAlignment="0" applyProtection="0"/>
    <xf numFmtId="172" fontId="37" fillId="64" borderId="43" applyNumberFormat="0" applyAlignment="0" applyProtection="0"/>
    <xf numFmtId="172" fontId="37" fillId="64" borderId="43" applyNumberFormat="0" applyAlignment="0" applyProtection="0"/>
    <xf numFmtId="173" fontId="37" fillId="64" borderId="43" applyNumberFormat="0" applyAlignment="0" applyProtection="0"/>
    <xf numFmtId="172" fontId="37" fillId="64" borderId="43" applyNumberFormat="0" applyAlignment="0" applyProtection="0"/>
    <xf numFmtId="172" fontId="37" fillId="64" borderId="43" applyNumberFormat="0" applyAlignment="0" applyProtection="0"/>
    <xf numFmtId="173" fontId="37" fillId="64" borderId="43" applyNumberFormat="0" applyAlignment="0" applyProtection="0"/>
    <xf numFmtId="172" fontId="37" fillId="64" borderId="43" applyNumberFormat="0" applyAlignment="0" applyProtection="0"/>
    <xf numFmtId="172" fontId="37" fillId="64" borderId="43" applyNumberFormat="0" applyAlignment="0" applyProtection="0"/>
    <xf numFmtId="173" fontId="37" fillId="64" borderId="43" applyNumberFormat="0" applyAlignment="0" applyProtection="0"/>
    <xf numFmtId="172" fontId="37" fillId="64" borderId="43" applyNumberFormat="0" applyAlignment="0" applyProtection="0"/>
    <xf numFmtId="0" fontId="35" fillId="64" borderId="43" applyNumberFormat="0" applyAlignment="0" applyProtection="0"/>
    <xf numFmtId="0" fontId="38" fillId="65" borderId="44" applyNumberFormat="0" applyAlignment="0" applyProtection="0"/>
    <xf numFmtId="0" fontId="39" fillId="10" borderId="39" applyNumberFormat="0" applyAlignment="0" applyProtection="0"/>
    <xf numFmtId="172"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0" fontId="38"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0" fontId="39" fillId="10" borderId="39"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173" fontId="40" fillId="65" borderId="44" applyNumberFormat="0" applyAlignment="0" applyProtection="0"/>
    <xf numFmtId="172" fontId="40" fillId="65" borderId="44" applyNumberFormat="0" applyAlignment="0" applyProtection="0"/>
    <xf numFmtId="0" fontId="38" fillId="65" borderId="44"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quotePrefix="1">
      <protection locked="0"/>
    </xf>
    <xf numFmtId="168" fontId="24" fillId="0" borderId="0" applyFont="0" applyFill="0" applyBorder="0" applyAlignment="0" applyProtection="0"/>
    <xf numFmtId="168" fontId="2" fillId="0" borderId="0" quotePrefix="1">
      <protection locked="0"/>
    </xf>
    <xf numFmtId="168" fontId="24"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1"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4" fillId="0" borderId="0" applyFont="0" applyFill="0" applyBorder="0" applyAlignment="0" applyProtection="0"/>
    <xf numFmtId="167" fontId="6" fillId="0" borderId="0" applyFont="0" applyFill="0" applyBorder="0" applyAlignment="0" applyProtection="0"/>
    <xf numFmtId="168" fontId="24" fillId="0" borderId="0" applyFont="0" applyFill="0" applyBorder="0" applyAlignment="0" applyProtection="0"/>
    <xf numFmtId="167" fontId="6" fillId="0" borderId="0" applyFont="0" applyFill="0" applyBorder="0" applyAlignment="0" applyProtection="0"/>
    <xf numFmtId="182" fontId="24"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4" fillId="0" borderId="0" applyFont="0" applyFill="0" applyBorder="0" applyAlignment="0" applyProtection="0"/>
    <xf numFmtId="167" fontId="6" fillId="0" borderId="0" applyFont="0" applyFill="0" applyBorder="0" applyAlignment="0" applyProtection="0"/>
    <xf numFmtId="182" fontId="24"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6"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1"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2" fillId="0" borderId="0"/>
    <xf numFmtId="176" fontId="34"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2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2" fillId="0" borderId="0"/>
    <xf numFmtId="14" fontId="43" fillId="0" borderId="0" applyFill="0" applyBorder="0" applyAlignment="0"/>
    <xf numFmtId="38" fontId="23" fillId="0" borderId="45">
      <alignment vertical="center"/>
    </xf>
    <xf numFmtId="38" fontId="23" fillId="0" borderId="45">
      <alignment vertical="center"/>
    </xf>
    <xf numFmtId="38" fontId="23" fillId="0" borderId="45">
      <alignment vertical="center"/>
    </xf>
    <xf numFmtId="38" fontId="23" fillId="0" borderId="45">
      <alignment vertical="center"/>
    </xf>
    <xf numFmtId="38" fontId="23" fillId="0" borderId="45">
      <alignment vertical="center"/>
    </xf>
    <xf numFmtId="38" fontId="23" fillId="0" borderId="45">
      <alignment vertical="center"/>
    </xf>
    <xf numFmtId="38" fontId="23" fillId="0" borderId="45">
      <alignment vertical="center"/>
    </xf>
    <xf numFmtId="38" fontId="23" fillId="0" borderId="0" applyFont="0" applyFill="0" applyBorder="0" applyAlignment="0" applyProtection="0"/>
    <xf numFmtId="184" fontId="2" fillId="0" borderId="0" applyFont="0" applyFill="0" applyBorder="0" applyAlignment="0" applyProtection="0"/>
    <xf numFmtId="0" fontId="44" fillId="66" borderId="0" applyNumberFormat="0" applyBorder="0" applyAlignment="0" applyProtection="0"/>
    <xf numFmtId="0" fontId="44" fillId="67" borderId="0" applyNumberFormat="0" applyBorder="0" applyAlignment="0" applyProtection="0"/>
    <xf numFmtId="0" fontId="44" fillId="68" borderId="0" applyNumberFormat="0" applyBorder="0" applyAlignment="0" applyProtection="0"/>
    <xf numFmtId="175" fontId="34" fillId="0" borderId="0" applyFill="0" applyBorder="0" applyAlignment="0"/>
    <xf numFmtId="176" fontId="34" fillId="0" borderId="0" applyFill="0" applyBorder="0" applyAlignment="0"/>
    <xf numFmtId="175" fontId="34" fillId="0" borderId="0" applyFill="0" applyBorder="0" applyAlignment="0"/>
    <xf numFmtId="180" fontId="34" fillId="0" borderId="0" applyFill="0" applyBorder="0" applyAlignment="0"/>
    <xf numFmtId="176" fontId="34"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3" fontId="4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72" fontId="47" fillId="0" borderId="0" applyNumberFormat="0" applyFill="0" applyBorder="0" applyAlignment="0" applyProtection="0"/>
    <xf numFmtId="173" fontId="47"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3" fontId="47"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3" fontId="47"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3" fontId="47" fillId="0" borderId="0" applyNumberFormat="0" applyFill="0" applyBorder="0" applyAlignment="0" applyProtection="0"/>
    <xf numFmtId="172" fontId="47" fillId="0" borderId="0" applyNumberFormat="0" applyFill="0" applyBorder="0" applyAlignment="0" applyProtection="0"/>
    <xf numFmtId="0" fontId="45" fillId="0" borderId="0" applyNumberFormat="0" applyFill="0" applyBorder="0" applyAlignment="0" applyProtection="0"/>
    <xf numFmtId="172" fontId="2" fillId="0" borderId="0"/>
    <xf numFmtId="0" fontId="2" fillId="0" borderId="0"/>
    <xf numFmtId="172" fontId="2" fillId="0" borderId="0"/>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48" fillId="40" borderId="0" applyNumberFormat="0" applyBorder="0" applyAlignment="0" applyProtection="0"/>
    <xf numFmtId="0" fontId="49" fillId="5" borderId="0" applyNumberFormat="0" applyBorder="0" applyAlignment="0" applyProtection="0"/>
    <xf numFmtId="172" fontId="50" fillId="40" borderId="0" applyNumberFormat="0" applyBorder="0" applyAlignment="0" applyProtection="0"/>
    <xf numFmtId="172" fontId="50" fillId="40" borderId="0" applyNumberFormat="0" applyBorder="0" applyAlignment="0" applyProtection="0"/>
    <xf numFmtId="173" fontId="50" fillId="40" borderId="0" applyNumberFormat="0" applyBorder="0" applyAlignment="0" applyProtection="0"/>
    <xf numFmtId="0" fontId="48" fillId="40"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172" fontId="50" fillId="40" borderId="0" applyNumberFormat="0" applyBorder="0" applyAlignment="0" applyProtection="0"/>
    <xf numFmtId="173" fontId="50" fillId="40" borderId="0" applyNumberFormat="0" applyBorder="0" applyAlignment="0" applyProtection="0"/>
    <xf numFmtId="172" fontId="50" fillId="40" borderId="0" applyNumberFormat="0" applyBorder="0" applyAlignment="0" applyProtection="0"/>
    <xf numFmtId="172" fontId="50" fillId="40" borderId="0" applyNumberFormat="0" applyBorder="0" applyAlignment="0" applyProtection="0"/>
    <xf numFmtId="173" fontId="50" fillId="40" borderId="0" applyNumberFormat="0" applyBorder="0" applyAlignment="0" applyProtection="0"/>
    <xf numFmtId="172" fontId="50" fillId="40" borderId="0" applyNumberFormat="0" applyBorder="0" applyAlignment="0" applyProtection="0"/>
    <xf numFmtId="172" fontId="50" fillId="40" borderId="0" applyNumberFormat="0" applyBorder="0" applyAlignment="0" applyProtection="0"/>
    <xf numFmtId="173" fontId="50" fillId="40" borderId="0" applyNumberFormat="0" applyBorder="0" applyAlignment="0" applyProtection="0"/>
    <xf numFmtId="172" fontId="50" fillId="40" borderId="0" applyNumberFormat="0" applyBorder="0" applyAlignment="0" applyProtection="0"/>
    <xf numFmtId="172" fontId="50" fillId="40" borderId="0" applyNumberFormat="0" applyBorder="0" applyAlignment="0" applyProtection="0"/>
    <xf numFmtId="173" fontId="50" fillId="40" borderId="0" applyNumberFormat="0" applyBorder="0" applyAlignment="0" applyProtection="0"/>
    <xf numFmtId="172" fontId="50" fillId="40" borderId="0" applyNumberFormat="0" applyBorder="0" applyAlignment="0" applyProtection="0"/>
    <xf numFmtId="0" fontId="48" fillId="40" borderId="0" applyNumberFormat="0" applyBorder="0" applyAlignment="0" applyProtection="0"/>
    <xf numFmtId="0" fontId="2" fillId="69" borderId="3" applyNumberFormat="0" applyFont="0" applyBorder="0" applyProtection="0">
      <alignment horizontal="center" vertical="center"/>
    </xf>
    <xf numFmtId="0" fontId="51" fillId="0" borderId="33" applyNumberFormat="0" applyAlignment="0" applyProtection="0">
      <alignment horizontal="left" vertical="center"/>
    </xf>
    <xf numFmtId="0" fontId="51" fillId="0" borderId="33" applyNumberFormat="0" applyAlignment="0" applyProtection="0">
      <alignment horizontal="left" vertical="center"/>
    </xf>
    <xf numFmtId="172" fontId="51" fillId="0" borderId="33" applyNumberFormat="0" applyAlignment="0" applyProtection="0">
      <alignment horizontal="left" vertical="center"/>
    </xf>
    <xf numFmtId="0" fontId="51" fillId="0" borderId="9">
      <alignment horizontal="left" vertical="center"/>
    </xf>
    <xf numFmtId="0" fontId="51" fillId="0" borderId="9">
      <alignment horizontal="left" vertical="center"/>
    </xf>
    <xf numFmtId="172" fontId="51" fillId="0" borderId="9">
      <alignment horizontal="left" vertical="center"/>
    </xf>
    <xf numFmtId="0" fontId="52" fillId="0" borderId="46" applyNumberFormat="0" applyFill="0" applyAlignment="0" applyProtection="0"/>
    <xf numFmtId="173" fontId="52" fillId="0" borderId="46" applyNumberFormat="0" applyFill="0" applyAlignment="0" applyProtection="0"/>
    <xf numFmtId="0" fontId="52" fillId="0" borderId="46" applyNumberFormat="0" applyFill="0" applyAlignment="0" applyProtection="0"/>
    <xf numFmtId="172" fontId="52" fillId="0" borderId="46" applyNumberFormat="0" applyFill="0" applyAlignment="0" applyProtection="0"/>
    <xf numFmtId="172" fontId="52" fillId="0" borderId="46" applyNumberFormat="0" applyFill="0" applyAlignment="0" applyProtection="0"/>
    <xf numFmtId="172" fontId="52" fillId="0" borderId="46" applyNumberFormat="0" applyFill="0" applyAlignment="0" applyProtection="0"/>
    <xf numFmtId="173" fontId="52" fillId="0" borderId="46" applyNumberFormat="0" applyFill="0" applyAlignment="0" applyProtection="0"/>
    <xf numFmtId="172" fontId="52" fillId="0" borderId="46" applyNumberFormat="0" applyFill="0" applyAlignment="0" applyProtection="0"/>
    <xf numFmtId="172" fontId="52" fillId="0" borderId="46" applyNumberFormat="0" applyFill="0" applyAlignment="0" applyProtection="0"/>
    <xf numFmtId="173" fontId="52" fillId="0" borderId="46" applyNumberFormat="0" applyFill="0" applyAlignment="0" applyProtection="0"/>
    <xf numFmtId="172" fontId="52" fillId="0" borderId="46" applyNumberFormat="0" applyFill="0" applyAlignment="0" applyProtection="0"/>
    <xf numFmtId="172" fontId="52" fillId="0" borderId="46" applyNumberFormat="0" applyFill="0" applyAlignment="0" applyProtection="0"/>
    <xf numFmtId="173" fontId="52" fillId="0" borderId="46" applyNumberFormat="0" applyFill="0" applyAlignment="0" applyProtection="0"/>
    <xf numFmtId="172" fontId="52" fillId="0" borderId="46" applyNumberFormat="0" applyFill="0" applyAlignment="0" applyProtection="0"/>
    <xf numFmtId="172" fontId="52" fillId="0" borderId="46" applyNumberFormat="0" applyFill="0" applyAlignment="0" applyProtection="0"/>
    <xf numFmtId="173" fontId="52" fillId="0" borderId="46" applyNumberFormat="0" applyFill="0" applyAlignment="0" applyProtection="0"/>
    <xf numFmtId="172" fontId="52" fillId="0" borderId="46" applyNumberFormat="0" applyFill="0" applyAlignment="0" applyProtection="0"/>
    <xf numFmtId="0" fontId="52" fillId="0" borderId="46" applyNumberFormat="0" applyFill="0" applyAlignment="0" applyProtection="0"/>
    <xf numFmtId="0" fontId="53" fillId="0" borderId="47" applyNumberFormat="0" applyFill="0" applyAlignment="0" applyProtection="0"/>
    <xf numFmtId="173" fontId="53" fillId="0" borderId="47" applyNumberFormat="0" applyFill="0" applyAlignment="0" applyProtection="0"/>
    <xf numFmtId="0" fontId="53" fillId="0" borderId="47" applyNumberFormat="0" applyFill="0" applyAlignment="0" applyProtection="0"/>
    <xf numFmtId="172" fontId="53" fillId="0" borderId="47" applyNumberFormat="0" applyFill="0" applyAlignment="0" applyProtection="0"/>
    <xf numFmtId="172" fontId="53" fillId="0" borderId="47" applyNumberFormat="0" applyFill="0" applyAlignment="0" applyProtection="0"/>
    <xf numFmtId="172" fontId="53" fillId="0" borderId="47" applyNumberFormat="0" applyFill="0" applyAlignment="0" applyProtection="0"/>
    <xf numFmtId="173" fontId="53" fillId="0" borderId="47" applyNumberFormat="0" applyFill="0" applyAlignment="0" applyProtection="0"/>
    <xf numFmtId="172" fontId="53" fillId="0" borderId="47" applyNumberFormat="0" applyFill="0" applyAlignment="0" applyProtection="0"/>
    <xf numFmtId="172" fontId="53" fillId="0" borderId="47" applyNumberFormat="0" applyFill="0" applyAlignment="0" applyProtection="0"/>
    <xf numFmtId="173" fontId="53" fillId="0" borderId="47" applyNumberFormat="0" applyFill="0" applyAlignment="0" applyProtection="0"/>
    <xf numFmtId="172" fontId="53" fillId="0" borderId="47" applyNumberFormat="0" applyFill="0" applyAlignment="0" applyProtection="0"/>
    <xf numFmtId="172" fontId="53" fillId="0" borderId="47" applyNumberFormat="0" applyFill="0" applyAlignment="0" applyProtection="0"/>
    <xf numFmtId="173" fontId="53" fillId="0" borderId="47" applyNumberFormat="0" applyFill="0" applyAlignment="0" applyProtection="0"/>
    <xf numFmtId="172" fontId="53" fillId="0" borderId="47" applyNumberFormat="0" applyFill="0" applyAlignment="0" applyProtection="0"/>
    <xf numFmtId="172" fontId="53" fillId="0" borderId="47" applyNumberFormat="0" applyFill="0" applyAlignment="0" applyProtection="0"/>
    <xf numFmtId="173" fontId="53" fillId="0" borderId="47" applyNumberFormat="0" applyFill="0" applyAlignment="0" applyProtection="0"/>
    <xf numFmtId="172" fontId="53" fillId="0" borderId="47" applyNumberFormat="0" applyFill="0" applyAlignment="0" applyProtection="0"/>
    <xf numFmtId="0" fontId="53" fillId="0" borderId="47" applyNumberFormat="0" applyFill="0" applyAlignment="0" applyProtection="0"/>
    <xf numFmtId="0" fontId="54" fillId="0" borderId="48" applyNumberFormat="0" applyFill="0" applyAlignment="0" applyProtection="0"/>
    <xf numFmtId="173" fontId="54" fillId="0" borderId="48" applyNumberFormat="0" applyFill="0" applyAlignment="0" applyProtection="0"/>
    <xf numFmtId="0" fontId="54" fillId="0" borderId="48" applyNumberFormat="0" applyFill="0" applyAlignment="0" applyProtection="0"/>
    <xf numFmtId="172" fontId="54" fillId="0" borderId="48" applyNumberFormat="0" applyFill="0" applyAlignment="0" applyProtection="0"/>
    <xf numFmtId="0" fontId="54" fillId="0" borderId="48" applyNumberFormat="0" applyFill="0" applyAlignment="0" applyProtection="0"/>
    <xf numFmtId="172" fontId="54" fillId="0" borderId="48" applyNumberFormat="0" applyFill="0" applyAlignment="0" applyProtection="0"/>
    <xf numFmtId="0" fontId="54" fillId="0" borderId="48" applyNumberFormat="0" applyFill="0" applyAlignment="0" applyProtection="0"/>
    <xf numFmtId="0" fontId="54" fillId="0" borderId="48" applyNumberFormat="0" applyFill="0" applyAlignment="0" applyProtection="0"/>
    <xf numFmtId="172" fontId="54" fillId="0" borderId="48" applyNumberFormat="0" applyFill="0" applyAlignment="0" applyProtection="0"/>
    <xf numFmtId="173" fontId="54" fillId="0" borderId="48" applyNumberFormat="0" applyFill="0" applyAlignment="0" applyProtection="0"/>
    <xf numFmtId="172" fontId="54" fillId="0" borderId="48" applyNumberFormat="0" applyFill="0" applyAlignment="0" applyProtection="0"/>
    <xf numFmtId="172" fontId="54" fillId="0" borderId="48" applyNumberFormat="0" applyFill="0" applyAlignment="0" applyProtection="0"/>
    <xf numFmtId="173" fontId="54" fillId="0" borderId="48" applyNumberFormat="0" applyFill="0" applyAlignment="0" applyProtection="0"/>
    <xf numFmtId="172" fontId="54" fillId="0" borderId="48" applyNumberFormat="0" applyFill="0" applyAlignment="0" applyProtection="0"/>
    <xf numFmtId="172" fontId="54" fillId="0" borderId="48" applyNumberFormat="0" applyFill="0" applyAlignment="0" applyProtection="0"/>
    <xf numFmtId="173" fontId="54" fillId="0" borderId="48" applyNumberFormat="0" applyFill="0" applyAlignment="0" applyProtection="0"/>
    <xf numFmtId="172" fontId="54" fillId="0" borderId="48" applyNumberFormat="0" applyFill="0" applyAlignment="0" applyProtection="0"/>
    <xf numFmtId="172" fontId="54" fillId="0" borderId="48" applyNumberFormat="0" applyFill="0" applyAlignment="0" applyProtection="0"/>
    <xf numFmtId="173" fontId="54" fillId="0" borderId="48" applyNumberFormat="0" applyFill="0" applyAlignment="0" applyProtection="0"/>
    <xf numFmtId="172" fontId="54" fillId="0" borderId="48" applyNumberFormat="0" applyFill="0" applyAlignment="0" applyProtection="0"/>
    <xf numFmtId="0" fontId="54" fillId="0" borderId="48" applyNumberFormat="0" applyFill="0" applyAlignment="0" applyProtection="0"/>
    <xf numFmtId="0" fontId="54" fillId="0" borderId="0" applyNumberFormat="0" applyFill="0" applyBorder="0" applyAlignment="0" applyProtection="0"/>
    <xf numFmtId="173" fontId="54" fillId="0" borderId="0" applyNumberFormat="0" applyFill="0" applyBorder="0" applyAlignment="0" applyProtection="0"/>
    <xf numFmtId="0" fontId="54" fillId="0" borderId="0" applyNumberFormat="0" applyFill="0" applyBorder="0" applyAlignment="0" applyProtection="0"/>
    <xf numFmtId="172" fontId="54" fillId="0" borderId="0" applyNumberFormat="0" applyFill="0" applyBorder="0" applyAlignment="0" applyProtection="0"/>
    <xf numFmtId="172" fontId="54" fillId="0" borderId="0" applyNumberFormat="0" applyFill="0" applyBorder="0" applyAlignment="0" applyProtection="0"/>
    <xf numFmtId="172" fontId="54" fillId="0" borderId="0" applyNumberFormat="0" applyFill="0" applyBorder="0" applyAlignment="0" applyProtection="0"/>
    <xf numFmtId="173" fontId="54" fillId="0" borderId="0" applyNumberFormat="0" applyFill="0" applyBorder="0" applyAlignment="0" applyProtection="0"/>
    <xf numFmtId="172" fontId="54" fillId="0" borderId="0" applyNumberFormat="0" applyFill="0" applyBorder="0" applyAlignment="0" applyProtection="0"/>
    <xf numFmtId="172" fontId="54" fillId="0" borderId="0" applyNumberFormat="0" applyFill="0" applyBorder="0" applyAlignment="0" applyProtection="0"/>
    <xf numFmtId="173" fontId="54" fillId="0" borderId="0" applyNumberFormat="0" applyFill="0" applyBorder="0" applyAlignment="0" applyProtection="0"/>
    <xf numFmtId="172" fontId="54" fillId="0" borderId="0" applyNumberFormat="0" applyFill="0" applyBorder="0" applyAlignment="0" applyProtection="0"/>
    <xf numFmtId="172" fontId="54" fillId="0" borderId="0" applyNumberFormat="0" applyFill="0" applyBorder="0" applyAlignment="0" applyProtection="0"/>
    <xf numFmtId="173" fontId="54" fillId="0" borderId="0" applyNumberFormat="0" applyFill="0" applyBorder="0" applyAlignment="0" applyProtection="0"/>
    <xf numFmtId="172" fontId="54" fillId="0" borderId="0" applyNumberFormat="0" applyFill="0" applyBorder="0" applyAlignment="0" applyProtection="0"/>
    <xf numFmtId="172" fontId="54" fillId="0" borderId="0" applyNumberFormat="0" applyFill="0" applyBorder="0" applyAlignment="0" applyProtection="0"/>
    <xf numFmtId="173" fontId="54" fillId="0" borderId="0" applyNumberFormat="0" applyFill="0" applyBorder="0" applyAlignment="0" applyProtection="0"/>
    <xf numFmtId="172" fontId="54" fillId="0" borderId="0" applyNumberFormat="0" applyFill="0" applyBorder="0" applyAlignment="0" applyProtection="0"/>
    <xf numFmtId="0" fontId="54" fillId="0" borderId="0" applyNumberFormat="0" applyFill="0" applyBorder="0" applyAlignment="0" applyProtection="0"/>
    <xf numFmtId="37" fontId="55" fillId="0" borderId="0"/>
    <xf numFmtId="172" fontId="56" fillId="0" borderId="0"/>
    <xf numFmtId="0" fontId="56" fillId="0" borderId="0"/>
    <xf numFmtId="172" fontId="56" fillId="0" borderId="0"/>
    <xf numFmtId="172" fontId="51" fillId="0" borderId="0"/>
    <xf numFmtId="0" fontId="51" fillId="0" borderId="0"/>
    <xf numFmtId="172" fontId="51" fillId="0" borderId="0"/>
    <xf numFmtId="172" fontId="57" fillId="0" borderId="0"/>
    <xf numFmtId="0" fontId="57" fillId="0" borderId="0"/>
    <xf numFmtId="172" fontId="57" fillId="0" borderId="0"/>
    <xf numFmtId="172" fontId="58" fillId="0" borderId="0"/>
    <xf numFmtId="0" fontId="58" fillId="0" borderId="0"/>
    <xf numFmtId="172" fontId="58" fillId="0" borderId="0"/>
    <xf numFmtId="172" fontId="59" fillId="0" borderId="0"/>
    <xf numFmtId="0" fontId="59" fillId="0" borderId="0"/>
    <xf numFmtId="172" fontId="59" fillId="0" borderId="0"/>
    <xf numFmtId="172" fontId="60" fillId="0" borderId="0"/>
    <xf numFmtId="0" fontId="60" fillId="0" borderId="0"/>
    <xf numFmtId="172" fontId="60" fillId="0" borderId="0"/>
    <xf numFmtId="0" fontId="59"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1" fillId="0" borderId="0" applyNumberFormat="0" applyFill="0" applyBorder="0" applyAlignment="0" applyProtection="0">
      <alignment vertical="top"/>
      <protection locked="0"/>
    </xf>
    <xf numFmtId="173" fontId="61" fillId="0" borderId="0" applyNumberFormat="0" applyFill="0" applyBorder="0" applyAlignment="0" applyProtection="0">
      <alignment vertical="top"/>
      <protection locked="0"/>
    </xf>
    <xf numFmtId="172" fontId="61" fillId="0" borderId="0" applyNumberFormat="0" applyFill="0" applyBorder="0" applyAlignment="0" applyProtection="0">
      <alignment vertical="top"/>
      <protection locked="0"/>
    </xf>
    <xf numFmtId="172" fontId="62" fillId="0" borderId="0"/>
    <xf numFmtId="0" fontId="63" fillId="43" borderId="43" applyNumberFormat="0" applyAlignment="0" applyProtection="0"/>
    <xf numFmtId="0" fontId="64" fillId="8" borderId="36"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172" fontId="65"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172" fontId="65"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173" fontId="65"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4" fillId="8" borderId="36"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4" fillId="8" borderId="36"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4" fillId="8" borderId="36"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4" fillId="8" borderId="36"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4" fillId="8" borderId="36"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4" fillId="8" borderId="36"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4" fillId="8" borderId="36"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0" fontId="63" fillId="43" borderId="43" applyNumberFormat="0" applyAlignment="0" applyProtection="0"/>
    <xf numFmtId="172" fontId="65" fillId="43" borderId="43" applyNumberFormat="0" applyAlignment="0" applyProtection="0"/>
    <xf numFmtId="173" fontId="65" fillId="43" borderId="43" applyNumberFormat="0" applyAlignment="0" applyProtection="0"/>
    <xf numFmtId="172" fontId="65" fillId="43" borderId="43" applyNumberFormat="0" applyAlignment="0" applyProtection="0"/>
    <xf numFmtId="172" fontId="65" fillId="43" borderId="43" applyNumberFormat="0" applyAlignment="0" applyProtection="0"/>
    <xf numFmtId="173" fontId="65" fillId="43" borderId="43" applyNumberFormat="0" applyAlignment="0" applyProtection="0"/>
    <xf numFmtId="172" fontId="65" fillId="43" borderId="43" applyNumberFormat="0" applyAlignment="0" applyProtection="0"/>
    <xf numFmtId="172" fontId="65" fillId="43" borderId="43" applyNumberFormat="0" applyAlignment="0" applyProtection="0"/>
    <xf numFmtId="173" fontId="65" fillId="43" borderId="43" applyNumberFormat="0" applyAlignment="0" applyProtection="0"/>
    <xf numFmtId="172" fontId="65" fillId="43" borderId="43" applyNumberFormat="0" applyAlignment="0" applyProtection="0"/>
    <xf numFmtId="172" fontId="65" fillId="43" borderId="43" applyNumberFormat="0" applyAlignment="0" applyProtection="0"/>
    <xf numFmtId="173" fontId="65" fillId="43" borderId="43" applyNumberFormat="0" applyAlignment="0" applyProtection="0"/>
    <xf numFmtId="172" fontId="65" fillId="43" borderId="43" applyNumberFormat="0" applyAlignment="0" applyProtection="0"/>
    <xf numFmtId="0" fontId="63" fillId="43" borderId="43" applyNumberFormat="0" applyAlignment="0" applyProtection="0"/>
    <xf numFmtId="3" fontId="2" fillId="72" borderId="3" applyFont="0">
      <alignment horizontal="right" vertical="center"/>
      <protection locked="0"/>
    </xf>
    <xf numFmtId="175" fontId="34" fillId="0" borderId="0" applyFill="0" applyBorder="0" applyAlignment="0"/>
    <xf numFmtId="176" fontId="34" fillId="0" borderId="0" applyFill="0" applyBorder="0" applyAlignment="0"/>
    <xf numFmtId="175" fontId="34" fillId="0" borderId="0" applyFill="0" applyBorder="0" applyAlignment="0"/>
    <xf numFmtId="180" fontId="34" fillId="0" borderId="0" applyFill="0" applyBorder="0" applyAlignment="0"/>
    <xf numFmtId="176" fontId="34" fillId="0" borderId="0" applyFill="0" applyBorder="0" applyAlignment="0"/>
    <xf numFmtId="0" fontId="66" fillId="0" borderId="49" applyNumberFormat="0" applyFill="0" applyAlignment="0" applyProtection="0"/>
    <xf numFmtId="0" fontId="67" fillId="0" borderId="38" applyNumberFormat="0" applyFill="0" applyAlignment="0" applyProtection="0"/>
    <xf numFmtId="172" fontId="68" fillId="0" borderId="49" applyNumberFormat="0" applyFill="0" applyAlignment="0" applyProtection="0"/>
    <xf numFmtId="172" fontId="68" fillId="0" borderId="49" applyNumberFormat="0" applyFill="0" applyAlignment="0" applyProtection="0"/>
    <xf numFmtId="173" fontId="68" fillId="0" borderId="49" applyNumberFormat="0" applyFill="0" applyAlignment="0" applyProtection="0"/>
    <xf numFmtId="0" fontId="66" fillId="0" borderId="49"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172" fontId="68" fillId="0" borderId="49" applyNumberFormat="0" applyFill="0" applyAlignment="0" applyProtection="0"/>
    <xf numFmtId="173" fontId="68" fillId="0" borderId="49" applyNumberFormat="0" applyFill="0" applyAlignment="0" applyProtection="0"/>
    <xf numFmtId="172" fontId="68" fillId="0" borderId="49" applyNumberFormat="0" applyFill="0" applyAlignment="0" applyProtection="0"/>
    <xf numFmtId="172" fontId="68" fillId="0" borderId="49" applyNumberFormat="0" applyFill="0" applyAlignment="0" applyProtection="0"/>
    <xf numFmtId="173" fontId="68" fillId="0" borderId="49" applyNumberFormat="0" applyFill="0" applyAlignment="0" applyProtection="0"/>
    <xf numFmtId="172" fontId="68" fillId="0" borderId="49" applyNumberFormat="0" applyFill="0" applyAlignment="0" applyProtection="0"/>
    <xf numFmtId="172" fontId="68" fillId="0" borderId="49" applyNumberFormat="0" applyFill="0" applyAlignment="0" applyProtection="0"/>
    <xf numFmtId="173" fontId="68" fillId="0" borderId="49" applyNumberFormat="0" applyFill="0" applyAlignment="0" applyProtection="0"/>
    <xf numFmtId="172" fontId="68" fillId="0" borderId="49" applyNumberFormat="0" applyFill="0" applyAlignment="0" applyProtection="0"/>
    <xf numFmtId="172" fontId="68" fillId="0" borderId="49" applyNumberFormat="0" applyFill="0" applyAlignment="0" applyProtection="0"/>
    <xf numFmtId="173" fontId="68" fillId="0" borderId="49" applyNumberFormat="0" applyFill="0" applyAlignment="0" applyProtection="0"/>
    <xf numFmtId="172" fontId="68" fillId="0" borderId="49" applyNumberFormat="0" applyFill="0" applyAlignment="0" applyProtection="0"/>
    <xf numFmtId="0" fontId="66" fillId="0" borderId="49"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69" fillId="73" borderId="0" applyNumberFormat="0" applyBorder="0" applyAlignment="0" applyProtection="0"/>
    <xf numFmtId="0" fontId="70" fillId="7" borderId="0" applyNumberFormat="0" applyBorder="0" applyAlignment="0" applyProtection="0"/>
    <xf numFmtId="172" fontId="71" fillId="73" borderId="0" applyNumberFormat="0" applyBorder="0" applyAlignment="0" applyProtection="0"/>
    <xf numFmtId="172" fontId="71" fillId="73" borderId="0" applyNumberFormat="0" applyBorder="0" applyAlignment="0" applyProtection="0"/>
    <xf numFmtId="173" fontId="71" fillId="73" borderId="0" applyNumberFormat="0" applyBorder="0" applyAlignment="0" applyProtection="0"/>
    <xf numFmtId="0" fontId="69" fillId="73"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172" fontId="71" fillId="73" borderId="0" applyNumberFormat="0" applyBorder="0" applyAlignment="0" applyProtection="0"/>
    <xf numFmtId="173" fontId="71" fillId="73" borderId="0" applyNumberFormat="0" applyBorder="0" applyAlignment="0" applyProtection="0"/>
    <xf numFmtId="172" fontId="71" fillId="73" borderId="0" applyNumberFormat="0" applyBorder="0" applyAlignment="0" applyProtection="0"/>
    <xf numFmtId="172" fontId="71" fillId="73" borderId="0" applyNumberFormat="0" applyBorder="0" applyAlignment="0" applyProtection="0"/>
    <xf numFmtId="173" fontId="71" fillId="73" borderId="0" applyNumberFormat="0" applyBorder="0" applyAlignment="0" applyProtection="0"/>
    <xf numFmtId="172" fontId="71" fillId="73" borderId="0" applyNumberFormat="0" applyBorder="0" applyAlignment="0" applyProtection="0"/>
    <xf numFmtId="172" fontId="71" fillId="73" borderId="0" applyNumberFormat="0" applyBorder="0" applyAlignment="0" applyProtection="0"/>
    <xf numFmtId="173" fontId="71" fillId="73" borderId="0" applyNumberFormat="0" applyBorder="0" applyAlignment="0" applyProtection="0"/>
    <xf numFmtId="172" fontId="71" fillId="73" borderId="0" applyNumberFormat="0" applyBorder="0" applyAlignment="0" applyProtection="0"/>
    <xf numFmtId="172" fontId="71" fillId="73" borderId="0" applyNumberFormat="0" applyBorder="0" applyAlignment="0" applyProtection="0"/>
    <xf numFmtId="173" fontId="71" fillId="73" borderId="0" applyNumberFormat="0" applyBorder="0" applyAlignment="0" applyProtection="0"/>
    <xf numFmtId="172" fontId="71" fillId="73" borderId="0" applyNumberFormat="0" applyBorder="0" applyAlignment="0" applyProtection="0"/>
    <xf numFmtId="0" fontId="69" fillId="73" borderId="0" applyNumberFormat="0" applyBorder="0" applyAlignment="0" applyProtection="0"/>
    <xf numFmtId="1" fontId="72" fillId="0" borderId="0" applyProtection="0"/>
    <xf numFmtId="172" fontId="23" fillId="0" borderId="50"/>
    <xf numFmtId="173" fontId="23" fillId="0" borderId="50"/>
    <xf numFmtId="172" fontId="23"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3" fillId="0" borderId="0"/>
    <xf numFmtId="185" fontId="2" fillId="0" borderId="0"/>
    <xf numFmtId="183" fontId="25" fillId="0" borderId="0"/>
    <xf numFmtId="0" fontId="7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4" fillId="0" borderId="0"/>
    <xf numFmtId="0" fontId="74" fillId="0" borderId="0"/>
    <xf numFmtId="0" fontId="73" fillId="0" borderId="0"/>
    <xf numFmtId="183" fontId="25" fillId="0" borderId="0"/>
    <xf numFmtId="183" fontId="2" fillId="0" borderId="0"/>
    <xf numFmtId="183" fontId="2" fillId="0" borderId="0"/>
    <xf numFmtId="0" fontId="2" fillId="0" borderId="0"/>
    <xf numFmtId="0" fontId="2"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 fillId="0" borderId="0"/>
    <xf numFmtId="0" fontId="25" fillId="0" borderId="0"/>
    <xf numFmtId="0" fontId="2" fillId="0" borderId="0"/>
    <xf numFmtId="0" fontId="25" fillId="0" borderId="0"/>
    <xf numFmtId="0" fontId="2" fillId="0" borderId="0"/>
    <xf numFmtId="0" fontId="25" fillId="0" borderId="0"/>
    <xf numFmtId="0" fontId="2" fillId="0" borderId="0"/>
    <xf numFmtId="0" fontId="25" fillId="0" borderId="0"/>
    <xf numFmtId="0" fontId="2" fillId="0" borderId="0"/>
    <xf numFmtId="0" fontId="25"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5"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3"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5" fillId="0" borderId="0"/>
    <xf numFmtId="0" fontId="25" fillId="0" borderId="0"/>
    <xf numFmtId="172" fontId="25"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183"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5" fillId="0" borderId="0"/>
    <xf numFmtId="172" fontId="25" fillId="0" borderId="0"/>
    <xf numFmtId="0" fontId="25" fillId="0" borderId="0"/>
    <xf numFmtId="0" fontId="25" fillId="0" borderId="0"/>
    <xf numFmtId="0" fontId="2" fillId="0" borderId="0"/>
    <xf numFmtId="183"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3"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4" fillId="0" borderId="0"/>
    <xf numFmtId="183" fontId="25" fillId="0" borderId="0"/>
    <xf numFmtId="183" fontId="25"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183" fontId="25" fillId="0" borderId="0"/>
    <xf numFmtId="183" fontId="25" fillId="0" borderId="0"/>
    <xf numFmtId="183" fontId="25" fillId="0" borderId="0"/>
    <xf numFmtId="183"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5" fillId="0" borderId="0"/>
    <xf numFmtId="183"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5"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2" fillId="0" borderId="0"/>
    <xf numFmtId="0" fontId="25" fillId="0" borderId="0"/>
    <xf numFmtId="0" fontId="2" fillId="0" borderId="0"/>
    <xf numFmtId="0" fontId="24" fillId="0" borderId="0"/>
    <xf numFmtId="172" fontId="22" fillId="0" borderId="0"/>
    <xf numFmtId="0" fontId="2"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183"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83" fontId="2" fillId="0" borderId="0"/>
    <xf numFmtId="0" fontId="25" fillId="0" borderId="0"/>
    <xf numFmtId="0" fontId="25" fillId="0" borderId="0"/>
    <xf numFmtId="172" fontId="22" fillId="0" borderId="0"/>
    <xf numFmtId="0" fontId="62" fillId="0" borderId="0"/>
    <xf numFmtId="0" fontId="2" fillId="0" borderId="0"/>
    <xf numFmtId="172" fontId="22" fillId="0" borderId="0"/>
    <xf numFmtId="0" fontId="1" fillId="0" borderId="0"/>
    <xf numFmtId="183"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3"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172" fontId="22" fillId="0" borderId="0"/>
    <xf numFmtId="172" fontId="22" fillId="0" borderId="0"/>
    <xf numFmtId="0" fontId="1" fillId="0" borderId="0"/>
    <xf numFmtId="183" fontId="25" fillId="0" borderId="0"/>
    <xf numFmtId="183" fontId="25" fillId="0" borderId="0"/>
    <xf numFmtId="183" fontId="2" fillId="0" borderId="0"/>
    <xf numFmtId="0" fontId="2" fillId="0" borderId="0"/>
    <xf numFmtId="183" fontId="2" fillId="0" borderId="0"/>
    <xf numFmtId="0" fontId="2" fillId="0" borderId="0"/>
    <xf numFmtId="183" fontId="2" fillId="0" borderId="0"/>
    <xf numFmtId="0"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5" fillId="0" borderId="0"/>
    <xf numFmtId="172" fontId="22" fillId="0" borderId="0"/>
    <xf numFmtId="172" fontId="22" fillId="0" borderId="0"/>
    <xf numFmtId="0" fontId="1" fillId="0" borderId="0"/>
    <xf numFmtId="183" fontId="25" fillId="0" borderId="0"/>
    <xf numFmtId="183" fontId="25"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183" fontId="25"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3" fillId="0" borderId="0"/>
    <xf numFmtId="183" fontId="25" fillId="0" borderId="0"/>
    <xf numFmtId="0" fontId="7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3" fillId="0" borderId="0"/>
    <xf numFmtId="183" fontId="2"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3"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3"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83" fontId="23" fillId="0" borderId="0"/>
    <xf numFmtId="0" fontId="6"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183" fontId="6" fillId="0" borderId="0"/>
    <xf numFmtId="0" fontId="23" fillId="0" borderId="0"/>
    <xf numFmtId="183" fontId="23" fillId="0" borderId="0"/>
    <xf numFmtId="0" fontId="23" fillId="0" borderId="0"/>
    <xf numFmtId="0" fontId="2" fillId="0" borderId="0"/>
    <xf numFmtId="0" fontId="2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3" fillId="0" borderId="0"/>
    <xf numFmtId="183" fontId="6" fillId="0" borderId="0"/>
    <xf numFmtId="183" fontId="23" fillId="0" borderId="0"/>
    <xf numFmtId="183" fontId="23" fillId="0" borderId="0"/>
    <xf numFmtId="183" fontId="23" fillId="0" borderId="0"/>
    <xf numFmtId="183" fontId="23" fillId="0" borderId="0"/>
    <xf numFmtId="183" fontId="23" fillId="0" borderId="0"/>
    <xf numFmtId="183" fontId="23" fillId="0" borderId="0"/>
    <xf numFmtId="183" fontId="23" fillId="0" borderId="0"/>
    <xf numFmtId="183" fontId="23"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3" fillId="0" borderId="0"/>
    <xf numFmtId="0" fontId="23" fillId="0" borderId="0"/>
    <xf numFmtId="172" fontId="23" fillId="0" borderId="0"/>
    <xf numFmtId="0" fontId="73" fillId="0" borderId="0"/>
    <xf numFmtId="172"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3" fillId="0" borderId="0"/>
    <xf numFmtId="0" fontId="6" fillId="0" borderId="0"/>
    <xf numFmtId="0" fontId="73" fillId="0" borderId="0"/>
    <xf numFmtId="172" fontId="6" fillId="0" borderId="0"/>
    <xf numFmtId="0" fontId="73" fillId="0" borderId="0"/>
    <xf numFmtId="172" fontId="6" fillId="0" borderId="0"/>
    <xf numFmtId="0" fontId="73"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183" fontId="6"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183" fontId="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183" fontId="23"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183" fontId="23" fillId="0" borderId="0"/>
    <xf numFmtId="183" fontId="23"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1" fillId="0" borderId="0"/>
    <xf numFmtId="0" fontId="2" fillId="0" borderId="0"/>
    <xf numFmtId="0" fontId="73" fillId="0" borderId="0"/>
    <xf numFmtId="172" fontId="4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3"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3" fillId="0" borderId="0"/>
    <xf numFmtId="0" fontId="2" fillId="0" borderId="0"/>
    <xf numFmtId="0" fontId="7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83" fontId="2"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173" fontId="2"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2" fontId="2"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172" fontId="2" fillId="0" borderId="0"/>
    <xf numFmtId="0" fontId="73"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2" fontId="2"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7" fillId="0" borderId="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172" fontId="2" fillId="0" borderId="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 fillId="74" borderId="51" applyNumberFormat="0" applyFont="0" applyAlignment="0" applyProtection="0"/>
    <xf numFmtId="0" fontId="24" fillId="74" borderId="51" applyNumberFormat="0" applyFont="0" applyAlignment="0" applyProtection="0"/>
    <xf numFmtId="172" fontId="2" fillId="0" borderId="0"/>
    <xf numFmtId="0" fontId="24" fillId="74" borderId="51" applyNumberFormat="0" applyFont="0" applyAlignment="0" applyProtection="0"/>
    <xf numFmtId="0" fontId="24"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4" fillId="74" borderId="51" applyNumberFormat="0" applyFont="0" applyAlignment="0" applyProtection="0"/>
    <xf numFmtId="0" fontId="2"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173" fontId="2" fillId="0" borderId="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 fillId="74" borderId="51" applyNumberFormat="0" applyFont="0" applyAlignment="0" applyProtection="0"/>
    <xf numFmtId="0" fontId="2" fillId="0" borderId="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5" fillId="11" borderId="40"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4"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172"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78"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79" fillId="0" borderId="0"/>
    <xf numFmtId="0" fontId="79" fillId="0" borderId="0"/>
    <xf numFmtId="172" fontId="79" fillId="0" borderId="0"/>
    <xf numFmtId="0" fontId="80" fillId="64" borderId="52" applyNumberFormat="0" applyAlignment="0" applyProtection="0"/>
    <xf numFmtId="0" fontId="81" fillId="9" borderId="37"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172" fontId="82"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172" fontId="82"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173" fontId="82"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1" fillId="9" borderId="37"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1" fillId="9" borderId="37"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1" fillId="9" borderId="37"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1" fillId="9" borderId="37"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1" fillId="9" borderId="37"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1" fillId="9" borderId="37"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1" fillId="9" borderId="37"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0" fontId="80" fillId="64" borderId="52" applyNumberFormat="0" applyAlignment="0" applyProtection="0"/>
    <xf numFmtId="172" fontId="82" fillId="64" borderId="52" applyNumberFormat="0" applyAlignment="0" applyProtection="0"/>
    <xf numFmtId="173" fontId="82" fillId="64" borderId="52" applyNumberFormat="0" applyAlignment="0" applyProtection="0"/>
    <xf numFmtId="172" fontId="82" fillId="64" borderId="52" applyNumberFormat="0" applyAlignment="0" applyProtection="0"/>
    <xf numFmtId="172" fontId="82" fillId="64" borderId="52" applyNumberFormat="0" applyAlignment="0" applyProtection="0"/>
    <xf numFmtId="173" fontId="82" fillId="64" borderId="52" applyNumberFormat="0" applyAlignment="0" applyProtection="0"/>
    <xf numFmtId="172" fontId="82" fillId="64" borderId="52" applyNumberFormat="0" applyAlignment="0" applyProtection="0"/>
    <xf numFmtId="172" fontId="82" fillId="64" borderId="52" applyNumberFormat="0" applyAlignment="0" applyProtection="0"/>
    <xf numFmtId="173" fontId="82" fillId="64" borderId="52" applyNumberFormat="0" applyAlignment="0" applyProtection="0"/>
    <xf numFmtId="172" fontId="82" fillId="64" borderId="52" applyNumberFormat="0" applyAlignment="0" applyProtection="0"/>
    <xf numFmtId="172" fontId="82" fillId="64" borderId="52" applyNumberFormat="0" applyAlignment="0" applyProtection="0"/>
    <xf numFmtId="173" fontId="82" fillId="64" borderId="52" applyNumberFormat="0" applyAlignment="0" applyProtection="0"/>
    <xf numFmtId="172" fontId="82" fillId="64" borderId="52" applyNumberFormat="0" applyAlignment="0" applyProtection="0"/>
    <xf numFmtId="0" fontId="80" fillId="64" borderId="52" applyNumberFormat="0" applyAlignment="0" applyProtection="0"/>
    <xf numFmtId="0" fontId="22" fillId="0" borderId="0"/>
    <xf numFmtId="179" fontId="34" fillId="0" borderId="0" applyFont="0" applyFill="0" applyBorder="0" applyAlignment="0" applyProtection="0"/>
    <xf numFmtId="190" fontId="3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4" fillId="0" borderId="0" applyFill="0" applyBorder="0" applyAlignment="0"/>
    <xf numFmtId="176" fontId="34" fillId="0" borderId="0" applyFill="0" applyBorder="0" applyAlignment="0"/>
    <xf numFmtId="175" fontId="34" fillId="0" borderId="0" applyFill="0" applyBorder="0" applyAlignment="0"/>
    <xf numFmtId="180" fontId="34" fillId="0" borderId="0" applyFill="0" applyBorder="0" applyAlignment="0"/>
    <xf numFmtId="176" fontId="34" fillId="0" borderId="0" applyFill="0" applyBorder="0" applyAlignment="0"/>
    <xf numFmtId="172" fontId="2" fillId="0" borderId="0"/>
    <xf numFmtId="0" fontId="2" fillId="0" borderId="0"/>
    <xf numFmtId="172" fontId="2" fillId="0" borderId="0"/>
    <xf numFmtId="191" fontId="62" fillId="0" borderId="3" applyNumberFormat="0">
      <alignment horizontal="center" vertical="top" wrapText="1"/>
    </xf>
    <xf numFmtId="0" fontId="84"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5" fillId="0" borderId="0"/>
    <xf numFmtId="0" fontId="22" fillId="0" borderId="0"/>
    <xf numFmtId="0" fontId="86" fillId="0" borderId="0"/>
    <xf numFmtId="0" fontId="86" fillId="0" borderId="0"/>
    <xf numFmtId="172" fontId="22" fillId="0" borderId="0"/>
    <xf numFmtId="172" fontId="22" fillId="0" borderId="0"/>
    <xf numFmtId="0" fontId="87" fillId="0" borderId="0"/>
    <xf numFmtId="0" fontId="88" fillId="0" borderId="0"/>
    <xf numFmtId="0" fontId="87" fillId="0" borderId="0"/>
    <xf numFmtId="0" fontId="87" fillId="0" borderId="0"/>
    <xf numFmtId="0" fontId="87" fillId="0" borderId="0"/>
    <xf numFmtId="0" fontId="87" fillId="0" borderId="0"/>
    <xf numFmtId="0" fontId="87" fillId="0" borderId="0"/>
    <xf numFmtId="49" fontId="43" fillId="0" borderId="0" applyFill="0" applyBorder="0" applyAlignment="0"/>
    <xf numFmtId="193" fontId="34" fillId="0" borderId="0" applyFill="0" applyBorder="0" applyAlignment="0"/>
    <xf numFmtId="194" fontId="34" fillId="0" borderId="0" applyFill="0" applyBorder="0" applyAlignment="0"/>
    <xf numFmtId="0" fontId="89" fillId="0" borderId="0">
      <alignment horizontal="center" vertical="top"/>
    </xf>
    <xf numFmtId="0" fontId="90" fillId="0" borderId="0" applyNumberFormat="0" applyFill="0" applyBorder="0" applyAlignment="0" applyProtection="0"/>
    <xf numFmtId="173" fontId="90" fillId="0" borderId="0" applyNumberFormat="0" applyFill="0" applyBorder="0" applyAlignment="0" applyProtection="0"/>
    <xf numFmtId="0" fontId="90" fillId="0" borderId="0" applyNumberFormat="0" applyFill="0" applyBorder="0" applyAlignment="0" applyProtection="0"/>
    <xf numFmtId="172" fontId="90" fillId="0" borderId="0" applyNumberFormat="0" applyFill="0" applyBorder="0" applyAlignment="0" applyProtection="0"/>
    <xf numFmtId="172" fontId="90" fillId="0" borderId="0" applyNumberFormat="0" applyFill="0" applyBorder="0" applyAlignment="0" applyProtection="0"/>
    <xf numFmtId="172" fontId="90" fillId="0" borderId="0" applyNumberFormat="0" applyFill="0" applyBorder="0" applyAlignment="0" applyProtection="0"/>
    <xf numFmtId="173" fontId="90" fillId="0" borderId="0" applyNumberFormat="0" applyFill="0" applyBorder="0" applyAlignment="0" applyProtection="0"/>
    <xf numFmtId="172" fontId="90" fillId="0" borderId="0" applyNumberFormat="0" applyFill="0" applyBorder="0" applyAlignment="0" applyProtection="0"/>
    <xf numFmtId="172" fontId="90" fillId="0" borderId="0" applyNumberFormat="0" applyFill="0" applyBorder="0" applyAlignment="0" applyProtection="0"/>
    <xf numFmtId="173" fontId="90" fillId="0" borderId="0" applyNumberFormat="0" applyFill="0" applyBorder="0" applyAlignment="0" applyProtection="0"/>
    <xf numFmtId="172" fontId="90" fillId="0" borderId="0" applyNumberFormat="0" applyFill="0" applyBorder="0" applyAlignment="0" applyProtection="0"/>
    <xf numFmtId="172" fontId="90" fillId="0" borderId="0" applyNumberFormat="0" applyFill="0" applyBorder="0" applyAlignment="0" applyProtection="0"/>
    <xf numFmtId="173" fontId="90" fillId="0" borderId="0" applyNumberFormat="0" applyFill="0" applyBorder="0" applyAlignment="0" applyProtection="0"/>
    <xf numFmtId="172" fontId="90" fillId="0" borderId="0" applyNumberFormat="0" applyFill="0" applyBorder="0" applyAlignment="0" applyProtection="0"/>
    <xf numFmtId="172" fontId="90" fillId="0" borderId="0" applyNumberFormat="0" applyFill="0" applyBorder="0" applyAlignment="0" applyProtection="0"/>
    <xf numFmtId="173" fontId="90" fillId="0" borderId="0" applyNumberFormat="0" applyFill="0" applyBorder="0" applyAlignment="0" applyProtection="0"/>
    <xf numFmtId="172" fontId="90" fillId="0" borderId="0" applyNumberFormat="0" applyFill="0" applyBorder="0" applyAlignment="0" applyProtection="0"/>
    <xf numFmtId="0" fontId="90" fillId="0" borderId="0" applyNumberFormat="0" applyFill="0" applyBorder="0" applyAlignment="0" applyProtection="0"/>
    <xf numFmtId="0" fontId="44" fillId="0" borderId="53" applyNumberFormat="0" applyFill="0" applyAlignment="0" applyProtection="0"/>
    <xf numFmtId="0" fontId="4" fillId="0" borderId="41"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172" fontId="91"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172" fontId="91"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173" fontId="91"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 fillId="0" borderId="41"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 fillId="0" borderId="41"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 fillId="0" borderId="41"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 fillId="0" borderId="41"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 fillId="0" borderId="41"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 fillId="0" borderId="41"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 fillId="0" borderId="41"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172" fontId="91" fillId="0" borderId="53" applyNumberFormat="0" applyFill="0" applyAlignment="0" applyProtection="0"/>
    <xf numFmtId="173" fontId="91" fillId="0" borderId="53" applyNumberFormat="0" applyFill="0" applyAlignment="0" applyProtection="0"/>
    <xf numFmtId="172" fontId="91" fillId="0" borderId="53" applyNumberFormat="0" applyFill="0" applyAlignment="0" applyProtection="0"/>
    <xf numFmtId="172" fontId="91" fillId="0" borderId="53" applyNumberFormat="0" applyFill="0" applyAlignment="0" applyProtection="0"/>
    <xf numFmtId="173" fontId="91" fillId="0" borderId="53" applyNumberFormat="0" applyFill="0" applyAlignment="0" applyProtection="0"/>
    <xf numFmtId="172" fontId="91" fillId="0" borderId="53" applyNumberFormat="0" applyFill="0" applyAlignment="0" applyProtection="0"/>
    <xf numFmtId="172" fontId="91" fillId="0" borderId="53" applyNumberFormat="0" applyFill="0" applyAlignment="0" applyProtection="0"/>
    <xf numFmtId="173" fontId="91" fillId="0" borderId="53" applyNumberFormat="0" applyFill="0" applyAlignment="0" applyProtection="0"/>
    <xf numFmtId="172" fontId="91" fillId="0" borderId="53" applyNumberFormat="0" applyFill="0" applyAlignment="0" applyProtection="0"/>
    <xf numFmtId="172" fontId="91" fillId="0" borderId="53" applyNumberFormat="0" applyFill="0" applyAlignment="0" applyProtection="0"/>
    <xf numFmtId="173" fontId="91" fillId="0" borderId="53" applyNumberFormat="0" applyFill="0" applyAlignment="0" applyProtection="0"/>
    <xf numFmtId="172" fontId="91" fillId="0" borderId="53" applyNumberFormat="0" applyFill="0" applyAlignment="0" applyProtection="0"/>
    <xf numFmtId="0" fontId="44" fillId="0" borderId="53" applyNumberFormat="0" applyFill="0" applyAlignment="0" applyProtection="0"/>
    <xf numFmtId="0" fontId="22" fillId="0" borderId="54"/>
    <xf numFmtId="189" fontId="78"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3" fillId="0" borderId="0" applyFont="0" applyFill="0" applyBorder="0" applyAlignment="0" applyProtection="0"/>
    <xf numFmtId="196" fontId="2" fillId="0" borderId="0" applyFon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0" fontId="92" fillId="0" borderId="0" applyNumberFormat="0" applyFill="0" applyBorder="0" applyAlignment="0" applyProtection="0"/>
    <xf numFmtId="1" fontId="94" fillId="0" borderId="0" applyFill="0" applyProtection="0">
      <alignment horizontal="right"/>
    </xf>
    <xf numFmtId="165" fontId="95" fillId="0" borderId="0" applyFont="0" applyFill="0" applyBorder="0" applyAlignment="0" applyProtection="0"/>
    <xf numFmtId="167" fontId="95" fillId="0" borderId="0" applyFont="0" applyFill="0" applyBorder="0" applyAlignment="0" applyProtection="0"/>
    <xf numFmtId="0" fontId="96" fillId="0" borderId="0"/>
    <xf numFmtId="0" fontId="97" fillId="0" borderId="0"/>
    <xf numFmtId="38" fontId="23" fillId="0" borderId="0" applyFont="0" applyFill="0" applyBorder="0" applyAlignment="0" applyProtection="0"/>
    <xf numFmtId="40" fontId="23" fillId="0" borderId="0" applyFont="0" applyFill="0" applyBorder="0" applyAlignment="0" applyProtection="0"/>
    <xf numFmtId="166" fontId="95" fillId="0" borderId="0" applyFont="0" applyFill="0" applyBorder="0" applyAlignment="0" applyProtection="0"/>
    <xf numFmtId="168" fontId="95" fillId="0" borderId="0" applyFont="0" applyFill="0" applyBorder="0" applyAlignment="0" applyProtection="0"/>
    <xf numFmtId="0" fontId="2" fillId="0" borderId="0"/>
    <xf numFmtId="9" fontId="1" fillId="0" borderId="0" applyFont="0" applyFill="0" applyBorder="0" applyAlignment="0" applyProtection="0"/>
    <xf numFmtId="0" fontId="44" fillId="0" borderId="92" applyNumberFormat="0" applyFill="0" applyAlignment="0" applyProtection="0"/>
    <xf numFmtId="172" fontId="91" fillId="0" borderId="92" applyNumberFormat="0" applyFill="0" applyAlignment="0" applyProtection="0"/>
    <xf numFmtId="173" fontId="91" fillId="0" borderId="92" applyNumberFormat="0" applyFill="0" applyAlignment="0" applyProtection="0"/>
    <xf numFmtId="172" fontId="91" fillId="0" borderId="92" applyNumberFormat="0" applyFill="0" applyAlignment="0" applyProtection="0"/>
    <xf numFmtId="172" fontId="91" fillId="0" borderId="92" applyNumberFormat="0" applyFill="0" applyAlignment="0" applyProtection="0"/>
    <xf numFmtId="173" fontId="91" fillId="0" borderId="92" applyNumberFormat="0" applyFill="0" applyAlignment="0" applyProtection="0"/>
    <xf numFmtId="172" fontId="91" fillId="0" borderId="92" applyNumberFormat="0" applyFill="0" applyAlignment="0" applyProtection="0"/>
    <xf numFmtId="172" fontId="91" fillId="0" borderId="92" applyNumberFormat="0" applyFill="0" applyAlignment="0" applyProtection="0"/>
    <xf numFmtId="173" fontId="91" fillId="0" borderId="92" applyNumberFormat="0" applyFill="0" applyAlignment="0" applyProtection="0"/>
    <xf numFmtId="172" fontId="91" fillId="0" borderId="92" applyNumberFormat="0" applyFill="0" applyAlignment="0" applyProtection="0"/>
    <xf numFmtId="172" fontId="91" fillId="0" borderId="92" applyNumberFormat="0" applyFill="0" applyAlignment="0" applyProtection="0"/>
    <xf numFmtId="173" fontId="91" fillId="0" borderId="92" applyNumberFormat="0" applyFill="0" applyAlignment="0" applyProtection="0"/>
    <xf numFmtId="172" fontId="91"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173" fontId="91"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172" fontId="91"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172" fontId="91"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0" fontId="44" fillId="0" borderId="92" applyNumberFormat="0" applyFill="0" applyAlignment="0" applyProtection="0"/>
    <xf numFmtId="192" fontId="2" fillId="70" borderId="86" applyFont="0">
      <alignment horizontal="right" vertical="center"/>
    </xf>
    <xf numFmtId="3" fontId="2" fillId="70" borderId="86" applyFont="0">
      <alignment horizontal="right" vertical="center"/>
    </xf>
    <xf numFmtId="0" fontId="80" fillId="64" borderId="91" applyNumberFormat="0" applyAlignment="0" applyProtection="0"/>
    <xf numFmtId="172" fontId="82" fillId="64" borderId="91" applyNumberFormat="0" applyAlignment="0" applyProtection="0"/>
    <xf numFmtId="173" fontId="82" fillId="64" borderId="91" applyNumberFormat="0" applyAlignment="0" applyProtection="0"/>
    <xf numFmtId="172" fontId="82" fillId="64" borderId="91" applyNumberFormat="0" applyAlignment="0" applyProtection="0"/>
    <xf numFmtId="172" fontId="82" fillId="64" borderId="91" applyNumberFormat="0" applyAlignment="0" applyProtection="0"/>
    <xf numFmtId="173" fontId="82" fillId="64" borderId="91" applyNumberFormat="0" applyAlignment="0" applyProtection="0"/>
    <xf numFmtId="172" fontId="82" fillId="64" borderId="91" applyNumberFormat="0" applyAlignment="0" applyProtection="0"/>
    <xf numFmtId="172" fontId="82" fillId="64" borderId="91" applyNumberFormat="0" applyAlignment="0" applyProtection="0"/>
    <xf numFmtId="173" fontId="82" fillId="64" borderId="91" applyNumberFormat="0" applyAlignment="0" applyProtection="0"/>
    <xf numFmtId="172" fontId="82" fillId="64" borderId="91" applyNumberFormat="0" applyAlignment="0" applyProtection="0"/>
    <xf numFmtId="172" fontId="82" fillId="64" borderId="91" applyNumberFormat="0" applyAlignment="0" applyProtection="0"/>
    <xf numFmtId="173" fontId="82" fillId="64" borderId="91" applyNumberFormat="0" applyAlignment="0" applyProtection="0"/>
    <xf numFmtId="172" fontId="82"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173" fontId="82"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172" fontId="82"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172" fontId="82"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0" fontId="80" fillId="64" borderId="91" applyNumberFormat="0" applyAlignment="0" applyProtection="0"/>
    <xf numFmtId="3" fontId="2" fillId="75" borderId="86"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 fillId="74" borderId="90" applyNumberFormat="0" applyFont="0" applyAlignment="0" applyProtection="0"/>
    <xf numFmtId="0" fontId="24"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0" fontId="24" fillId="74" borderId="90" applyNumberFormat="0" applyFont="0" applyAlignment="0" applyProtection="0"/>
    <xf numFmtId="3" fontId="2" fillId="72" borderId="86" applyFont="0">
      <alignment horizontal="right" vertical="center"/>
      <protection locked="0"/>
    </xf>
    <xf numFmtId="0" fontId="63" fillId="43" borderId="89" applyNumberFormat="0" applyAlignment="0" applyProtection="0"/>
    <xf numFmtId="172" fontId="65" fillId="43" borderId="89" applyNumberFormat="0" applyAlignment="0" applyProtection="0"/>
    <xf numFmtId="173" fontId="65" fillId="43" borderId="89" applyNumberFormat="0" applyAlignment="0" applyProtection="0"/>
    <xf numFmtId="172" fontId="65" fillId="43" borderId="89" applyNumberFormat="0" applyAlignment="0" applyProtection="0"/>
    <xf numFmtId="172" fontId="65" fillId="43" borderId="89" applyNumberFormat="0" applyAlignment="0" applyProtection="0"/>
    <xf numFmtId="173" fontId="65" fillId="43" borderId="89" applyNumberFormat="0" applyAlignment="0" applyProtection="0"/>
    <xf numFmtId="172" fontId="65" fillId="43" borderId="89" applyNumberFormat="0" applyAlignment="0" applyProtection="0"/>
    <xf numFmtId="172" fontId="65" fillId="43" borderId="89" applyNumberFormat="0" applyAlignment="0" applyProtection="0"/>
    <xf numFmtId="173" fontId="65" fillId="43" borderId="89" applyNumberFormat="0" applyAlignment="0" applyProtection="0"/>
    <xf numFmtId="172" fontId="65" fillId="43" borderId="89" applyNumberFormat="0" applyAlignment="0" applyProtection="0"/>
    <xf numFmtId="172" fontId="65" fillId="43" borderId="89" applyNumberFormat="0" applyAlignment="0" applyProtection="0"/>
    <xf numFmtId="173" fontId="65" fillId="43" borderId="89" applyNumberFormat="0" applyAlignment="0" applyProtection="0"/>
    <xf numFmtId="172" fontId="65"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173" fontId="65"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172" fontId="65"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172" fontId="65"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63" fillId="43" borderId="89" applyNumberFormat="0" applyAlignment="0" applyProtection="0"/>
    <xf numFmtId="0" fontId="2" fillId="71" borderId="87" applyNumberFormat="0" applyFont="0" applyBorder="0" applyProtection="0">
      <alignment horizontal="left" vertical="center"/>
    </xf>
    <xf numFmtId="9" fontId="2" fillId="71" borderId="86" applyFont="0" applyProtection="0">
      <alignment horizontal="right" vertical="center"/>
    </xf>
    <xf numFmtId="3" fontId="2" fillId="71" borderId="86" applyFont="0" applyProtection="0">
      <alignment horizontal="right" vertical="center"/>
    </xf>
    <xf numFmtId="0" fontId="59" fillId="70" borderId="87" applyFont="0" applyBorder="0">
      <alignment horizontal="center" wrapText="1"/>
    </xf>
    <xf numFmtId="172" fontId="51" fillId="0" borderId="84">
      <alignment horizontal="left" vertical="center"/>
    </xf>
    <xf numFmtId="0" fontId="51" fillId="0" borderId="84">
      <alignment horizontal="left" vertical="center"/>
    </xf>
    <xf numFmtId="0" fontId="51" fillId="0" borderId="84">
      <alignment horizontal="left" vertical="center"/>
    </xf>
    <xf numFmtId="0" fontId="2" fillId="69" borderId="86" applyNumberFormat="0" applyFont="0" applyBorder="0" applyProtection="0">
      <alignment horizontal="center" vertical="center"/>
    </xf>
    <xf numFmtId="0" fontId="33" fillId="0" borderId="86" applyNumberFormat="0" applyAlignment="0">
      <alignment horizontal="right"/>
      <protection locked="0"/>
    </xf>
    <xf numFmtId="0" fontId="33" fillId="0" borderId="86" applyNumberFormat="0" applyAlignment="0">
      <alignment horizontal="right"/>
      <protection locked="0"/>
    </xf>
    <xf numFmtId="0" fontId="33" fillId="0" borderId="86" applyNumberFormat="0" applyAlignment="0">
      <alignment horizontal="right"/>
      <protection locked="0"/>
    </xf>
    <xf numFmtId="0" fontId="33" fillId="0" borderId="86" applyNumberFormat="0" applyAlignment="0">
      <alignment horizontal="right"/>
      <protection locked="0"/>
    </xf>
    <xf numFmtId="0" fontId="33" fillId="0" borderId="86" applyNumberFormat="0" applyAlignment="0">
      <alignment horizontal="right"/>
      <protection locked="0"/>
    </xf>
    <xf numFmtId="0" fontId="33" fillId="0" borderId="86" applyNumberFormat="0" applyAlignment="0">
      <alignment horizontal="right"/>
      <protection locked="0"/>
    </xf>
    <xf numFmtId="0" fontId="33" fillId="0" borderId="86" applyNumberFormat="0" applyAlignment="0">
      <alignment horizontal="right"/>
      <protection locked="0"/>
    </xf>
    <xf numFmtId="0" fontId="33" fillId="0" borderId="86" applyNumberFormat="0" applyAlignment="0">
      <alignment horizontal="right"/>
      <protection locked="0"/>
    </xf>
    <xf numFmtId="0" fontId="33" fillId="0" borderId="86" applyNumberFormat="0" applyAlignment="0">
      <alignment horizontal="right"/>
      <protection locked="0"/>
    </xf>
    <xf numFmtId="0" fontId="33" fillId="0" borderId="86" applyNumberFormat="0" applyAlignment="0">
      <alignment horizontal="right"/>
      <protection locked="0"/>
    </xf>
    <xf numFmtId="0" fontId="35" fillId="64" borderId="89" applyNumberFormat="0" applyAlignment="0" applyProtection="0"/>
    <xf numFmtId="172" fontId="37" fillId="64" borderId="89" applyNumberFormat="0" applyAlignment="0" applyProtection="0"/>
    <xf numFmtId="173" fontId="37" fillId="64" borderId="89" applyNumberFormat="0" applyAlignment="0" applyProtection="0"/>
    <xf numFmtId="172" fontId="37" fillId="64" borderId="89" applyNumberFormat="0" applyAlignment="0" applyProtection="0"/>
    <xf numFmtId="172" fontId="37" fillId="64" borderId="89" applyNumberFormat="0" applyAlignment="0" applyProtection="0"/>
    <xf numFmtId="173" fontId="37" fillId="64" borderId="89" applyNumberFormat="0" applyAlignment="0" applyProtection="0"/>
    <xf numFmtId="172" fontId="37" fillId="64" borderId="89" applyNumberFormat="0" applyAlignment="0" applyProtection="0"/>
    <xf numFmtId="172" fontId="37" fillId="64" borderId="89" applyNumberFormat="0" applyAlignment="0" applyProtection="0"/>
    <xf numFmtId="173" fontId="37" fillId="64" borderId="89" applyNumberFormat="0" applyAlignment="0" applyProtection="0"/>
    <xf numFmtId="172" fontId="37" fillId="64" borderId="89" applyNumberFormat="0" applyAlignment="0" applyProtection="0"/>
    <xf numFmtId="172" fontId="37" fillId="64" borderId="89" applyNumberFormat="0" applyAlignment="0" applyProtection="0"/>
    <xf numFmtId="173" fontId="37" fillId="64" borderId="89" applyNumberFormat="0" applyAlignment="0" applyProtection="0"/>
    <xf numFmtId="172" fontId="37"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173" fontId="37"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172" fontId="37"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172" fontId="37"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35" fillId="64" borderId="89" applyNumberFormat="0" applyAlignment="0" applyProtection="0"/>
    <xf numFmtId="0" fontId="1" fillId="0" borderId="0"/>
    <xf numFmtId="173" fontId="23" fillId="37" borderId="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172" fontId="37"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172" fontId="37"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173" fontId="37"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172" fontId="37" fillId="64" borderId="106" applyNumberFormat="0" applyAlignment="0" applyProtection="0"/>
    <xf numFmtId="173" fontId="37" fillId="64" borderId="106" applyNumberFormat="0" applyAlignment="0" applyProtection="0"/>
    <xf numFmtId="172" fontId="37" fillId="64" borderId="106" applyNumberFormat="0" applyAlignment="0" applyProtection="0"/>
    <xf numFmtId="172" fontId="37" fillId="64" borderId="106" applyNumberFormat="0" applyAlignment="0" applyProtection="0"/>
    <xf numFmtId="173" fontId="37" fillId="64" borderId="106" applyNumberFormat="0" applyAlignment="0" applyProtection="0"/>
    <xf numFmtId="172" fontId="37" fillId="64" borderId="106" applyNumberFormat="0" applyAlignment="0" applyProtection="0"/>
    <xf numFmtId="172" fontId="37" fillId="64" borderId="106" applyNumberFormat="0" applyAlignment="0" applyProtection="0"/>
    <xf numFmtId="173" fontId="37" fillId="64" borderId="106" applyNumberFormat="0" applyAlignment="0" applyProtection="0"/>
    <xf numFmtId="172" fontId="37" fillId="64" borderId="106" applyNumberFormat="0" applyAlignment="0" applyProtection="0"/>
    <xf numFmtId="172" fontId="37" fillId="64" borderId="106" applyNumberFormat="0" applyAlignment="0" applyProtection="0"/>
    <xf numFmtId="173" fontId="37" fillId="64" borderId="106" applyNumberFormat="0" applyAlignment="0" applyProtection="0"/>
    <xf numFmtId="172" fontId="37" fillId="64" borderId="106" applyNumberFormat="0" applyAlignment="0" applyProtection="0"/>
    <xf numFmtId="0" fontId="35" fillId="64"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172" fontId="65"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172" fontId="65"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173" fontId="65"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172" fontId="65" fillId="43" borderId="106" applyNumberFormat="0" applyAlignment="0" applyProtection="0"/>
    <xf numFmtId="173" fontId="65" fillId="43" borderId="106" applyNumberFormat="0" applyAlignment="0" applyProtection="0"/>
    <xf numFmtId="172" fontId="65" fillId="43" borderId="106" applyNumberFormat="0" applyAlignment="0" applyProtection="0"/>
    <xf numFmtId="172" fontId="65" fillId="43" borderId="106" applyNumberFormat="0" applyAlignment="0" applyProtection="0"/>
    <xf numFmtId="173" fontId="65" fillId="43" borderId="106" applyNumberFormat="0" applyAlignment="0" applyProtection="0"/>
    <xf numFmtId="172" fontId="65" fillId="43" borderId="106" applyNumberFormat="0" applyAlignment="0" applyProtection="0"/>
    <xf numFmtId="172" fontId="65" fillId="43" borderId="106" applyNumberFormat="0" applyAlignment="0" applyProtection="0"/>
    <xf numFmtId="173" fontId="65" fillId="43" borderId="106" applyNumberFormat="0" applyAlignment="0" applyProtection="0"/>
    <xf numFmtId="172" fontId="65" fillId="43" borderId="106" applyNumberFormat="0" applyAlignment="0" applyProtection="0"/>
    <xf numFmtId="172" fontId="65" fillId="43" borderId="106" applyNumberFormat="0" applyAlignment="0" applyProtection="0"/>
    <xf numFmtId="173" fontId="65" fillId="43" borderId="106" applyNumberFormat="0" applyAlignment="0" applyProtection="0"/>
    <xf numFmtId="172" fontId="65" fillId="43" borderId="106" applyNumberFormat="0" applyAlignment="0" applyProtection="0"/>
    <xf numFmtId="0" fontId="63" fillId="43" borderId="106" applyNumberForma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4" fillId="74" borderId="107" applyNumberFormat="0" applyFont="0" applyAlignment="0" applyProtection="0"/>
    <xf numFmtId="0" fontId="2"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172" fontId="82"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172" fontId="82"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173" fontId="82"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172" fontId="82" fillId="64" borderId="108" applyNumberFormat="0" applyAlignment="0" applyProtection="0"/>
    <xf numFmtId="173" fontId="82" fillId="64" borderId="108" applyNumberFormat="0" applyAlignment="0" applyProtection="0"/>
    <xf numFmtId="172" fontId="82" fillId="64" borderId="108" applyNumberFormat="0" applyAlignment="0" applyProtection="0"/>
    <xf numFmtId="172" fontId="82" fillId="64" borderId="108" applyNumberFormat="0" applyAlignment="0" applyProtection="0"/>
    <xf numFmtId="173" fontId="82" fillId="64" borderId="108" applyNumberFormat="0" applyAlignment="0" applyProtection="0"/>
    <xf numFmtId="172" fontId="82" fillId="64" borderId="108" applyNumberFormat="0" applyAlignment="0" applyProtection="0"/>
    <xf numFmtId="172" fontId="82" fillId="64" borderId="108" applyNumberFormat="0" applyAlignment="0" applyProtection="0"/>
    <xf numFmtId="173" fontId="82" fillId="64" borderId="108" applyNumberFormat="0" applyAlignment="0" applyProtection="0"/>
    <xf numFmtId="172" fontId="82" fillId="64" borderId="108" applyNumberFormat="0" applyAlignment="0" applyProtection="0"/>
    <xf numFmtId="172" fontId="82" fillId="64" borderId="108" applyNumberFormat="0" applyAlignment="0" applyProtection="0"/>
    <xf numFmtId="173" fontId="82" fillId="64" borderId="108" applyNumberFormat="0" applyAlignment="0" applyProtection="0"/>
    <xf numFmtId="172" fontId="82" fillId="64" borderId="108" applyNumberFormat="0" applyAlignment="0" applyProtection="0"/>
    <xf numFmtId="0" fontId="80" fillId="64" borderId="108" applyNumberFormat="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172" fontId="91"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172" fontId="91"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173" fontId="91"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172" fontId="91" fillId="0" borderId="109" applyNumberFormat="0" applyFill="0" applyAlignment="0" applyProtection="0"/>
    <xf numFmtId="173" fontId="91" fillId="0" borderId="109" applyNumberFormat="0" applyFill="0" applyAlignment="0" applyProtection="0"/>
    <xf numFmtId="172" fontId="91" fillId="0" borderId="109" applyNumberFormat="0" applyFill="0" applyAlignment="0" applyProtection="0"/>
    <xf numFmtId="172" fontId="91" fillId="0" borderId="109" applyNumberFormat="0" applyFill="0" applyAlignment="0" applyProtection="0"/>
    <xf numFmtId="173" fontId="91" fillId="0" borderId="109" applyNumberFormat="0" applyFill="0" applyAlignment="0" applyProtection="0"/>
    <xf numFmtId="172" fontId="91" fillId="0" borderId="109" applyNumberFormat="0" applyFill="0" applyAlignment="0" applyProtection="0"/>
    <xf numFmtId="172" fontId="91" fillId="0" borderId="109" applyNumberFormat="0" applyFill="0" applyAlignment="0" applyProtection="0"/>
    <xf numFmtId="173" fontId="91" fillId="0" borderId="109" applyNumberFormat="0" applyFill="0" applyAlignment="0" applyProtection="0"/>
    <xf numFmtId="172" fontId="91" fillId="0" borderId="109" applyNumberFormat="0" applyFill="0" applyAlignment="0" applyProtection="0"/>
    <xf numFmtId="172" fontId="91" fillId="0" borderId="109" applyNumberFormat="0" applyFill="0" applyAlignment="0" applyProtection="0"/>
    <xf numFmtId="173" fontId="91" fillId="0" borderId="109" applyNumberFormat="0" applyFill="0" applyAlignment="0" applyProtection="0"/>
    <xf numFmtId="172" fontId="91"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172" fontId="91" fillId="0" borderId="109" applyNumberFormat="0" applyFill="0" applyAlignment="0" applyProtection="0"/>
    <xf numFmtId="173" fontId="91" fillId="0" borderId="109" applyNumberFormat="0" applyFill="0" applyAlignment="0" applyProtection="0"/>
    <xf numFmtId="172" fontId="91" fillId="0" borderId="109" applyNumberFormat="0" applyFill="0" applyAlignment="0" applyProtection="0"/>
    <xf numFmtId="172" fontId="91" fillId="0" borderId="109" applyNumberFormat="0" applyFill="0" applyAlignment="0" applyProtection="0"/>
    <xf numFmtId="173" fontId="91" fillId="0" borderId="109" applyNumberFormat="0" applyFill="0" applyAlignment="0" applyProtection="0"/>
    <xf numFmtId="172" fontId="91" fillId="0" borderId="109" applyNumberFormat="0" applyFill="0" applyAlignment="0" applyProtection="0"/>
    <xf numFmtId="172" fontId="91" fillId="0" borderId="109" applyNumberFormat="0" applyFill="0" applyAlignment="0" applyProtection="0"/>
    <xf numFmtId="173" fontId="91" fillId="0" borderId="109" applyNumberFormat="0" applyFill="0" applyAlignment="0" applyProtection="0"/>
    <xf numFmtId="172" fontId="91" fillId="0" borderId="109" applyNumberFormat="0" applyFill="0" applyAlignment="0" applyProtection="0"/>
    <xf numFmtId="172" fontId="91" fillId="0" borderId="109" applyNumberFormat="0" applyFill="0" applyAlignment="0" applyProtection="0"/>
    <xf numFmtId="173" fontId="91" fillId="0" borderId="109" applyNumberFormat="0" applyFill="0" applyAlignment="0" applyProtection="0"/>
    <xf numFmtId="172" fontId="91"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173" fontId="91"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172" fontId="91"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172" fontId="91"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0" fontId="44" fillId="0" borderId="109" applyNumberFormat="0" applyFill="0" applyAlignment="0" applyProtection="0"/>
    <xf numFmtId="192" fontId="2" fillId="70" borderId="110" applyFont="0">
      <alignment horizontal="right" vertical="center"/>
    </xf>
    <xf numFmtId="3" fontId="2" fillId="70" borderId="110" applyFont="0">
      <alignment horizontal="right" vertical="center"/>
    </xf>
    <xf numFmtId="0" fontId="80" fillId="64" borderId="108" applyNumberFormat="0" applyAlignment="0" applyProtection="0"/>
    <xf numFmtId="172" fontId="82" fillId="64" borderId="108" applyNumberFormat="0" applyAlignment="0" applyProtection="0"/>
    <xf numFmtId="173" fontId="82" fillId="64" borderId="108" applyNumberFormat="0" applyAlignment="0" applyProtection="0"/>
    <xf numFmtId="172" fontId="82" fillId="64" borderId="108" applyNumberFormat="0" applyAlignment="0" applyProtection="0"/>
    <xf numFmtId="172" fontId="82" fillId="64" borderId="108" applyNumberFormat="0" applyAlignment="0" applyProtection="0"/>
    <xf numFmtId="173" fontId="82" fillId="64" borderId="108" applyNumberFormat="0" applyAlignment="0" applyProtection="0"/>
    <xf numFmtId="172" fontId="82" fillId="64" borderId="108" applyNumberFormat="0" applyAlignment="0" applyProtection="0"/>
    <xf numFmtId="172" fontId="82" fillId="64" borderId="108" applyNumberFormat="0" applyAlignment="0" applyProtection="0"/>
    <xf numFmtId="173" fontId="82" fillId="64" borderId="108" applyNumberFormat="0" applyAlignment="0" applyProtection="0"/>
    <xf numFmtId="172" fontId="82" fillId="64" borderId="108" applyNumberFormat="0" applyAlignment="0" applyProtection="0"/>
    <xf numFmtId="172" fontId="82" fillId="64" borderId="108" applyNumberFormat="0" applyAlignment="0" applyProtection="0"/>
    <xf numFmtId="173" fontId="82" fillId="64" borderId="108" applyNumberFormat="0" applyAlignment="0" applyProtection="0"/>
    <xf numFmtId="172" fontId="82"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173" fontId="82"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172" fontId="82"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172" fontId="82"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0" fontId="80" fillId="64" borderId="108" applyNumberFormat="0" applyAlignment="0" applyProtection="0"/>
    <xf numFmtId="3" fontId="2" fillId="75" borderId="110" applyFont="0">
      <alignment horizontal="right" vertical="center"/>
      <protection locked="0"/>
    </xf>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 fillId="74" borderId="107" applyNumberFormat="0" applyFont="0" applyAlignment="0" applyProtection="0"/>
    <xf numFmtId="0" fontId="24"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0" fontId="24" fillId="74" borderId="107" applyNumberFormat="0" applyFont="0" applyAlignment="0" applyProtection="0"/>
    <xf numFmtId="3" fontId="2" fillId="72" borderId="110" applyFont="0">
      <alignment horizontal="right" vertical="center"/>
      <protection locked="0"/>
    </xf>
    <xf numFmtId="0" fontId="63" fillId="43" borderId="106" applyNumberFormat="0" applyAlignment="0" applyProtection="0"/>
    <xf numFmtId="172" fontId="65" fillId="43" borderId="106" applyNumberFormat="0" applyAlignment="0" applyProtection="0"/>
    <xf numFmtId="173" fontId="65" fillId="43" borderId="106" applyNumberFormat="0" applyAlignment="0" applyProtection="0"/>
    <xf numFmtId="172" fontId="65" fillId="43" borderId="106" applyNumberFormat="0" applyAlignment="0" applyProtection="0"/>
    <xf numFmtId="172" fontId="65" fillId="43" borderId="106" applyNumberFormat="0" applyAlignment="0" applyProtection="0"/>
    <xf numFmtId="173" fontId="65" fillId="43" borderId="106" applyNumberFormat="0" applyAlignment="0" applyProtection="0"/>
    <xf numFmtId="172" fontId="65" fillId="43" borderId="106" applyNumberFormat="0" applyAlignment="0" applyProtection="0"/>
    <xf numFmtId="172" fontId="65" fillId="43" borderId="106" applyNumberFormat="0" applyAlignment="0" applyProtection="0"/>
    <xf numFmtId="173" fontId="65" fillId="43" borderId="106" applyNumberFormat="0" applyAlignment="0" applyProtection="0"/>
    <xf numFmtId="172" fontId="65" fillId="43" borderId="106" applyNumberFormat="0" applyAlignment="0" applyProtection="0"/>
    <xf numFmtId="172" fontId="65" fillId="43" borderId="106" applyNumberFormat="0" applyAlignment="0" applyProtection="0"/>
    <xf numFmtId="173" fontId="65" fillId="43" borderId="106" applyNumberFormat="0" applyAlignment="0" applyProtection="0"/>
    <xf numFmtId="172" fontId="65"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173" fontId="65"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172" fontId="65"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172" fontId="65"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63" fillId="43" borderId="106" applyNumberFormat="0" applyAlignment="0" applyProtection="0"/>
    <xf numFmtId="0" fontId="2" fillId="71" borderId="111" applyNumberFormat="0" applyFont="0" applyBorder="0" applyProtection="0">
      <alignment horizontal="left" vertical="center"/>
    </xf>
    <xf numFmtId="9" fontId="2" fillId="71" borderId="110" applyFont="0" applyProtection="0">
      <alignment horizontal="right" vertical="center"/>
    </xf>
    <xf numFmtId="3" fontId="2" fillId="71" borderId="110" applyFont="0" applyProtection="0">
      <alignment horizontal="right" vertical="center"/>
    </xf>
    <xf numFmtId="0" fontId="59" fillId="70" borderId="111" applyFont="0" applyBorder="0">
      <alignment horizontal="center" wrapText="1"/>
    </xf>
    <xf numFmtId="0" fontId="2" fillId="69" borderId="110" applyNumberFormat="0" applyFont="0" applyBorder="0" applyProtection="0">
      <alignment horizontal="center" vertical="center"/>
    </xf>
    <xf numFmtId="0" fontId="33" fillId="0" borderId="110" applyNumberFormat="0" applyAlignment="0">
      <alignment horizontal="right"/>
      <protection locked="0"/>
    </xf>
    <xf numFmtId="0" fontId="33" fillId="0" borderId="110" applyNumberFormat="0" applyAlignment="0">
      <alignment horizontal="right"/>
      <protection locked="0"/>
    </xf>
    <xf numFmtId="0" fontId="33" fillId="0" borderId="110" applyNumberFormat="0" applyAlignment="0">
      <alignment horizontal="right"/>
      <protection locked="0"/>
    </xf>
    <xf numFmtId="0" fontId="33" fillId="0" borderId="110" applyNumberFormat="0" applyAlignment="0">
      <alignment horizontal="right"/>
      <protection locked="0"/>
    </xf>
    <xf numFmtId="0" fontId="33" fillId="0" borderId="110" applyNumberFormat="0" applyAlignment="0">
      <alignment horizontal="right"/>
      <protection locked="0"/>
    </xf>
    <xf numFmtId="0" fontId="33" fillId="0" borderId="110" applyNumberFormat="0" applyAlignment="0">
      <alignment horizontal="right"/>
      <protection locked="0"/>
    </xf>
    <xf numFmtId="0" fontId="33" fillId="0" borderId="110" applyNumberFormat="0" applyAlignment="0">
      <alignment horizontal="right"/>
      <protection locked="0"/>
    </xf>
    <xf numFmtId="0" fontId="33" fillId="0" borderId="110" applyNumberFormat="0" applyAlignment="0">
      <alignment horizontal="right"/>
      <protection locked="0"/>
    </xf>
    <xf numFmtId="0" fontId="33" fillId="0" borderId="110" applyNumberFormat="0" applyAlignment="0">
      <alignment horizontal="right"/>
      <protection locked="0"/>
    </xf>
    <xf numFmtId="0" fontId="33" fillId="0" borderId="110" applyNumberFormat="0" applyAlignment="0">
      <alignment horizontal="right"/>
      <protection locked="0"/>
    </xf>
    <xf numFmtId="0" fontId="35" fillId="64" borderId="106" applyNumberFormat="0" applyAlignment="0" applyProtection="0"/>
    <xf numFmtId="172" fontId="37" fillId="64" borderId="106" applyNumberFormat="0" applyAlignment="0" applyProtection="0"/>
    <xf numFmtId="173" fontId="37" fillId="64" borderId="106" applyNumberFormat="0" applyAlignment="0" applyProtection="0"/>
    <xf numFmtId="172" fontId="37" fillId="64" borderId="106" applyNumberFormat="0" applyAlignment="0" applyProtection="0"/>
    <xf numFmtId="172" fontId="37" fillId="64" borderId="106" applyNumberFormat="0" applyAlignment="0" applyProtection="0"/>
    <xf numFmtId="173" fontId="37" fillId="64" borderId="106" applyNumberFormat="0" applyAlignment="0" applyProtection="0"/>
    <xf numFmtId="172" fontId="37" fillId="64" borderId="106" applyNumberFormat="0" applyAlignment="0" applyProtection="0"/>
    <xf numFmtId="172" fontId="37" fillId="64" borderId="106" applyNumberFormat="0" applyAlignment="0" applyProtection="0"/>
    <xf numFmtId="173" fontId="37" fillId="64" borderId="106" applyNumberFormat="0" applyAlignment="0" applyProtection="0"/>
    <xf numFmtId="172" fontId="37" fillId="64" borderId="106" applyNumberFormat="0" applyAlignment="0" applyProtection="0"/>
    <xf numFmtId="172" fontId="37" fillId="64" borderId="106" applyNumberFormat="0" applyAlignment="0" applyProtection="0"/>
    <xf numFmtId="173" fontId="37" fillId="64" borderId="106" applyNumberFormat="0" applyAlignment="0" applyProtection="0"/>
    <xf numFmtId="172" fontId="37"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173" fontId="37"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172" fontId="37"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172" fontId="37"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xf numFmtId="0" fontId="35" fillId="64" borderId="106" applyNumberFormat="0" applyAlignment="0" applyProtection="0"/>
  </cellStyleXfs>
  <cellXfs count="533">
    <xf numFmtId="0" fontId="0" fillId="0" borderId="0" xfId="0"/>
    <xf numFmtId="0" fontId="3" fillId="0" borderId="0" xfId="0" applyFont="1"/>
    <xf numFmtId="0" fontId="0" fillId="0" borderId="0" xfId="0" applyFill="1"/>
    <xf numFmtId="0" fontId="0" fillId="0" borderId="0" xfId="0" applyAlignment="1">
      <alignment wrapText="1"/>
    </xf>
    <xf numFmtId="0" fontId="3" fillId="0" borderId="0" xfId="0" applyFont="1" applyFill="1"/>
    <xf numFmtId="171" fontId="0" fillId="0" borderId="0" xfId="0" applyNumberFormat="1"/>
    <xf numFmtId="0" fontId="3" fillId="0" borderId="3" xfId="0" applyFont="1" applyBorder="1"/>
    <xf numFmtId="0" fontId="7" fillId="0" borderId="18"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1" xfId="0" applyFont="1" applyBorder="1" applyAlignment="1">
      <alignment vertical="center"/>
    </xf>
    <xf numFmtId="0" fontId="7" fillId="0" borderId="24"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8" fillId="0" borderId="0" xfId="11" applyFont="1" applyFill="1" applyBorder="1" applyAlignment="1" applyProtection="1"/>
    <xf numFmtId="0" fontId="7" fillId="0" borderId="8" xfId="0" applyFont="1" applyBorder="1" applyAlignment="1">
      <alignment wrapText="1"/>
    </xf>
    <xf numFmtId="0" fontId="7" fillId="0" borderId="23" xfId="0" applyFont="1" applyBorder="1" applyAlignment="1">
      <alignment wrapText="1"/>
    </xf>
    <xf numFmtId="0" fontId="5" fillId="0" borderId="0" xfId="0" applyFont="1" applyBorder="1"/>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3" xfId="0" applyFont="1" applyBorder="1" applyAlignment="1"/>
    <xf numFmtId="0" fontId="11" fillId="0" borderId="8" xfId="0" applyFont="1" applyBorder="1" applyAlignment="1">
      <alignment wrapText="1"/>
    </xf>
    <xf numFmtId="0" fontId="3" fillId="0" borderId="23" xfId="0" applyFont="1" applyBorder="1" applyAlignment="1"/>
    <xf numFmtId="0" fontId="11" fillId="0" borderId="27" xfId="0" applyFont="1" applyBorder="1" applyAlignment="1">
      <alignment wrapText="1"/>
    </xf>
    <xf numFmtId="0" fontId="3" fillId="0" borderId="42" xfId="0" applyFont="1" applyBorder="1" applyAlignment="1"/>
    <xf numFmtId="0" fontId="20" fillId="0" borderId="0" xfId="0" applyFont="1" applyAlignment="1">
      <alignment horizontal="center" vertical="center"/>
    </xf>
    <xf numFmtId="0" fontId="2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0" fillId="0" borderId="0" xfId="0" applyFont="1"/>
    <xf numFmtId="0" fontId="7" fillId="0" borderId="1" xfId="0" applyFont="1" applyBorder="1"/>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0" fillId="0" borderId="35" xfId="0" applyFont="1" applyBorder="1" applyAlignment="1">
      <alignment wrapText="1"/>
    </xf>
    <xf numFmtId="0" fontId="20" fillId="0" borderId="11" xfId="0" applyFont="1" applyBorder="1" applyAlignment="1">
      <alignment wrapText="1"/>
    </xf>
    <xf numFmtId="0" fontId="18" fillId="0" borderId="11" xfId="0" applyFont="1" applyBorder="1" applyAlignment="1">
      <alignment wrapText="1"/>
    </xf>
    <xf numFmtId="0" fontId="18" fillId="0" borderId="11" xfId="0" applyFont="1" applyBorder="1" applyAlignment="1">
      <alignment horizontal="right" wrapText="1"/>
    </xf>
    <xf numFmtId="0" fontId="20" fillId="0" borderId="12" xfId="0" applyFont="1" applyBorder="1" applyAlignment="1">
      <alignment wrapText="1"/>
    </xf>
    <xf numFmtId="0" fontId="18" fillId="0" borderId="12" xfId="0" applyFont="1" applyBorder="1" applyAlignment="1">
      <alignment horizontal="right" wrapText="1"/>
    </xf>
    <xf numFmtId="0" fontId="19" fillId="36" borderId="15" xfId="0" applyFont="1" applyFill="1" applyBorder="1" applyAlignment="1">
      <alignment wrapText="1"/>
    </xf>
    <xf numFmtId="0" fontId="3" fillId="0" borderId="21" xfId="0" applyFont="1" applyBorder="1"/>
    <xf numFmtId="0" fontId="20" fillId="0" borderId="3" xfId="0" applyFont="1" applyBorder="1"/>
    <xf numFmtId="0" fontId="5" fillId="0" borderId="3" xfId="13" applyFont="1" applyBorder="1" applyAlignment="1" applyProtection="1">
      <alignment horizontal="center" vertical="center" wrapText="1"/>
      <protection locked="0"/>
    </xf>
    <xf numFmtId="169" fontId="5" fillId="3" borderId="3" xfId="1" applyNumberFormat="1" applyFont="1" applyFill="1" applyBorder="1" applyAlignment="1" applyProtection="1">
      <alignment horizontal="center" vertical="center" wrapText="1"/>
      <protection locked="0"/>
    </xf>
    <xf numFmtId="169" fontId="5" fillId="3" borderId="21" xfId="1" applyNumberFormat="1" applyFont="1" applyFill="1" applyBorder="1" applyAlignment="1" applyProtection="1">
      <alignment horizontal="center" vertical="center" wrapText="1"/>
      <protection locked="0"/>
    </xf>
    <xf numFmtId="169"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3" fillId="0" borderId="59" xfId="0" applyFont="1" applyBorder="1"/>
    <xf numFmtId="0" fontId="3" fillId="0" borderId="60"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9"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0" fontId="20" fillId="0" borderId="21" xfId="0" applyFont="1" applyBorder="1" applyAlignment="1">
      <alignment horizontal="center"/>
    </xf>
    <xf numFmtId="171" fontId="20" fillId="0" borderId="68" xfId="0" applyNumberFormat="1" applyFont="1" applyBorder="1" applyAlignment="1">
      <alignment horizontal="center"/>
    </xf>
    <xf numFmtId="171" fontId="20" fillId="0" borderId="66" xfId="0" applyNumberFormat="1" applyFont="1" applyBorder="1" applyAlignment="1">
      <alignment horizontal="center"/>
    </xf>
    <xf numFmtId="171" fontId="18" fillId="0" borderId="66" xfId="0" applyNumberFormat="1" applyFont="1" applyBorder="1" applyAlignment="1">
      <alignment horizontal="center"/>
    </xf>
    <xf numFmtId="171" fontId="20" fillId="0" borderId="69" xfId="0" applyNumberFormat="1" applyFont="1" applyBorder="1" applyAlignment="1">
      <alignment horizontal="center"/>
    </xf>
    <xf numFmtId="171" fontId="19" fillId="36" borderId="61" xfId="0" applyNumberFormat="1" applyFont="1" applyFill="1" applyBorder="1" applyAlignment="1">
      <alignment horizontal="center"/>
    </xf>
    <xf numFmtId="171" fontId="20" fillId="0" borderId="65" xfId="0" applyNumberFormat="1" applyFont="1" applyBorder="1" applyAlignment="1">
      <alignment horizontal="center"/>
    </xf>
    <xf numFmtId="0" fontId="20" fillId="0" borderId="24" xfId="0" applyFont="1" applyBorder="1" applyAlignment="1">
      <alignment horizontal="center"/>
    </xf>
    <xf numFmtId="0" fontId="19" fillId="36" borderId="62" xfId="0" applyFont="1" applyFill="1" applyBorder="1" applyAlignment="1">
      <alignment wrapText="1"/>
    </xf>
    <xf numFmtId="171" fontId="19" fillId="36" borderId="64"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0" fillId="0" borderId="0" xfId="0" applyFont="1" applyFill="1"/>
    <xf numFmtId="0" fontId="3" fillId="0" borderId="70"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99" fillId="0" borderId="3" xfId="20960" applyFont="1" applyFill="1" applyBorder="1" applyAlignment="1" applyProtection="1">
      <alignment horizontal="center" vertical="center"/>
    </xf>
    <xf numFmtId="0" fontId="100"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5"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24" xfId="0" applyFont="1" applyFill="1" applyBorder="1" applyAlignment="1">
      <alignment horizontal="center" vertical="center"/>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5" fillId="0" borderId="3" xfId="0" applyFont="1" applyFill="1" applyBorder="1" applyAlignment="1">
      <alignment vertical="center" wrapText="1"/>
    </xf>
    <xf numFmtId="171" fontId="17" fillId="76" borderId="66" xfId="0" applyNumberFormat="1" applyFont="1" applyFill="1" applyBorder="1" applyAlignment="1">
      <alignment horizontal="center"/>
    </xf>
    <xf numFmtId="197" fontId="5" fillId="0" borderId="3" xfId="0" applyNumberFormat="1" applyFont="1" applyFill="1" applyBorder="1" applyAlignment="1" applyProtection="1">
      <alignment vertical="center" wrapText="1"/>
      <protection locked="0"/>
    </xf>
    <xf numFmtId="197" fontId="3" fillId="0" borderId="3" xfId="0" applyNumberFormat="1" applyFont="1" applyFill="1" applyBorder="1" applyAlignment="1" applyProtection="1">
      <alignment vertical="center" wrapText="1"/>
      <protection locked="0"/>
    </xf>
    <xf numFmtId="197" fontId="3" fillId="0" borderId="22" xfId="0" applyNumberFormat="1" applyFont="1" applyFill="1" applyBorder="1" applyAlignment="1" applyProtection="1">
      <alignment vertical="center" wrapText="1"/>
      <protection locked="0"/>
    </xf>
    <xf numFmtId="197" fontId="7" fillId="2" borderId="3" xfId="0" applyNumberFormat="1" applyFont="1" applyFill="1" applyBorder="1" applyAlignment="1" applyProtection="1">
      <alignment vertical="center"/>
      <protection locked="0"/>
    </xf>
    <xf numFmtId="197" fontId="16" fillId="2" borderId="3" xfId="0" applyNumberFormat="1" applyFont="1" applyFill="1" applyBorder="1" applyAlignment="1" applyProtection="1">
      <alignment vertical="center"/>
      <protection locked="0"/>
    </xf>
    <xf numFmtId="197" fontId="16" fillId="2" borderId="22" xfId="0" applyNumberFormat="1" applyFont="1" applyFill="1" applyBorder="1" applyAlignment="1" applyProtection="1">
      <alignment vertical="center"/>
      <protection locked="0"/>
    </xf>
    <xf numFmtId="197" fontId="7" fillId="2" borderId="25" xfId="0" applyNumberFormat="1" applyFont="1" applyFill="1" applyBorder="1" applyAlignment="1" applyProtection="1">
      <alignment vertical="center"/>
      <protection locked="0"/>
    </xf>
    <xf numFmtId="197" fontId="16" fillId="2" borderId="26" xfId="0" applyNumberFormat="1" applyFont="1" applyFill="1" applyBorder="1" applyAlignment="1" applyProtection="1">
      <alignment vertical="center"/>
      <protection locked="0"/>
    </xf>
    <xf numFmtId="197" fontId="0" fillId="36" borderId="20" xfId="0" applyNumberFormat="1" applyFill="1" applyBorder="1" applyAlignment="1">
      <alignment horizontal="center" vertical="center"/>
    </xf>
    <xf numFmtId="197" fontId="0" fillId="0" borderId="22" xfId="0" applyNumberFormat="1" applyBorder="1" applyAlignment="1"/>
    <xf numFmtId="197" fontId="0" fillId="0" borderId="22" xfId="0" applyNumberFormat="1" applyBorder="1" applyAlignment="1">
      <alignment wrapText="1"/>
    </xf>
    <xf numFmtId="197" fontId="0" fillId="36" borderId="22" xfId="0" applyNumberFormat="1" applyFill="1" applyBorder="1" applyAlignment="1">
      <alignment horizontal="center" vertical="center" wrapText="1"/>
    </xf>
    <xf numFmtId="197" fontId="0" fillId="36" borderId="26" xfId="0" applyNumberFormat="1" applyFill="1" applyBorder="1" applyAlignment="1">
      <alignment horizontal="center" vertical="center" wrapText="1"/>
    </xf>
    <xf numFmtId="197" fontId="5" fillId="36" borderId="22" xfId="2" applyNumberFormat="1" applyFont="1" applyFill="1" applyBorder="1" applyAlignment="1" applyProtection="1">
      <alignment vertical="top"/>
    </xf>
    <xf numFmtId="197" fontId="5" fillId="3" borderId="22" xfId="2" applyNumberFormat="1" applyFont="1" applyFill="1" applyBorder="1" applyAlignment="1" applyProtection="1">
      <alignment vertical="top"/>
      <protection locked="0"/>
    </xf>
    <xf numFmtId="197" fontId="5" fillId="36" borderId="22" xfId="2" applyNumberFormat="1" applyFont="1" applyFill="1" applyBorder="1" applyAlignment="1" applyProtection="1">
      <alignment vertical="top" wrapText="1"/>
    </xf>
    <xf numFmtId="197" fontId="5" fillId="3" borderId="22" xfId="2" applyNumberFormat="1" applyFont="1" applyFill="1" applyBorder="1" applyAlignment="1" applyProtection="1">
      <alignment vertical="top" wrapText="1"/>
      <protection locked="0"/>
    </xf>
    <xf numFmtId="197" fontId="5" fillId="36" borderId="22" xfId="2" applyNumberFormat="1" applyFont="1" applyFill="1" applyBorder="1" applyAlignment="1" applyProtection="1">
      <alignment vertical="top" wrapText="1"/>
      <protection locked="0"/>
    </xf>
    <xf numFmtId="197" fontId="5" fillId="36" borderId="26" xfId="2" applyNumberFormat="1" applyFont="1" applyFill="1" applyBorder="1" applyAlignment="1" applyProtection="1">
      <alignment vertical="top" wrapText="1"/>
    </xf>
    <xf numFmtId="197" fontId="20" fillId="0" borderId="34" xfId="0" applyNumberFormat="1" applyFont="1" applyBorder="1" applyAlignment="1">
      <alignment vertical="center"/>
    </xf>
    <xf numFmtId="197" fontId="20" fillId="0" borderId="13" xfId="0" applyNumberFormat="1" applyFont="1" applyBorder="1" applyAlignment="1">
      <alignment vertical="center"/>
    </xf>
    <xf numFmtId="197" fontId="18" fillId="0" borderId="13" xfId="0" applyNumberFormat="1" applyFont="1" applyBorder="1" applyAlignment="1">
      <alignment vertical="center"/>
    </xf>
    <xf numFmtId="197" fontId="20" fillId="0" borderId="14" xfId="0" applyNumberFormat="1" applyFont="1" applyBorder="1" applyAlignment="1">
      <alignment vertical="center"/>
    </xf>
    <xf numFmtId="197" fontId="19" fillId="36" borderId="16" xfId="0" applyNumberFormat="1" applyFont="1" applyFill="1" applyBorder="1" applyAlignment="1">
      <alignment vertical="center"/>
    </xf>
    <xf numFmtId="197" fontId="20" fillId="0" borderId="17" xfId="0" applyNumberFormat="1" applyFont="1" applyBorder="1" applyAlignment="1">
      <alignment vertical="center"/>
    </xf>
    <xf numFmtId="197" fontId="18" fillId="0" borderId="14" xfId="0" applyNumberFormat="1" applyFont="1" applyBorder="1" applyAlignment="1">
      <alignment vertical="center"/>
    </xf>
    <xf numFmtId="197" fontId="19" fillId="36" borderId="63" xfId="0" applyNumberFormat="1" applyFont="1" applyFill="1" applyBorder="1" applyAlignment="1">
      <alignment vertical="center"/>
    </xf>
    <xf numFmtId="197" fontId="20" fillId="36" borderId="13" xfId="0" applyNumberFormat="1" applyFont="1" applyFill="1" applyBorder="1" applyAlignment="1">
      <alignment vertical="center"/>
    </xf>
    <xf numFmtId="197" fontId="3" fillId="0" borderId="3" xfId="0" applyNumberFormat="1" applyFont="1" applyBorder="1" applyAlignment="1"/>
    <xf numFmtId="197" fontId="3" fillId="36" borderId="25" xfId="0" applyNumberFormat="1" applyFont="1" applyFill="1" applyBorder="1"/>
    <xf numFmtId="197" fontId="3" fillId="0" borderId="21" xfId="0" applyNumberFormat="1" applyFont="1" applyBorder="1" applyAlignment="1"/>
    <xf numFmtId="197" fontId="3" fillId="0" borderId="22" xfId="0" applyNumberFormat="1" applyFont="1" applyBorder="1" applyAlignment="1"/>
    <xf numFmtId="197" fontId="3" fillId="36" borderId="56" xfId="0" applyNumberFormat="1" applyFont="1" applyFill="1" applyBorder="1" applyAlignment="1"/>
    <xf numFmtId="197" fontId="3" fillId="36" borderId="57" xfId="0" applyNumberFormat="1" applyFont="1" applyFill="1" applyBorder="1"/>
    <xf numFmtId="197" fontId="3" fillId="0" borderId="3" xfId="0" applyNumberFormat="1" applyFont="1" applyBorder="1"/>
    <xf numFmtId="197" fontId="3" fillId="0" borderId="3" xfId="0" applyNumberFormat="1" applyFont="1" applyFill="1" applyBorder="1"/>
    <xf numFmtId="0" fontId="3" fillId="0" borderId="29" xfId="0" applyFont="1" applyBorder="1" applyAlignment="1">
      <alignment horizontal="center" vertical="center"/>
    </xf>
    <xf numFmtId="0" fontId="3" fillId="0" borderId="29" xfId="0" applyFont="1" applyBorder="1" applyAlignment="1">
      <alignment wrapText="1"/>
    </xf>
    <xf numFmtId="197" fontId="3" fillId="0" borderId="8" xfId="0" applyNumberFormat="1" applyFont="1" applyBorder="1"/>
    <xf numFmtId="197" fontId="3" fillId="0" borderId="23" xfId="0" applyNumberFormat="1" applyFont="1" applyBorder="1" applyAlignment="1"/>
    <xf numFmtId="197"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3"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9" fontId="3" fillId="36" borderId="26" xfId="20961" applyFont="1" applyFill="1" applyBorder="1"/>
    <xf numFmtId="171" fontId="4" fillId="36" borderId="25"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173" fontId="23" fillId="37" borderId="0" xfId="20" applyBorder="1"/>
    <xf numFmtId="173" fontId="23" fillId="37" borderId="79" xfId="20" applyBorder="1"/>
    <xf numFmtId="197" fontId="7" fillId="2" borderId="22" xfId="0" applyNumberFormat="1" applyFont="1" applyFill="1" applyBorder="1" applyAlignment="1" applyProtection="1">
      <alignment vertical="center"/>
      <protection locked="0"/>
    </xf>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86" xfId="0" applyFont="1" applyFill="1" applyBorder="1" applyAlignment="1">
      <alignment vertical="center"/>
    </xf>
    <xf numFmtId="0" fontId="4" fillId="0" borderId="86" xfId="0" applyFont="1" applyFill="1" applyBorder="1" applyAlignment="1">
      <alignment vertical="center"/>
    </xf>
    <xf numFmtId="0" fontId="3" fillId="0" borderId="19" xfId="0" applyFont="1" applyFill="1" applyBorder="1" applyAlignment="1">
      <alignment vertical="center"/>
    </xf>
    <xf numFmtId="0" fontId="3" fillId="0" borderId="81" xfId="0" applyFont="1" applyFill="1" applyBorder="1" applyAlignment="1">
      <alignment vertical="center"/>
    </xf>
    <xf numFmtId="0" fontId="3" fillId="0" borderId="83" xfId="0" applyFont="1" applyFill="1" applyBorder="1" applyAlignment="1">
      <alignment vertical="center"/>
    </xf>
    <xf numFmtId="0" fontId="3" fillId="0" borderId="18"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6" xfId="0" applyFont="1" applyFill="1" applyBorder="1" applyAlignment="1">
      <alignment horizontal="center" vertical="center"/>
    </xf>
    <xf numFmtId="173" fontId="23" fillId="37" borderId="33" xfId="20" applyBorder="1"/>
    <xf numFmtId="173" fontId="23" fillId="37" borderId="98" xfId="20" applyBorder="1"/>
    <xf numFmtId="173" fontId="23" fillId="37" borderId="88" xfId="20" applyBorder="1"/>
    <xf numFmtId="173" fontId="23" fillId="37" borderId="60" xfId="20" applyBorder="1"/>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76" xfId="0" applyFont="1" applyFill="1" applyBorder="1" applyAlignment="1">
      <alignment horizontal="center" vertical="center"/>
    </xf>
    <xf numFmtId="0" fontId="3" fillId="3" borderId="84" xfId="0" applyFont="1" applyFill="1" applyBorder="1" applyAlignment="1">
      <alignment vertical="center"/>
    </xf>
    <xf numFmtId="0" fontId="12" fillId="3" borderId="99" xfId="0" applyFont="1" applyFill="1" applyBorder="1" applyAlignment="1">
      <alignment horizontal="left"/>
    </xf>
    <xf numFmtId="0" fontId="12" fillId="3" borderId="100" xfId="0" applyFont="1" applyFill="1" applyBorder="1" applyAlignment="1">
      <alignment horizontal="left"/>
    </xf>
    <xf numFmtId="0" fontId="3" fillId="0" borderId="0" xfId="0" applyFont="1"/>
    <xf numFmtId="0" fontId="3" fillId="0" borderId="0" xfId="0" applyFont="1" applyFill="1"/>
    <xf numFmtId="0" fontId="3" fillId="0" borderId="86" xfId="0" applyFont="1" applyFill="1" applyBorder="1" applyAlignment="1">
      <alignment horizontal="center" vertical="center" wrapText="1"/>
    </xf>
    <xf numFmtId="0" fontId="3" fillId="0" borderId="101" xfId="0" applyFont="1" applyFill="1" applyBorder="1" applyAlignment="1">
      <alignment horizontal="center" vertical="center" wrapText="1"/>
    </xf>
    <xf numFmtId="0" fontId="4" fillId="3" borderId="102" xfId="0" applyFont="1" applyFill="1" applyBorder="1" applyAlignment="1">
      <alignment vertical="center"/>
    </xf>
    <xf numFmtId="0" fontId="3" fillId="3" borderId="23" xfId="0" applyFont="1" applyFill="1" applyBorder="1" applyAlignment="1">
      <alignment vertical="center"/>
    </xf>
    <xf numFmtId="0" fontId="3" fillId="0" borderId="103" xfId="0" applyFont="1" applyFill="1" applyBorder="1" applyAlignment="1">
      <alignment horizontal="center" vertical="center"/>
    </xf>
    <xf numFmtId="0" fontId="4" fillId="0" borderId="25" xfId="0" applyFont="1" applyFill="1" applyBorder="1" applyAlignment="1">
      <alignment vertical="center"/>
    </xf>
    <xf numFmtId="173" fontId="23" fillId="37" borderId="27" xfId="20" applyBorder="1"/>
    <xf numFmtId="0" fontId="3" fillId="0" borderId="7" xfId="0" applyFont="1" applyFill="1" applyBorder="1" applyAlignment="1">
      <alignment horizontal="center" vertical="center" wrapText="1"/>
    </xf>
    <xf numFmtId="0" fontId="3" fillId="0" borderId="71" xfId="0" applyFont="1" applyFill="1" applyBorder="1" applyAlignment="1">
      <alignment horizontal="center" vertical="center" wrapText="1"/>
    </xf>
    <xf numFmtId="197" fontId="5" fillId="0" borderId="3" xfId="0" applyNumberFormat="1" applyFont="1" applyFill="1" applyBorder="1" applyAlignment="1" applyProtection="1">
      <alignment horizontal="right" vertical="center" wrapText="1"/>
      <protection locked="0"/>
    </xf>
    <xf numFmtId="197" fontId="3" fillId="0" borderId="8" xfId="0" applyNumberFormat="1" applyFont="1" applyFill="1" applyBorder="1"/>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03" xfId="0" applyBorder="1"/>
    <xf numFmtId="0" fontId="0" fillId="0" borderId="103" xfId="0" applyBorder="1" applyAlignment="1">
      <alignment horizontal="center"/>
    </xf>
    <xf numFmtId="0" fontId="3" fillId="0" borderId="85" xfId="0" applyFont="1" applyBorder="1" applyAlignment="1">
      <alignment vertical="center" wrapText="1"/>
    </xf>
    <xf numFmtId="171" fontId="3" fillId="0" borderId="86" xfId="0" applyNumberFormat="1" applyFont="1" applyBorder="1" applyAlignment="1">
      <alignment horizontal="center" vertical="center"/>
    </xf>
    <xf numFmtId="171" fontId="3" fillId="0" borderId="101" xfId="0" applyNumberFormat="1" applyFont="1" applyBorder="1" applyAlignment="1">
      <alignment horizontal="center" vertical="center"/>
    </xf>
    <xf numFmtId="171" fontId="12" fillId="0" borderId="86" xfId="0" applyNumberFormat="1" applyFont="1" applyBorder="1" applyAlignment="1">
      <alignment horizontal="center" vertical="center"/>
    </xf>
    <xf numFmtId="0" fontId="12" fillId="0" borderId="85" xfId="0" applyFont="1" applyBorder="1" applyAlignment="1">
      <alignment vertical="center" wrapText="1"/>
    </xf>
    <xf numFmtId="0" fontId="0" fillId="0" borderId="24" xfId="0" applyBorder="1"/>
    <xf numFmtId="0" fontId="4" fillId="36" borderId="104" xfId="0" applyFont="1" applyFill="1" applyBorder="1" applyAlignment="1">
      <alignment vertical="center" wrapText="1"/>
    </xf>
    <xf numFmtId="171" fontId="4" fillId="36" borderId="26" xfId="0" applyNumberFormat="1" applyFont="1" applyFill="1" applyBorder="1" applyAlignment="1">
      <alignment horizontal="center" vertical="center"/>
    </xf>
    <xf numFmtId="197" fontId="0" fillId="0" borderId="22" xfId="0" applyNumberFormat="1" applyFill="1" applyBorder="1" applyAlignment="1">
      <alignment wrapText="1"/>
    </xf>
    <xf numFmtId="0" fontId="5" fillId="0" borderId="0" xfId="0" applyFont="1" applyFill="1" applyAlignment="1">
      <alignment wrapText="1"/>
    </xf>
    <xf numFmtId="14" fontId="5" fillId="3" borderId="86" xfId="8" quotePrefix="1" applyNumberFormat="1" applyFont="1" applyFill="1" applyBorder="1" applyAlignment="1" applyProtection="1">
      <alignment horizontal="left" vertical="center" wrapText="1" indent="2"/>
      <protection locked="0"/>
    </xf>
    <xf numFmtId="14" fontId="5" fillId="3" borderId="86" xfId="8" quotePrefix="1" applyNumberFormat="1" applyFont="1" applyFill="1" applyBorder="1" applyAlignment="1" applyProtection="1">
      <alignment horizontal="left" vertical="center" wrapText="1" indent="3"/>
      <protection locked="0"/>
    </xf>
    <xf numFmtId="0" fontId="9" fillId="0" borderId="86" xfId="17" applyFill="1" applyBorder="1" applyAlignment="1" applyProtection="1"/>
    <xf numFmtId="0" fontId="5" fillId="3" borderId="86" xfId="20960" applyFont="1" applyFill="1" applyBorder="1" applyAlignment="1" applyProtection="1"/>
    <xf numFmtId="0" fontId="99" fillId="0" borderId="86" xfId="20960" applyFont="1" applyFill="1" applyBorder="1" applyAlignment="1" applyProtection="1">
      <alignment horizontal="center" vertical="center"/>
    </xf>
    <xf numFmtId="0" fontId="3" fillId="0" borderId="86" xfId="0" applyFont="1" applyBorder="1"/>
    <xf numFmtId="0" fontId="9" fillId="0" borderId="86" xfId="17" applyFill="1" applyBorder="1" applyAlignment="1" applyProtection="1">
      <alignment horizontal="left" vertical="center" wrapText="1"/>
    </xf>
    <xf numFmtId="49" fontId="105" fillId="0" borderId="86" xfId="0" applyNumberFormat="1" applyFont="1" applyFill="1" applyBorder="1" applyAlignment="1">
      <alignment horizontal="right" vertical="center" wrapText="1"/>
    </xf>
    <xf numFmtId="0" fontId="9" fillId="0" borderId="86" xfId="17" applyFill="1" applyBorder="1" applyAlignment="1" applyProtection="1">
      <alignment horizontal="left" vertical="center"/>
    </xf>
    <xf numFmtId="0" fontId="9" fillId="0" borderId="86" xfId="17" applyBorder="1" applyAlignment="1" applyProtection="1"/>
    <xf numFmtId="0" fontId="3" fillId="0" borderId="86" xfId="0" applyFont="1" applyFill="1" applyBorder="1"/>
    <xf numFmtId="0" fontId="20" fillId="0" borderId="86" xfId="0" applyFont="1" applyBorder="1"/>
    <xf numFmtId="16" fontId="5" fillId="0" borderId="0" xfId="0" applyNumberFormat="1" applyFont="1" applyAlignment="1">
      <alignment horizontal="left"/>
    </xf>
    <xf numFmtId="14" fontId="3" fillId="0" borderId="0" xfId="0" applyNumberFormat="1" applyFont="1" applyFill="1" applyAlignment="1">
      <alignment horizontal="left"/>
    </xf>
    <xf numFmtId="14" fontId="3" fillId="0" borderId="0" xfId="0" applyNumberFormat="1" applyFont="1" applyAlignment="1">
      <alignment horizontal="left"/>
    </xf>
    <xf numFmtId="14" fontId="7" fillId="0" borderId="0" xfId="11" applyNumberFormat="1" applyFont="1" applyFill="1" applyBorder="1" applyAlignment="1" applyProtection="1">
      <alignment horizontal="left"/>
    </xf>
    <xf numFmtId="14" fontId="5" fillId="0" borderId="0" xfId="0" applyNumberFormat="1" applyFont="1" applyAlignment="1">
      <alignment horizontal="left"/>
    </xf>
    <xf numFmtId="9" fontId="3" fillId="0" borderId="3" xfId="20961" applyFont="1" applyFill="1" applyBorder="1" applyAlignment="1" applyProtection="1">
      <alignment horizontal="right" vertical="center" wrapText="1"/>
      <protection locked="0"/>
    </xf>
    <xf numFmtId="9" fontId="3" fillId="0" borderId="3" xfId="20961" applyFont="1" applyBorder="1" applyAlignment="1" applyProtection="1">
      <alignment vertical="center" wrapText="1"/>
      <protection locked="0"/>
    </xf>
    <xf numFmtId="9" fontId="3" fillId="0" borderId="22" xfId="20961" applyFont="1" applyBorder="1" applyAlignment="1" applyProtection="1">
      <alignment vertical="center" wrapText="1"/>
      <protection locked="0"/>
    </xf>
    <xf numFmtId="9" fontId="23" fillId="37" borderId="0" xfId="20961" applyFont="1" applyFill="1" applyBorder="1"/>
    <xf numFmtId="9" fontId="23" fillId="37" borderId="79" xfId="20961" applyFont="1" applyFill="1" applyBorder="1"/>
    <xf numFmtId="9" fontId="7" fillId="2" borderId="3" xfId="20961" applyFont="1" applyFill="1" applyBorder="1" applyAlignment="1" applyProtection="1">
      <alignment vertical="center"/>
      <protection locked="0"/>
    </xf>
    <xf numFmtId="9" fontId="16" fillId="2" borderId="3" xfId="20961" applyFont="1" applyFill="1" applyBorder="1" applyAlignment="1" applyProtection="1">
      <alignment vertical="center"/>
      <protection locked="0"/>
    </xf>
    <xf numFmtId="9" fontId="16" fillId="2" borderId="22" xfId="20961" applyFont="1" applyFill="1" applyBorder="1" applyAlignment="1" applyProtection="1">
      <alignment vertical="center"/>
      <protection locked="0"/>
    </xf>
    <xf numFmtId="9" fontId="7" fillId="2" borderId="22" xfId="20961" applyFont="1" applyFill="1" applyBorder="1" applyAlignment="1" applyProtection="1">
      <alignment vertical="center"/>
      <protection locked="0"/>
    </xf>
    <xf numFmtId="183" fontId="5" fillId="0" borderId="19" xfId="0" applyNumberFormat="1" applyFont="1" applyFill="1" applyBorder="1" applyAlignment="1">
      <alignment horizontal="left" vertical="center" wrapText="1" indent="1"/>
    </xf>
    <xf numFmtId="183" fontId="3" fillId="0" borderId="19"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wrapText="1"/>
    </xf>
    <xf numFmtId="9" fontId="3" fillId="0" borderId="23" xfId="20961" applyFont="1" applyBorder="1" applyAlignment="1"/>
    <xf numFmtId="0" fontId="7" fillId="0" borderId="94" xfId="0" applyFont="1" applyBorder="1" applyAlignment="1">
      <alignment vertical="center"/>
    </xf>
    <xf numFmtId="0" fontId="11" fillId="0" borderId="82" xfId="0" applyFont="1" applyBorder="1" applyAlignment="1">
      <alignment wrapText="1"/>
    </xf>
    <xf numFmtId="0" fontId="3" fillId="0" borderId="105" xfId="0" applyFont="1" applyBorder="1" applyAlignment="1"/>
    <xf numFmtId="170" fontId="3" fillId="0" borderId="23" xfId="20961" applyNumberFormat="1" applyFont="1" applyBorder="1" applyAlignment="1"/>
    <xf numFmtId="170" fontId="3" fillId="0" borderId="105" xfId="20961" applyNumberFormat="1" applyFont="1" applyBorder="1" applyAlignment="1"/>
    <xf numFmtId="197" fontId="0" fillId="0" borderId="0" xfId="0" applyNumberFormat="1"/>
    <xf numFmtId="169" fontId="3" fillId="0" borderId="3" xfId="7" applyNumberFormat="1" applyFont="1" applyBorder="1" applyAlignment="1"/>
    <xf numFmtId="169" fontId="3" fillId="0" borderId="8" xfId="7" applyNumberFormat="1" applyFont="1" applyBorder="1" applyAlignment="1"/>
    <xf numFmtId="169" fontId="3" fillId="0" borderId="22" xfId="7" applyNumberFormat="1" applyFont="1" applyBorder="1" applyAlignment="1"/>
    <xf numFmtId="169" fontId="3" fillId="36" borderId="25" xfId="7" applyNumberFormat="1" applyFont="1" applyFill="1" applyBorder="1"/>
    <xf numFmtId="169" fontId="3" fillId="36" borderId="26" xfId="7" applyNumberFormat="1" applyFont="1" applyFill="1" applyBorder="1"/>
    <xf numFmtId="197" fontId="7" fillId="0" borderId="3" xfId="0" applyNumberFormat="1" applyFont="1" applyFill="1" applyBorder="1" applyAlignment="1" applyProtection="1">
      <alignment vertical="center"/>
      <protection locked="0"/>
    </xf>
    <xf numFmtId="9" fontId="7" fillId="0" borderId="25" xfId="20961" applyFont="1" applyFill="1" applyBorder="1" applyAlignment="1" applyProtection="1">
      <alignment vertical="center"/>
      <protection locked="0"/>
    </xf>
    <xf numFmtId="9" fontId="16" fillId="2" borderId="25" xfId="20961" applyFont="1" applyFill="1" applyBorder="1" applyAlignment="1" applyProtection="1">
      <alignment vertical="center"/>
      <protection locked="0"/>
    </xf>
    <xf numFmtId="169" fontId="23" fillId="37" borderId="0" xfId="7" applyNumberFormat="1" applyFont="1" applyFill="1" applyBorder="1"/>
    <xf numFmtId="169" fontId="3" fillId="0" borderId="58" xfId="7" applyNumberFormat="1" applyFont="1" applyFill="1" applyBorder="1" applyAlignment="1">
      <alignment vertical="center"/>
    </xf>
    <xf numFmtId="169" fontId="3" fillId="0" borderId="71" xfId="7" applyNumberFormat="1" applyFont="1" applyFill="1" applyBorder="1" applyAlignment="1">
      <alignment vertical="center"/>
    </xf>
    <xf numFmtId="169" fontId="3" fillId="3" borderId="84" xfId="7" applyNumberFormat="1" applyFont="1" applyFill="1" applyBorder="1" applyAlignment="1">
      <alignment vertical="center"/>
    </xf>
    <xf numFmtId="169" fontId="3" fillId="3" borderId="23" xfId="7" applyNumberFormat="1" applyFont="1" applyFill="1" applyBorder="1" applyAlignment="1">
      <alignment vertical="center"/>
    </xf>
    <xf numFmtId="169" fontId="3" fillId="0" borderId="86" xfId="7" applyNumberFormat="1" applyFont="1" applyFill="1" applyBorder="1" applyAlignment="1">
      <alignment vertical="center"/>
    </xf>
    <xf numFmtId="169" fontId="3" fillId="0" borderId="87" xfId="7" applyNumberFormat="1" applyFont="1" applyFill="1" applyBorder="1" applyAlignment="1">
      <alignment vertical="center"/>
    </xf>
    <xf numFmtId="169" fontId="3" fillId="0" borderId="101" xfId="7" applyNumberFormat="1" applyFont="1" applyFill="1" applyBorder="1" applyAlignment="1">
      <alignment vertical="center"/>
    </xf>
    <xf numFmtId="169" fontId="3" fillId="0" borderId="25" xfId="7" applyNumberFormat="1" applyFont="1" applyFill="1" applyBorder="1" applyAlignment="1">
      <alignment vertical="center"/>
    </xf>
    <xf numFmtId="169" fontId="3" fillId="0" borderId="27" xfId="7" applyNumberFormat="1" applyFont="1" applyFill="1" applyBorder="1" applyAlignment="1">
      <alignment vertical="center"/>
    </xf>
    <xf numFmtId="169" fontId="3" fillId="0" borderId="26" xfId="7" applyNumberFormat="1" applyFont="1" applyFill="1" applyBorder="1" applyAlignment="1">
      <alignment vertical="center"/>
    </xf>
    <xf numFmtId="10" fontId="4" fillId="0" borderId="80" xfId="20961" applyNumberFormat="1" applyFont="1" applyFill="1" applyBorder="1" applyAlignment="1">
      <alignment vertical="center"/>
    </xf>
    <xf numFmtId="170" fontId="4" fillId="0" borderId="80" xfId="20961" applyNumberFormat="1" applyFont="1" applyFill="1" applyBorder="1" applyAlignment="1">
      <alignment vertical="center"/>
    </xf>
    <xf numFmtId="9" fontId="4" fillId="0" borderId="97" xfId="20961" applyFont="1" applyFill="1" applyBorder="1" applyAlignment="1">
      <alignment vertical="center"/>
    </xf>
    <xf numFmtId="169" fontId="3" fillId="0" borderId="29" xfId="7" applyNumberFormat="1" applyFont="1" applyFill="1" applyBorder="1" applyAlignment="1">
      <alignment vertical="center"/>
    </xf>
    <xf numFmtId="169" fontId="3" fillId="0" borderId="20" xfId="7" applyNumberFormat="1" applyFont="1" applyFill="1" applyBorder="1" applyAlignment="1">
      <alignment vertical="center"/>
    </xf>
    <xf numFmtId="169" fontId="3" fillId="0" borderId="82" xfId="7" applyNumberFormat="1" applyFont="1" applyFill="1" applyBorder="1" applyAlignment="1">
      <alignment vertical="center"/>
    </xf>
    <xf numFmtId="169" fontId="3" fillId="0" borderId="95" xfId="7" applyNumberFormat="1" applyFont="1" applyFill="1" applyBorder="1" applyAlignment="1">
      <alignment vertical="center"/>
    </xf>
    <xf numFmtId="0" fontId="102" fillId="0" borderId="0" xfId="0" applyFont="1" applyFill="1" applyBorder="1"/>
    <xf numFmtId="0" fontId="102" fillId="0" borderId="0" xfId="11" applyFont="1" applyFill="1" applyBorder="1" applyProtection="1"/>
    <xf numFmtId="0" fontId="106" fillId="0" borderId="0" xfId="0" applyFont="1"/>
    <xf numFmtId="14" fontId="10" fillId="0" borderId="0" xfId="0" applyNumberFormat="1" applyFont="1" applyAlignment="1">
      <alignment horizontal="left"/>
    </xf>
    <xf numFmtId="0" fontId="102" fillId="0" borderId="0" xfId="0" applyFont="1" applyFill="1" applyBorder="1" applyProtection="1"/>
    <xf numFmtId="0" fontId="101" fillId="0" borderId="0" xfId="0" applyFont="1" applyFill="1" applyBorder="1" applyAlignment="1" applyProtection="1">
      <alignment horizontal="center" vertical="center"/>
    </xf>
    <xf numFmtId="10" fontId="102" fillId="0" borderId="0" xfId="6" applyNumberFormat="1" applyFont="1" applyFill="1" applyBorder="1" applyProtection="1">
      <protection locked="0"/>
    </xf>
    <xf numFmtId="0" fontId="102" fillId="0" borderId="0" xfId="0" applyFont="1" applyFill="1" applyBorder="1" applyProtection="1">
      <protection locked="0"/>
    </xf>
    <xf numFmtId="0" fontId="108" fillId="0" borderId="0" xfId="0" applyFont="1" applyFill="1" applyBorder="1" applyProtection="1">
      <protection locked="0"/>
    </xf>
    <xf numFmtId="0" fontId="101" fillId="0" borderId="18" xfId="0" applyFont="1" applyFill="1" applyBorder="1" applyAlignment="1" applyProtection="1">
      <alignment horizontal="center" vertical="center"/>
    </xf>
    <xf numFmtId="0" fontId="102" fillId="0" borderId="19" xfId="0" applyFont="1" applyFill="1" applyBorder="1" applyProtection="1"/>
    <xf numFmtId="0" fontId="102" fillId="0" borderId="21" xfId="0" applyFont="1" applyFill="1" applyBorder="1" applyAlignment="1" applyProtection="1">
      <alignment horizontal="left" indent="1"/>
    </xf>
    <xf numFmtId="0" fontId="101" fillId="0" borderId="8" xfId="0" applyFont="1" applyFill="1" applyBorder="1" applyAlignment="1" applyProtection="1">
      <alignment horizontal="center"/>
    </xf>
    <xf numFmtId="0" fontId="102" fillId="0" borderId="3" xfId="0" applyFont="1" applyFill="1" applyBorder="1" applyAlignment="1" applyProtection="1">
      <alignment horizontal="center" vertical="center" wrapText="1"/>
    </xf>
    <xf numFmtId="0" fontId="102" fillId="0" borderId="22" xfId="0" applyFont="1" applyFill="1" applyBorder="1" applyAlignment="1" applyProtection="1">
      <alignment horizontal="center" vertical="center" wrapText="1"/>
    </xf>
    <xf numFmtId="0" fontId="102" fillId="0" borderId="8" xfId="0" applyFont="1" applyFill="1" applyBorder="1" applyAlignment="1" applyProtection="1">
      <alignment horizontal="left" indent="1"/>
    </xf>
    <xf numFmtId="197" fontId="102" fillId="0" borderId="3" xfId="7" applyNumberFormat="1" applyFont="1" applyFill="1" applyBorder="1" applyAlignment="1" applyProtection="1">
      <alignment horizontal="right"/>
    </xf>
    <xf numFmtId="197" fontId="102" fillId="36" borderId="3" xfId="7" applyNumberFormat="1" applyFont="1" applyFill="1" applyBorder="1" applyAlignment="1" applyProtection="1">
      <alignment horizontal="right"/>
    </xf>
    <xf numFmtId="197" fontId="102" fillId="0" borderId="10" xfId="0" applyNumberFormat="1" applyFont="1" applyFill="1" applyBorder="1" applyAlignment="1" applyProtection="1">
      <alignment horizontal="right"/>
    </xf>
    <xf numFmtId="197" fontId="102" fillId="0" borderId="3" xfId="0" applyNumberFormat="1" applyFont="1" applyFill="1" applyBorder="1" applyAlignment="1" applyProtection="1">
      <alignment horizontal="right"/>
    </xf>
    <xf numFmtId="197" fontId="102" fillId="36" borderId="22" xfId="0" applyNumberFormat="1" applyFont="1" applyFill="1" applyBorder="1" applyAlignment="1" applyProtection="1">
      <alignment horizontal="right"/>
    </xf>
    <xf numFmtId="0" fontId="102" fillId="0" borderId="8" xfId="0" applyFont="1" applyFill="1" applyBorder="1" applyAlignment="1" applyProtection="1">
      <alignment horizontal="left" indent="2"/>
    </xf>
    <xf numFmtId="0" fontId="101" fillId="0" borderId="8" xfId="0" applyFont="1" applyFill="1" applyBorder="1" applyAlignment="1" applyProtection="1"/>
    <xf numFmtId="197" fontId="102" fillId="0" borderId="3" xfId="7" applyNumberFormat="1" applyFont="1" applyFill="1" applyBorder="1" applyAlignment="1" applyProtection="1">
      <alignment horizontal="right"/>
      <protection locked="0"/>
    </xf>
    <xf numFmtId="197" fontId="102" fillId="0" borderId="10" xfId="0" applyNumberFormat="1" applyFont="1" applyFill="1" applyBorder="1" applyAlignment="1" applyProtection="1">
      <alignment horizontal="right"/>
      <protection locked="0"/>
    </xf>
    <xf numFmtId="197" fontId="102" fillId="0" borderId="3" xfId="0" applyNumberFormat="1" applyFont="1" applyFill="1" applyBorder="1" applyAlignment="1" applyProtection="1">
      <alignment horizontal="right"/>
      <protection locked="0"/>
    </xf>
    <xf numFmtId="197" fontId="102" fillId="0" borderId="22" xfId="0" applyNumberFormat="1" applyFont="1" applyFill="1" applyBorder="1" applyAlignment="1" applyProtection="1">
      <alignment horizontal="right"/>
    </xf>
    <xf numFmtId="0" fontId="102" fillId="0" borderId="24" xfId="0" applyFont="1" applyFill="1" applyBorder="1" applyAlignment="1" applyProtection="1">
      <alignment horizontal="left" indent="1"/>
    </xf>
    <xf numFmtId="0" fontId="101" fillId="0" borderId="27" xfId="0" applyFont="1" applyFill="1" applyBorder="1" applyAlignment="1" applyProtection="1"/>
    <xf numFmtId="197" fontId="102" fillId="36" borderId="25" xfId="7" applyNumberFormat="1" applyFont="1" applyFill="1" applyBorder="1" applyAlignment="1" applyProtection="1">
      <alignment horizontal="right"/>
    </xf>
    <xf numFmtId="197" fontId="102" fillId="36" borderId="26" xfId="0" applyNumberFormat="1" applyFont="1" applyFill="1" applyBorder="1" applyAlignment="1" applyProtection="1">
      <alignment horizontal="right"/>
    </xf>
    <xf numFmtId="0" fontId="109" fillId="0" borderId="0" xfId="0" applyFont="1" applyAlignment="1">
      <alignment vertical="center"/>
    </xf>
    <xf numFmtId="14" fontId="106" fillId="0" borderId="0" xfId="0" applyNumberFormat="1" applyFont="1" applyAlignment="1">
      <alignment horizontal="left"/>
    </xf>
    <xf numFmtId="0" fontId="106" fillId="0" borderId="0" xfId="0" applyFont="1" applyBorder="1"/>
    <xf numFmtId="0" fontId="101" fillId="0" borderId="0" xfId="0" applyFont="1" applyAlignment="1">
      <alignment horizontal="center"/>
    </xf>
    <xf numFmtId="0" fontId="108" fillId="0" borderId="0" xfId="0" applyFont="1" applyFill="1"/>
    <xf numFmtId="0" fontId="110" fillId="0" borderId="18" xfId="0" applyFont="1" applyFill="1" applyBorder="1" applyAlignment="1">
      <alignment horizontal="left" vertical="center" indent="1"/>
    </xf>
    <xf numFmtId="0" fontId="110" fillId="0" borderId="19" xfId="0" applyFont="1" applyFill="1" applyBorder="1" applyAlignment="1">
      <alignment horizontal="left" vertical="center"/>
    </xf>
    <xf numFmtId="0" fontId="110" fillId="0" borderId="21" xfId="0" applyFont="1" applyFill="1" applyBorder="1" applyAlignment="1">
      <alignment horizontal="left" vertical="center" indent="1"/>
    </xf>
    <xf numFmtId="0" fontId="110" fillId="0" borderId="3" xfId="0" applyFont="1" applyFill="1" applyBorder="1" applyAlignment="1">
      <alignment horizontal="left" vertical="center"/>
    </xf>
    <xf numFmtId="0" fontId="110" fillId="0" borderId="3" xfId="0" applyFont="1" applyFill="1" applyBorder="1" applyAlignment="1">
      <alignment horizontal="center" vertical="center" wrapText="1"/>
    </xf>
    <xf numFmtId="0" fontId="110" fillId="0" borderId="22" xfId="0" applyFont="1" applyFill="1" applyBorder="1" applyAlignment="1">
      <alignment horizontal="center" vertical="center" wrapText="1"/>
    </xf>
    <xf numFmtId="0" fontId="110" fillId="0" borderId="21" xfId="0" applyFont="1" applyFill="1" applyBorder="1" applyAlignment="1">
      <alignment horizontal="left" indent="1"/>
    </xf>
    <xf numFmtId="0" fontId="111" fillId="0" borderId="3" xfId="0" applyFont="1" applyFill="1" applyBorder="1" applyAlignment="1">
      <alignment horizontal="center"/>
    </xf>
    <xf numFmtId="38" fontId="110" fillId="0" borderId="3" xfId="0" applyNumberFormat="1" applyFont="1" applyFill="1" applyBorder="1" applyAlignment="1" applyProtection="1">
      <alignment horizontal="right"/>
      <protection locked="0"/>
    </xf>
    <xf numFmtId="38" fontId="110" fillId="0" borderId="22" xfId="0" applyNumberFormat="1" applyFont="1" applyFill="1" applyBorder="1" applyAlignment="1" applyProtection="1">
      <alignment horizontal="right"/>
      <protection locked="0"/>
    </xf>
    <xf numFmtId="0" fontId="110" fillId="0" borderId="3" xfId="0" applyFont="1" applyFill="1" applyBorder="1" applyAlignment="1">
      <alignment horizontal="left" wrapText="1" indent="1"/>
    </xf>
    <xf numFmtId="197" fontId="110" fillId="0" borderId="3" xfId="0" applyNumberFormat="1" applyFont="1" applyFill="1" applyBorder="1" applyAlignment="1" applyProtection="1">
      <alignment horizontal="right"/>
      <protection locked="0"/>
    </xf>
    <xf numFmtId="197" fontId="102" fillId="36" borderId="22" xfId="7" applyNumberFormat="1" applyFont="1" applyFill="1" applyBorder="1" applyAlignment="1" applyProtection="1">
      <alignment horizontal="right"/>
    </xf>
    <xf numFmtId="197" fontId="110" fillId="36" borderId="3" xfId="0" applyNumberFormat="1" applyFont="1" applyFill="1" applyBorder="1" applyAlignment="1">
      <alignment horizontal="right"/>
    </xf>
    <xf numFmtId="0" fontId="110" fillId="0" borderId="3" xfId="0" applyFont="1" applyFill="1" applyBorder="1" applyAlignment="1">
      <alignment horizontal="left" wrapText="1" indent="2"/>
    </xf>
    <xf numFmtId="0" fontId="111" fillId="0" borderId="3" xfId="0" applyFont="1" applyFill="1" applyBorder="1" applyAlignment="1"/>
    <xf numFmtId="197" fontId="102" fillId="0" borderId="22" xfId="7" applyNumberFormat="1" applyFont="1" applyFill="1" applyBorder="1" applyAlignment="1" applyProtection="1">
      <alignment horizontal="right"/>
    </xf>
    <xf numFmtId="0" fontId="111" fillId="0" borderId="3" xfId="0" applyFont="1" applyFill="1" applyBorder="1" applyAlignment="1">
      <alignment horizontal="left"/>
    </xf>
    <xf numFmtId="197" fontId="111" fillId="0" borderId="3" xfId="0" applyNumberFormat="1" applyFont="1" applyFill="1" applyBorder="1" applyAlignment="1">
      <alignment horizontal="center"/>
    </xf>
    <xf numFmtId="197" fontId="111" fillId="0" borderId="22" xfId="0" applyNumberFormat="1" applyFont="1" applyFill="1" applyBorder="1" applyAlignment="1">
      <alignment horizontal="center"/>
    </xf>
    <xf numFmtId="0" fontId="110" fillId="0" borderId="3" xfId="0" applyFont="1" applyFill="1" applyBorder="1" applyAlignment="1">
      <alignment horizontal="left" indent="1"/>
    </xf>
    <xf numFmtId="197" fontId="110" fillId="36" borderId="3" xfId="0" applyNumberFormat="1" applyFont="1" applyFill="1" applyBorder="1" applyAlignment="1" applyProtection="1">
      <alignment horizontal="right"/>
    </xf>
    <xf numFmtId="197" fontId="110" fillId="0" borderId="22" xfId="0" applyNumberFormat="1" applyFont="1" applyFill="1" applyBorder="1" applyAlignment="1" applyProtection="1">
      <alignment horizontal="right"/>
      <protection locked="0"/>
    </xf>
    <xf numFmtId="197" fontId="110" fillId="0" borderId="3" xfId="0" applyNumberFormat="1" applyFont="1" applyFill="1" applyBorder="1" applyAlignment="1" applyProtection="1">
      <alignment horizontal="left" indent="1"/>
      <protection locked="0"/>
    </xf>
    <xf numFmtId="197" fontId="102" fillId="36" borderId="3" xfId="7" applyNumberFormat="1" applyFont="1" applyFill="1" applyBorder="1" applyAlignment="1" applyProtection="1"/>
    <xf numFmtId="197" fontId="110" fillId="0" borderId="3" xfId="0" applyNumberFormat="1" applyFont="1" applyFill="1" applyBorder="1" applyAlignment="1" applyProtection="1">
      <protection locked="0"/>
    </xf>
    <xf numFmtId="197" fontId="102" fillId="36" borderId="22" xfId="7" applyNumberFormat="1" applyFont="1" applyFill="1" applyBorder="1" applyAlignment="1" applyProtection="1"/>
    <xf numFmtId="0" fontId="111" fillId="0" borderId="3" xfId="0" applyFont="1" applyFill="1" applyBorder="1" applyAlignment="1">
      <alignment horizontal="left" indent="1"/>
    </xf>
    <xf numFmtId="0" fontId="111" fillId="0" borderId="3" xfId="0" applyFont="1" applyFill="1" applyBorder="1" applyAlignment="1">
      <alignment horizontal="center" vertical="center" wrapText="1"/>
    </xf>
    <xf numFmtId="197" fontId="110" fillId="0" borderId="3" xfId="0" applyNumberFormat="1" applyFont="1" applyFill="1" applyBorder="1" applyAlignment="1" applyProtection="1">
      <alignment horizontal="right" vertical="center"/>
      <protection locked="0"/>
    </xf>
    <xf numFmtId="0" fontId="110" fillId="0" borderId="24" xfId="0" applyFont="1" applyFill="1" applyBorder="1" applyAlignment="1">
      <alignment horizontal="left" vertical="center" indent="1"/>
    </xf>
    <xf numFmtId="0" fontId="111" fillId="0" borderId="25" xfId="0" applyFont="1" applyFill="1" applyBorder="1" applyAlignment="1"/>
    <xf numFmtId="197" fontId="110" fillId="36" borderId="25" xfId="0" applyNumberFormat="1" applyFont="1" applyFill="1" applyBorder="1" applyAlignment="1">
      <alignment horizontal="right"/>
    </xf>
    <xf numFmtId="197" fontId="102" fillId="36" borderId="26" xfId="7" applyNumberFormat="1" applyFont="1" applyFill="1" applyBorder="1" applyAlignment="1" applyProtection="1">
      <alignment horizontal="right"/>
    </xf>
    <xf numFmtId="0" fontId="102" fillId="0" borderId="0" xfId="0" applyFont="1" applyFill="1" applyBorder="1" applyAlignment="1">
      <alignment horizontal="center"/>
    </xf>
    <xf numFmtId="0" fontId="108" fillId="0" borderId="0" xfId="0" applyFont="1" applyFill="1" applyAlignment="1">
      <alignment horizontal="center"/>
    </xf>
    <xf numFmtId="0" fontId="10" fillId="0" borderId="21" xfId="0" applyFont="1" applyFill="1" applyBorder="1" applyAlignment="1">
      <alignment horizontal="center" vertical="center"/>
    </xf>
    <xf numFmtId="0" fontId="107" fillId="0" borderId="10" xfId="0" applyNumberFormat="1" applyFont="1" applyFill="1" applyBorder="1" applyAlignment="1">
      <alignment vertical="center" wrapText="1"/>
    </xf>
    <xf numFmtId="0" fontId="10" fillId="0" borderId="0" xfId="0" applyFont="1" applyFill="1"/>
    <xf numFmtId="0" fontId="106" fillId="0" borderId="10" xfId="0" applyNumberFormat="1" applyFont="1" applyFill="1" applyBorder="1" applyAlignment="1">
      <alignment horizontal="left" vertical="center" wrapText="1"/>
    </xf>
    <xf numFmtId="0" fontId="108" fillId="0" borderId="10" xfId="0" applyFont="1" applyFill="1" applyBorder="1" applyAlignment="1" applyProtection="1">
      <alignment horizontal="left" vertical="center" indent="1"/>
      <protection locked="0"/>
    </xf>
    <xf numFmtId="0" fontId="108" fillId="0" borderId="10" xfId="0" applyFont="1" applyFill="1" applyBorder="1" applyAlignment="1" applyProtection="1">
      <alignment horizontal="left" vertical="center"/>
      <protection locked="0"/>
    </xf>
    <xf numFmtId="0" fontId="10" fillId="0" borderId="24" xfId="0" applyFont="1" applyFill="1" applyBorder="1" applyAlignment="1">
      <alignment horizontal="center" vertical="center"/>
    </xf>
    <xf numFmtId="0" fontId="107" fillId="0" borderId="28" xfId="0" applyNumberFormat="1" applyFont="1" applyFill="1" applyBorder="1" applyAlignment="1">
      <alignment vertical="center" wrapText="1"/>
    </xf>
    <xf numFmtId="197" fontId="102" fillId="0" borderId="25" xfId="0" applyNumberFormat="1" applyFont="1" applyFill="1" applyBorder="1" applyAlignment="1" applyProtection="1">
      <alignment horizontal="right"/>
    </xf>
    <xf numFmtId="197" fontId="102" fillId="36" borderId="25" xfId="0" applyNumberFormat="1" applyFont="1" applyFill="1" applyBorder="1" applyAlignment="1" applyProtection="1">
      <alignment horizontal="right"/>
    </xf>
    <xf numFmtId="0" fontId="102" fillId="0" borderId="86" xfId="0" applyFont="1" applyFill="1" applyBorder="1" applyAlignment="1" applyProtection="1">
      <alignment horizontal="center" vertical="center" wrapText="1"/>
    </xf>
    <xf numFmtId="0" fontId="102" fillId="0" borderId="101" xfId="0" applyFont="1" applyFill="1" applyBorder="1" applyAlignment="1" applyProtection="1">
      <alignment horizontal="center" vertical="center" wrapText="1"/>
    </xf>
    <xf numFmtId="197" fontId="102" fillId="0" borderId="86" xfId="0" applyNumberFormat="1" applyFont="1" applyFill="1" applyBorder="1" applyAlignment="1" applyProtection="1">
      <alignment horizontal="right"/>
    </xf>
    <xf numFmtId="197" fontId="102" fillId="36" borderId="86" xfId="0" applyNumberFormat="1" applyFont="1" applyFill="1" applyBorder="1" applyAlignment="1" applyProtection="1">
      <alignment horizontal="right"/>
    </xf>
    <xf numFmtId="197" fontId="102" fillId="36" borderId="101" xfId="0" applyNumberFormat="1" applyFont="1" applyFill="1" applyBorder="1" applyAlignment="1" applyProtection="1">
      <alignment horizontal="right"/>
    </xf>
    <xf numFmtId="197" fontId="104" fillId="0" borderId="0" xfId="0" applyNumberFormat="1" applyFont="1"/>
    <xf numFmtId="169" fontId="101" fillId="36" borderId="26" xfId="1" applyNumberFormat="1" applyFont="1" applyFill="1" applyBorder="1" applyAlignment="1" applyProtection="1">
      <protection locked="0"/>
    </xf>
    <xf numFmtId="197" fontId="102" fillId="3" borderId="25" xfId="5" applyNumberFormat="1" applyFont="1" applyFill="1" applyBorder="1" applyProtection="1">
      <protection locked="0"/>
    </xf>
    <xf numFmtId="197" fontId="101" fillId="36" borderId="25" xfId="1" applyNumberFormat="1" applyFont="1" applyFill="1" applyBorder="1" applyAlignment="1" applyProtection="1">
      <protection locked="0"/>
    </xf>
    <xf numFmtId="3" fontId="101" fillId="36" borderId="25" xfId="16" applyNumberFormat="1" applyFont="1" applyFill="1" applyBorder="1" applyAlignment="1" applyProtection="1">
      <protection locked="0"/>
    </xf>
    <xf numFmtId="197" fontId="101" fillId="36" borderId="25" xfId="16" applyNumberFormat="1" applyFont="1" applyFill="1" applyBorder="1" applyAlignment="1" applyProtection="1">
      <protection locked="0"/>
    </xf>
    <xf numFmtId="0" fontId="101" fillId="3" borderId="25" xfId="16" applyFont="1" applyFill="1" applyBorder="1" applyAlignment="1" applyProtection="1">
      <protection locked="0"/>
    </xf>
    <xf numFmtId="0" fontId="102" fillId="3" borderId="24" xfId="9" applyFont="1" applyFill="1" applyBorder="1" applyAlignment="1" applyProtection="1">
      <alignment horizontal="right" vertical="center"/>
      <protection locked="0"/>
    </xf>
    <xf numFmtId="197" fontId="102" fillId="0" borderId="3" xfId="1" applyNumberFormat="1" applyFont="1" applyFill="1" applyBorder="1" applyProtection="1">
      <protection locked="0"/>
    </xf>
    <xf numFmtId="0" fontId="101" fillId="0" borderId="3" xfId="13" applyFont="1" applyFill="1" applyBorder="1" applyAlignment="1" applyProtection="1">
      <alignment wrapText="1"/>
      <protection locked="0"/>
    </xf>
    <xf numFmtId="170" fontId="102" fillId="4" borderId="3" xfId="8" applyNumberFormat="1" applyFont="1" applyFill="1" applyBorder="1" applyAlignment="1" applyProtection="1">
      <alignment horizontal="right" wrapText="1"/>
      <protection locked="0"/>
    </xf>
    <xf numFmtId="0" fontId="102" fillId="0" borderId="3" xfId="13" applyFont="1" applyFill="1" applyBorder="1" applyAlignment="1" applyProtection="1">
      <alignment horizontal="left" vertical="center" wrapText="1"/>
      <protection locked="0"/>
    </xf>
    <xf numFmtId="170" fontId="102" fillId="3" borderId="3" xfId="8" applyNumberFormat="1" applyFont="1" applyFill="1" applyBorder="1" applyAlignment="1" applyProtection="1">
      <alignment horizontal="right" wrapText="1"/>
      <protection locked="0"/>
    </xf>
    <xf numFmtId="197" fontId="102" fillId="3" borderId="3" xfId="5" applyNumberFormat="1" applyFont="1" applyFill="1" applyBorder="1" applyProtection="1">
      <protection locked="0"/>
    </xf>
    <xf numFmtId="0" fontId="102" fillId="3" borderId="3" xfId="13" applyFont="1" applyFill="1" applyBorder="1" applyAlignment="1" applyProtection="1">
      <alignment horizontal="left" vertical="center" wrapText="1"/>
      <protection locked="0"/>
    </xf>
    <xf numFmtId="3" fontId="102" fillId="36" borderId="22" xfId="5" applyNumberFormat="1" applyFont="1" applyFill="1" applyBorder="1" applyProtection="1">
      <protection locked="0"/>
    </xf>
    <xf numFmtId="197" fontId="102" fillId="36" borderId="3" xfId="1" applyNumberFormat="1" applyFont="1" applyFill="1" applyBorder="1" applyProtection="1">
      <protection locked="0"/>
    </xf>
    <xf numFmtId="197" fontId="102" fillId="36" borderId="3" xfId="5" applyNumberFormat="1" applyFont="1" applyFill="1" applyBorder="1" applyProtection="1">
      <protection locked="0"/>
    </xf>
    <xf numFmtId="0" fontId="101" fillId="3" borderId="3" xfId="13" applyFont="1" applyFill="1" applyBorder="1" applyAlignment="1" applyProtection="1">
      <alignment wrapText="1"/>
      <protection locked="0"/>
    </xf>
    <xf numFmtId="0" fontId="102" fillId="3" borderId="21" xfId="5" applyFont="1" applyFill="1" applyBorder="1" applyAlignment="1" applyProtection="1">
      <alignment horizontal="right" vertical="center"/>
      <protection locked="0"/>
    </xf>
    <xf numFmtId="0" fontId="102" fillId="3" borderId="22" xfId="13" applyFont="1" applyFill="1" applyBorder="1" applyAlignment="1" applyProtection="1">
      <alignment horizontal="center" vertical="center" wrapText="1"/>
      <protection locked="0"/>
    </xf>
    <xf numFmtId="9" fontId="102" fillId="3" borderId="3" xfId="15" applyNumberFormat="1" applyFont="1" applyFill="1" applyBorder="1" applyAlignment="1" applyProtection="1">
      <alignment horizontal="center" vertical="center"/>
      <protection locked="0"/>
    </xf>
    <xf numFmtId="3" fontId="102" fillId="3" borderId="3" xfId="1" applyNumberFormat="1" applyFont="1" applyFill="1" applyBorder="1" applyAlignment="1" applyProtection="1">
      <alignment horizontal="center" vertical="center" wrapText="1"/>
      <protection locked="0"/>
    </xf>
    <xf numFmtId="0" fontId="102" fillId="3" borderId="3" xfId="13" applyFont="1" applyFill="1" applyBorder="1" applyAlignment="1" applyProtection="1">
      <alignment horizontal="center" vertical="center" wrapText="1"/>
      <protection locked="0"/>
    </xf>
    <xf numFmtId="0" fontId="102" fillId="0" borderId="3" xfId="13" applyFont="1" applyFill="1" applyBorder="1" applyAlignment="1" applyProtection="1">
      <alignment horizontal="center" vertical="center" wrapText="1"/>
      <protection locked="0"/>
    </xf>
    <xf numFmtId="0" fontId="102" fillId="3" borderId="3" xfId="5" applyFont="1" applyFill="1" applyBorder="1" applyProtection="1">
      <protection locked="0"/>
    </xf>
    <xf numFmtId="0" fontId="102" fillId="3" borderId="21" xfId="5" applyFont="1" applyFill="1" applyBorder="1" applyAlignment="1" applyProtection="1">
      <alignment horizontal="left" vertical="center"/>
      <protection locked="0"/>
    </xf>
    <xf numFmtId="0" fontId="10" fillId="0" borderId="20" xfId="0" applyFont="1" applyBorder="1" applyAlignment="1">
      <alignment horizontal="center"/>
    </xf>
    <xf numFmtId="0" fontId="10" fillId="0" borderId="19" xfId="0" applyFont="1" applyBorder="1" applyAlignment="1">
      <alignment horizontal="center"/>
    </xf>
    <xf numFmtId="0" fontId="10" fillId="0" borderId="60" xfId="0" applyFont="1" applyBorder="1" applyAlignment="1">
      <alignment horizontal="center"/>
    </xf>
    <xf numFmtId="0" fontId="10" fillId="0" borderId="59" xfId="0" applyFont="1" applyBorder="1" applyAlignment="1">
      <alignment horizontal="center"/>
    </xf>
    <xf numFmtId="0" fontId="114" fillId="0" borderId="0" xfId="0" applyFont="1"/>
    <xf numFmtId="14" fontId="104" fillId="0" borderId="0" xfId="0" applyNumberFormat="1" applyFont="1" applyAlignment="1">
      <alignment horizontal="left"/>
    </xf>
    <xf numFmtId="0" fontId="104" fillId="0" borderId="0" xfId="0" applyFont="1"/>
    <xf numFmtId="3" fontId="3" fillId="36" borderId="26" xfId="0" applyNumberFormat="1" applyFont="1" applyFill="1" applyBorder="1" applyAlignment="1">
      <alignment vertical="center" wrapText="1"/>
    </xf>
    <xf numFmtId="3" fontId="3" fillId="36" borderId="25" xfId="0" applyNumberFormat="1" applyFont="1" applyFill="1" applyBorder="1" applyAlignment="1">
      <alignment vertical="center" wrapText="1"/>
    </xf>
    <xf numFmtId="0" fontId="3" fillId="0" borderId="25" xfId="0" applyFont="1" applyBorder="1" applyAlignment="1">
      <alignment vertical="center" wrapText="1"/>
    </xf>
    <xf numFmtId="3" fontId="3" fillId="0" borderId="101" xfId="0" applyNumberFormat="1" applyFont="1" applyFill="1" applyBorder="1" applyAlignment="1">
      <alignment vertical="center" wrapText="1"/>
    </xf>
    <xf numFmtId="0" fontId="3" fillId="0" borderId="86" xfId="0" applyFont="1" applyFill="1" applyBorder="1" applyAlignment="1">
      <alignment vertical="center" wrapText="1"/>
    </xf>
    <xf numFmtId="0" fontId="3" fillId="0" borderId="103" xfId="0" applyFont="1" applyFill="1" applyBorder="1" applyAlignment="1">
      <alignment horizontal="center" vertical="center" wrapText="1"/>
    </xf>
    <xf numFmtId="3" fontId="3" fillId="0" borderId="86" xfId="0" applyNumberFormat="1" applyFont="1" applyFill="1" applyBorder="1" applyAlignment="1">
      <alignment vertical="center" wrapText="1"/>
    </xf>
    <xf numFmtId="0" fontId="3" fillId="0" borderId="86" xfId="0" applyFont="1" applyFill="1" applyBorder="1" applyAlignment="1">
      <alignment horizontal="left" vertical="center" wrapText="1" indent="2"/>
    </xf>
    <xf numFmtId="3" fontId="3" fillId="0" borderId="101" xfId="0" applyNumberFormat="1" applyFont="1" applyBorder="1" applyAlignment="1">
      <alignment vertical="center" wrapText="1"/>
    </xf>
    <xf numFmtId="3" fontId="3" fillId="0" borderId="86" xfId="0" applyNumberFormat="1" applyFont="1" applyBorder="1" applyAlignment="1">
      <alignment vertical="center" wrapText="1"/>
    </xf>
    <xf numFmtId="3" fontId="3" fillId="36" borderId="101" xfId="0" applyNumberFormat="1" applyFont="1" applyFill="1" applyBorder="1" applyAlignment="1">
      <alignment vertical="center" wrapText="1"/>
    </xf>
    <xf numFmtId="3" fontId="3" fillId="36" borderId="86" xfId="0" applyNumberFormat="1" applyFont="1" applyFill="1" applyBorder="1" applyAlignment="1">
      <alignment vertical="center" wrapText="1"/>
    </xf>
    <xf numFmtId="0" fontId="3" fillId="0" borderId="86" xfId="0" applyFont="1" applyBorder="1" applyAlignment="1">
      <alignment vertical="center" wrapText="1"/>
    </xf>
    <xf numFmtId="183" fontId="3" fillId="0" borderId="71" xfId="0" applyNumberFormat="1" applyFont="1" applyBorder="1" applyAlignment="1">
      <alignment horizontal="center" vertical="center" wrapText="1"/>
    </xf>
    <xf numFmtId="183" fontId="3" fillId="0" borderId="7" xfId="0" applyNumberFormat="1" applyFont="1" applyBorder="1" applyAlignment="1">
      <alignment horizontal="center" vertical="center" wrapText="1"/>
    </xf>
    <xf numFmtId="0" fontId="113" fillId="0" borderId="1" xfId="0" applyFont="1" applyFill="1" applyBorder="1" applyAlignment="1">
      <alignment horizontal="center"/>
    </xf>
    <xf numFmtId="0" fontId="5" fillId="0" borderId="0" xfId="11" applyFont="1" applyFill="1" applyBorder="1" applyProtection="1"/>
    <xf numFmtId="0" fontId="102" fillId="0" borderId="0" xfId="0" applyFont="1" applyFill="1" applyAlignment="1">
      <alignment horizontal="center"/>
    </xf>
    <xf numFmtId="0" fontId="3" fillId="0" borderId="0" xfId="0" applyFont="1"/>
    <xf numFmtId="0" fontId="10" fillId="0" borderId="0" xfId="0" applyFont="1" applyBorder="1"/>
    <xf numFmtId="0" fontId="10" fillId="0" borderId="0" xfId="0" applyFont="1"/>
    <xf numFmtId="0" fontId="5" fillId="0" borderId="0" xfId="0" applyFont="1"/>
    <xf numFmtId="0" fontId="3" fillId="0" borderId="0" xfId="0" applyFont="1" applyBorder="1"/>
    <xf numFmtId="0" fontId="3" fillId="0" borderId="0" xfId="0" applyFont="1" applyAlignment="1">
      <alignment wrapText="1"/>
    </xf>
    <xf numFmtId="0" fontId="10" fillId="0" borderId="0" xfId="0" applyFont="1" applyAlignment="1">
      <alignment horizontal="center"/>
    </xf>
    <xf numFmtId="0" fontId="5" fillId="0" borderId="0" xfId="0" applyFont="1" applyBorder="1"/>
    <xf numFmtId="0" fontId="3" fillId="0" borderId="0" xfId="0" applyFont="1" applyFill="1" applyBorder="1" applyAlignment="1">
      <alignment wrapText="1"/>
    </xf>
    <xf numFmtId="0" fontId="3" fillId="0" borderId="10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6" xfId="0" applyFont="1" applyBorder="1" applyAlignment="1">
      <alignment vertical="center" wrapText="1"/>
    </xf>
    <xf numFmtId="0" fontId="4" fillId="0" borderId="7" xfId="0" applyFont="1" applyBorder="1" applyAlignment="1">
      <alignment vertical="center" wrapText="1"/>
    </xf>
    <xf numFmtId="0" fontId="3" fillId="0" borderId="1" xfId="0" applyFont="1" applyBorder="1"/>
    <xf numFmtId="0" fontId="4" fillId="0" borderId="1" xfId="0" applyFont="1" applyBorder="1" applyAlignment="1">
      <alignment horizontal="center"/>
    </xf>
    <xf numFmtId="168" fontId="0" fillId="0" borderId="0" xfId="7" applyFont="1"/>
    <xf numFmtId="197" fontId="10" fillId="0" borderId="0" xfId="0" applyNumberFormat="1" applyFont="1"/>
    <xf numFmtId="3" fontId="10" fillId="0" borderId="0" xfId="0" applyNumberFormat="1" applyFont="1"/>
    <xf numFmtId="197" fontId="0" fillId="0" borderId="0" xfId="0" applyNumberFormat="1" applyAlignment="1"/>
    <xf numFmtId="169" fontId="3" fillId="0" borderId="0" xfId="0" applyNumberFormat="1" applyFont="1"/>
    <xf numFmtId="0" fontId="7" fillId="0" borderId="103" xfId="0" applyFont="1" applyBorder="1" applyAlignment="1">
      <alignment vertical="center"/>
    </xf>
    <xf numFmtId="0" fontId="11" fillId="0" borderId="87" xfId="0" applyFont="1" applyBorder="1" applyAlignment="1">
      <alignment wrapText="1"/>
    </xf>
    <xf numFmtId="197" fontId="10" fillId="0" borderId="0" xfId="0" applyNumberFormat="1" applyFont="1" applyFill="1"/>
    <xf numFmtId="9" fontId="16" fillId="0" borderId="3" xfId="20961" applyFont="1" applyFill="1" applyBorder="1" applyAlignment="1" applyProtection="1">
      <alignment vertical="center"/>
      <protection locked="0"/>
    </xf>
    <xf numFmtId="0" fontId="7" fillId="0" borderId="82" xfId="0" applyFont="1" applyBorder="1" applyAlignment="1">
      <alignment wrapText="1"/>
    </xf>
    <xf numFmtId="0" fontId="100" fillId="0" borderId="73" xfId="0" applyFont="1" applyBorder="1" applyAlignment="1">
      <alignment horizontal="left" vertical="center" wrapText="1"/>
    </xf>
    <xf numFmtId="0" fontId="100" fillId="0" borderId="72" xfId="0" applyFont="1" applyBorder="1" applyAlignment="1">
      <alignment horizontal="left" vertical="center" wrapText="1"/>
    </xf>
    <xf numFmtId="0" fontId="102" fillId="0" borderId="29" xfId="0" applyFont="1" applyFill="1" applyBorder="1" applyAlignment="1" applyProtection="1">
      <alignment horizontal="center"/>
    </xf>
    <xf numFmtId="0" fontId="102" fillId="0" borderId="30" xfId="0" applyFont="1" applyFill="1" applyBorder="1" applyAlignment="1" applyProtection="1">
      <alignment horizontal="center"/>
    </xf>
    <xf numFmtId="0" fontId="102" fillId="0" borderId="32" xfId="0" applyFont="1" applyFill="1" applyBorder="1" applyAlignment="1" applyProtection="1">
      <alignment horizontal="center"/>
    </xf>
    <xf numFmtId="0" fontId="102" fillId="0" borderId="31" xfId="0" applyFont="1" applyFill="1" applyBorder="1" applyAlignment="1" applyProtection="1">
      <alignment horizontal="center"/>
    </xf>
    <xf numFmtId="0" fontId="112" fillId="0" borderId="4" xfId="0" applyFont="1" applyBorder="1" applyAlignment="1">
      <alignment horizontal="center" vertical="center"/>
    </xf>
    <xf numFmtId="0" fontId="112" fillId="0" borderId="76" xfId="0" applyFont="1" applyBorder="1" applyAlignment="1">
      <alignment horizontal="center" vertical="center"/>
    </xf>
    <xf numFmtId="0" fontId="101" fillId="0" borderId="5" xfId="0" applyFont="1" applyFill="1" applyBorder="1" applyAlignment="1">
      <alignment horizontal="center" vertical="center"/>
    </xf>
    <xf numFmtId="0" fontId="101" fillId="0" borderId="7" xfId="0" applyFont="1" applyFill="1" applyBorder="1" applyAlignment="1">
      <alignment horizontal="center" vertical="center"/>
    </xf>
    <xf numFmtId="0" fontId="101" fillId="0" borderId="19" xfId="0" applyFont="1" applyFill="1" applyBorder="1" applyAlignment="1" applyProtection="1">
      <alignment horizontal="center"/>
    </xf>
    <xf numFmtId="0" fontId="101" fillId="0" borderId="20" xfId="0" applyFont="1" applyFill="1" applyBorder="1" applyAlignment="1" applyProtection="1">
      <alignment horizontal="center"/>
    </xf>
    <xf numFmtId="0" fontId="8" fillId="0" borderId="29" xfId="0" applyFont="1" applyBorder="1" applyAlignment="1">
      <alignment horizontal="center" wrapText="1"/>
    </xf>
    <xf numFmtId="0" fontId="7" fillId="0" borderId="31" xfId="0" applyFont="1" applyBorder="1" applyAlignment="1">
      <alignment horizontal="center"/>
    </xf>
    <xf numFmtId="0" fontId="11" fillId="0" borderId="3" xfId="0" applyFont="1" applyBorder="1" applyAlignment="1">
      <alignment wrapText="1"/>
    </xf>
    <xf numFmtId="0" fontId="3" fillId="0" borderId="22" xfId="0" applyFont="1" applyBorder="1" applyAlignment="1"/>
    <xf numFmtId="0" fontId="8" fillId="0" borderId="8" xfId="0" applyFont="1" applyBorder="1" applyAlignment="1">
      <alignment horizontal="center" wrapText="1"/>
    </xf>
    <xf numFmtId="0" fontId="7" fillId="0" borderId="23" xfId="0" applyFont="1" applyBorder="1" applyAlignment="1">
      <alignment horizontal="center"/>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xf>
    <xf numFmtId="0" fontId="3" fillId="0" borderId="23" xfId="0" applyFont="1" applyFill="1" applyBorder="1" applyAlignment="1">
      <alignment horizontal="center"/>
    </xf>
    <xf numFmtId="0" fontId="98" fillId="3" borderId="74"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13" fillId="3" borderId="18" xfId="1" applyNumberFormat="1" applyFont="1" applyFill="1" applyBorder="1" applyAlignment="1" applyProtection="1">
      <alignment horizontal="center"/>
      <protection locked="0"/>
    </xf>
    <xf numFmtId="169" fontId="13" fillId="3" borderId="19" xfId="1" applyNumberFormat="1" applyFont="1" applyFill="1" applyBorder="1" applyAlignment="1" applyProtection="1">
      <alignment horizontal="center"/>
      <protection locked="0"/>
    </xf>
    <xf numFmtId="169" fontId="13" fillId="3" borderId="20" xfId="1" applyNumberFormat="1" applyFont="1" applyFill="1" applyBorder="1" applyAlignment="1" applyProtection="1">
      <alignment horizontal="center"/>
      <protection locked="0"/>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169" fontId="13" fillId="0" borderId="77" xfId="1" applyNumberFormat="1" applyFont="1" applyFill="1" applyBorder="1" applyAlignment="1" applyProtection="1">
      <alignment horizontal="center" vertical="center" wrapText="1"/>
      <protection locked="0"/>
    </xf>
    <xf numFmtId="169" fontId="13" fillId="0" borderId="7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7"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12" fillId="0" borderId="59" xfId="0" applyFont="1" applyFill="1" applyBorder="1" applyAlignment="1">
      <alignment horizontal="left" vertical="center"/>
    </xf>
    <xf numFmtId="0" fontId="12" fillId="0" borderId="60" xfId="0" applyFont="1" applyFill="1" applyBorder="1" applyAlignment="1">
      <alignment horizontal="left" vertical="center"/>
    </xf>
  </cellXfs>
  <cellStyles count="22283">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2281"/>
    <cellStyle name="Calculation 2 10 2 3" xfId="21413"/>
    <cellStyle name="Calculation 2 10 3" xfId="724"/>
    <cellStyle name="Calculation 2 10 3 2" xfId="21407"/>
    <cellStyle name="Calculation 2 10 3 2 2" xfId="22280"/>
    <cellStyle name="Calculation 2 10 3 3" xfId="21414"/>
    <cellStyle name="Calculation 2 10 4" xfId="725"/>
    <cellStyle name="Calculation 2 10 4 2" xfId="21406"/>
    <cellStyle name="Calculation 2 10 4 2 2" xfId="22279"/>
    <cellStyle name="Calculation 2 10 4 3" xfId="21415"/>
    <cellStyle name="Calculation 2 10 5" xfId="726"/>
    <cellStyle name="Calculation 2 10 5 2" xfId="21405"/>
    <cellStyle name="Calculation 2 10 5 2 2" xfId="22278"/>
    <cellStyle name="Calculation 2 10 5 3" xfId="21416"/>
    <cellStyle name="Calculation 2 11" xfId="727"/>
    <cellStyle name="Calculation 2 11 2" xfId="728"/>
    <cellStyle name="Calculation 2 11 2 2" xfId="21403"/>
    <cellStyle name="Calculation 2 11 2 2 2" xfId="22276"/>
    <cellStyle name="Calculation 2 11 2 3" xfId="21418"/>
    <cellStyle name="Calculation 2 11 3" xfId="729"/>
    <cellStyle name="Calculation 2 11 3 2" xfId="21402"/>
    <cellStyle name="Calculation 2 11 3 2 2" xfId="22275"/>
    <cellStyle name="Calculation 2 11 3 3" xfId="21419"/>
    <cellStyle name="Calculation 2 11 4" xfId="730"/>
    <cellStyle name="Calculation 2 11 4 2" xfId="21401"/>
    <cellStyle name="Calculation 2 11 4 2 2" xfId="22274"/>
    <cellStyle name="Calculation 2 11 4 3" xfId="21420"/>
    <cellStyle name="Calculation 2 11 5" xfId="731"/>
    <cellStyle name="Calculation 2 11 5 2" xfId="21400"/>
    <cellStyle name="Calculation 2 11 5 2 2" xfId="22273"/>
    <cellStyle name="Calculation 2 11 5 3" xfId="21421"/>
    <cellStyle name="Calculation 2 11 6" xfId="21404"/>
    <cellStyle name="Calculation 2 11 6 2" xfId="22277"/>
    <cellStyle name="Calculation 2 11 7" xfId="21417"/>
    <cellStyle name="Calculation 2 12" xfId="732"/>
    <cellStyle name="Calculation 2 12 2" xfId="733"/>
    <cellStyle name="Calculation 2 12 2 2" xfId="21398"/>
    <cellStyle name="Calculation 2 12 2 2 2" xfId="22271"/>
    <cellStyle name="Calculation 2 12 2 3" xfId="21423"/>
    <cellStyle name="Calculation 2 12 3" xfId="734"/>
    <cellStyle name="Calculation 2 12 3 2" xfId="21397"/>
    <cellStyle name="Calculation 2 12 3 2 2" xfId="22270"/>
    <cellStyle name="Calculation 2 12 3 3" xfId="21424"/>
    <cellStyle name="Calculation 2 12 4" xfId="735"/>
    <cellStyle name="Calculation 2 12 4 2" xfId="21396"/>
    <cellStyle name="Calculation 2 12 4 2 2" xfId="22269"/>
    <cellStyle name="Calculation 2 12 4 3" xfId="21425"/>
    <cellStyle name="Calculation 2 12 5" xfId="736"/>
    <cellStyle name="Calculation 2 12 5 2" xfId="21395"/>
    <cellStyle name="Calculation 2 12 5 2 2" xfId="22268"/>
    <cellStyle name="Calculation 2 12 5 3" xfId="21426"/>
    <cellStyle name="Calculation 2 12 6" xfId="21399"/>
    <cellStyle name="Calculation 2 12 6 2" xfId="22272"/>
    <cellStyle name="Calculation 2 12 7" xfId="21422"/>
    <cellStyle name="Calculation 2 13" xfId="737"/>
    <cellStyle name="Calculation 2 13 2" xfId="738"/>
    <cellStyle name="Calculation 2 13 2 2" xfId="21393"/>
    <cellStyle name="Calculation 2 13 2 2 2" xfId="22266"/>
    <cellStyle name="Calculation 2 13 2 3" xfId="21428"/>
    <cellStyle name="Calculation 2 13 3" xfId="739"/>
    <cellStyle name="Calculation 2 13 3 2" xfId="21392"/>
    <cellStyle name="Calculation 2 13 3 2 2" xfId="22265"/>
    <cellStyle name="Calculation 2 13 3 3" xfId="21429"/>
    <cellStyle name="Calculation 2 13 4" xfId="740"/>
    <cellStyle name="Calculation 2 13 4 2" xfId="21391"/>
    <cellStyle name="Calculation 2 13 4 2 2" xfId="22264"/>
    <cellStyle name="Calculation 2 13 4 3" xfId="21430"/>
    <cellStyle name="Calculation 2 13 5" xfId="21394"/>
    <cellStyle name="Calculation 2 13 5 2" xfId="22267"/>
    <cellStyle name="Calculation 2 13 6" xfId="21427"/>
    <cellStyle name="Calculation 2 14" xfId="741"/>
    <cellStyle name="Calculation 2 14 2" xfId="21390"/>
    <cellStyle name="Calculation 2 14 2 2" xfId="22263"/>
    <cellStyle name="Calculation 2 14 3" xfId="21431"/>
    <cellStyle name="Calculation 2 15" xfId="742"/>
    <cellStyle name="Calculation 2 15 2" xfId="21389"/>
    <cellStyle name="Calculation 2 15 2 2" xfId="22262"/>
    <cellStyle name="Calculation 2 15 3" xfId="21432"/>
    <cellStyle name="Calculation 2 16" xfId="743"/>
    <cellStyle name="Calculation 2 16 2" xfId="21388"/>
    <cellStyle name="Calculation 2 16 2 2" xfId="22261"/>
    <cellStyle name="Calculation 2 16 3" xfId="21433"/>
    <cellStyle name="Calculation 2 17" xfId="21409"/>
    <cellStyle name="Calculation 2 17 2" xfId="22282"/>
    <cellStyle name="Calculation 2 18" xfId="21412"/>
    <cellStyle name="Calculation 2 2" xfId="744"/>
    <cellStyle name="Calculation 2 2 10" xfId="21387"/>
    <cellStyle name="Calculation 2 2 10 2" xfId="22260"/>
    <cellStyle name="Calculation 2 2 11" xfId="21434"/>
    <cellStyle name="Calculation 2 2 2" xfId="745"/>
    <cellStyle name="Calculation 2 2 2 2" xfId="746"/>
    <cellStyle name="Calculation 2 2 2 2 2" xfId="21385"/>
    <cellStyle name="Calculation 2 2 2 2 2 2" xfId="22258"/>
    <cellStyle name="Calculation 2 2 2 2 3" xfId="21436"/>
    <cellStyle name="Calculation 2 2 2 3" xfId="747"/>
    <cellStyle name="Calculation 2 2 2 3 2" xfId="21384"/>
    <cellStyle name="Calculation 2 2 2 3 2 2" xfId="22257"/>
    <cellStyle name="Calculation 2 2 2 3 3" xfId="21437"/>
    <cellStyle name="Calculation 2 2 2 4" xfId="748"/>
    <cellStyle name="Calculation 2 2 2 4 2" xfId="21383"/>
    <cellStyle name="Calculation 2 2 2 4 2 2" xfId="22256"/>
    <cellStyle name="Calculation 2 2 2 4 3" xfId="21438"/>
    <cellStyle name="Calculation 2 2 2 5" xfId="21386"/>
    <cellStyle name="Calculation 2 2 2 5 2" xfId="22259"/>
    <cellStyle name="Calculation 2 2 2 6" xfId="21435"/>
    <cellStyle name="Calculation 2 2 3" xfId="749"/>
    <cellStyle name="Calculation 2 2 3 2" xfId="750"/>
    <cellStyle name="Calculation 2 2 3 2 2" xfId="21381"/>
    <cellStyle name="Calculation 2 2 3 2 2 2" xfId="22254"/>
    <cellStyle name="Calculation 2 2 3 2 3" xfId="21440"/>
    <cellStyle name="Calculation 2 2 3 3" xfId="751"/>
    <cellStyle name="Calculation 2 2 3 3 2" xfId="21380"/>
    <cellStyle name="Calculation 2 2 3 3 2 2" xfId="22253"/>
    <cellStyle name="Calculation 2 2 3 3 3" xfId="21441"/>
    <cellStyle name="Calculation 2 2 3 4" xfId="752"/>
    <cellStyle name="Calculation 2 2 3 4 2" xfId="21379"/>
    <cellStyle name="Calculation 2 2 3 4 2 2" xfId="22252"/>
    <cellStyle name="Calculation 2 2 3 4 3" xfId="21442"/>
    <cellStyle name="Calculation 2 2 3 5" xfId="21382"/>
    <cellStyle name="Calculation 2 2 3 5 2" xfId="22255"/>
    <cellStyle name="Calculation 2 2 3 6" xfId="21439"/>
    <cellStyle name="Calculation 2 2 4" xfId="753"/>
    <cellStyle name="Calculation 2 2 4 2" xfId="754"/>
    <cellStyle name="Calculation 2 2 4 2 2" xfId="21377"/>
    <cellStyle name="Calculation 2 2 4 2 2 2" xfId="22250"/>
    <cellStyle name="Calculation 2 2 4 2 3" xfId="21444"/>
    <cellStyle name="Calculation 2 2 4 3" xfId="755"/>
    <cellStyle name="Calculation 2 2 4 3 2" xfId="21376"/>
    <cellStyle name="Calculation 2 2 4 3 2 2" xfId="22249"/>
    <cellStyle name="Calculation 2 2 4 3 3" xfId="21445"/>
    <cellStyle name="Calculation 2 2 4 4" xfId="756"/>
    <cellStyle name="Calculation 2 2 4 4 2" xfId="21375"/>
    <cellStyle name="Calculation 2 2 4 4 2 2" xfId="22248"/>
    <cellStyle name="Calculation 2 2 4 4 3" xfId="21446"/>
    <cellStyle name="Calculation 2 2 4 5" xfId="21378"/>
    <cellStyle name="Calculation 2 2 4 5 2" xfId="22251"/>
    <cellStyle name="Calculation 2 2 4 6" xfId="21443"/>
    <cellStyle name="Calculation 2 2 5" xfId="757"/>
    <cellStyle name="Calculation 2 2 5 2" xfId="758"/>
    <cellStyle name="Calculation 2 2 5 2 2" xfId="21373"/>
    <cellStyle name="Calculation 2 2 5 2 2 2" xfId="22246"/>
    <cellStyle name="Calculation 2 2 5 2 3" xfId="21448"/>
    <cellStyle name="Calculation 2 2 5 3" xfId="759"/>
    <cellStyle name="Calculation 2 2 5 3 2" xfId="21372"/>
    <cellStyle name="Calculation 2 2 5 3 2 2" xfId="22245"/>
    <cellStyle name="Calculation 2 2 5 3 3" xfId="21449"/>
    <cellStyle name="Calculation 2 2 5 4" xfId="760"/>
    <cellStyle name="Calculation 2 2 5 4 2" xfId="21371"/>
    <cellStyle name="Calculation 2 2 5 4 2 2" xfId="22244"/>
    <cellStyle name="Calculation 2 2 5 4 3" xfId="21450"/>
    <cellStyle name="Calculation 2 2 5 5" xfId="21374"/>
    <cellStyle name="Calculation 2 2 5 5 2" xfId="22247"/>
    <cellStyle name="Calculation 2 2 5 6" xfId="21447"/>
    <cellStyle name="Calculation 2 2 6" xfId="761"/>
    <cellStyle name="Calculation 2 2 6 2" xfId="21370"/>
    <cellStyle name="Calculation 2 2 6 2 2" xfId="22243"/>
    <cellStyle name="Calculation 2 2 6 3" xfId="21451"/>
    <cellStyle name="Calculation 2 2 7" xfId="762"/>
    <cellStyle name="Calculation 2 2 7 2" xfId="21369"/>
    <cellStyle name="Calculation 2 2 7 2 2" xfId="22242"/>
    <cellStyle name="Calculation 2 2 7 3" xfId="21452"/>
    <cellStyle name="Calculation 2 2 8" xfId="763"/>
    <cellStyle name="Calculation 2 2 8 2" xfId="21368"/>
    <cellStyle name="Calculation 2 2 8 2 2" xfId="22241"/>
    <cellStyle name="Calculation 2 2 8 3" xfId="21453"/>
    <cellStyle name="Calculation 2 2 9" xfId="764"/>
    <cellStyle name="Calculation 2 2 9 2" xfId="21367"/>
    <cellStyle name="Calculation 2 2 9 2 2" xfId="22240"/>
    <cellStyle name="Calculation 2 2 9 3" xfId="21454"/>
    <cellStyle name="Calculation 2 3" xfId="765"/>
    <cellStyle name="Calculation 2 3 2" xfId="766"/>
    <cellStyle name="Calculation 2 3 2 2" xfId="21366"/>
    <cellStyle name="Calculation 2 3 2 2 2" xfId="22239"/>
    <cellStyle name="Calculation 2 3 2 3" xfId="21455"/>
    <cellStyle name="Calculation 2 3 3" xfId="767"/>
    <cellStyle name="Calculation 2 3 3 2" xfId="21365"/>
    <cellStyle name="Calculation 2 3 3 2 2" xfId="22238"/>
    <cellStyle name="Calculation 2 3 3 3" xfId="21456"/>
    <cellStyle name="Calculation 2 3 4" xfId="768"/>
    <cellStyle name="Calculation 2 3 4 2" xfId="21364"/>
    <cellStyle name="Calculation 2 3 4 2 2" xfId="22237"/>
    <cellStyle name="Calculation 2 3 4 3" xfId="21457"/>
    <cellStyle name="Calculation 2 3 5" xfId="769"/>
    <cellStyle name="Calculation 2 3 5 2" xfId="21363"/>
    <cellStyle name="Calculation 2 3 5 2 2" xfId="22236"/>
    <cellStyle name="Calculation 2 3 5 3" xfId="21458"/>
    <cellStyle name="Calculation 2 4" xfId="770"/>
    <cellStyle name="Calculation 2 4 2" xfId="771"/>
    <cellStyle name="Calculation 2 4 2 2" xfId="21362"/>
    <cellStyle name="Calculation 2 4 2 2 2" xfId="22235"/>
    <cellStyle name="Calculation 2 4 2 3" xfId="21459"/>
    <cellStyle name="Calculation 2 4 3" xfId="772"/>
    <cellStyle name="Calculation 2 4 3 2" xfId="21361"/>
    <cellStyle name="Calculation 2 4 3 2 2" xfId="22234"/>
    <cellStyle name="Calculation 2 4 3 3" xfId="21460"/>
    <cellStyle name="Calculation 2 4 4" xfId="773"/>
    <cellStyle name="Calculation 2 4 4 2" xfId="21360"/>
    <cellStyle name="Calculation 2 4 4 2 2" xfId="22233"/>
    <cellStyle name="Calculation 2 4 4 3" xfId="21461"/>
    <cellStyle name="Calculation 2 4 5" xfId="774"/>
    <cellStyle name="Calculation 2 4 5 2" xfId="21359"/>
    <cellStyle name="Calculation 2 4 5 2 2" xfId="22232"/>
    <cellStyle name="Calculation 2 4 5 3" xfId="21462"/>
    <cellStyle name="Calculation 2 5" xfId="775"/>
    <cellStyle name="Calculation 2 5 2" xfId="776"/>
    <cellStyle name="Calculation 2 5 2 2" xfId="21358"/>
    <cellStyle name="Calculation 2 5 2 2 2" xfId="22231"/>
    <cellStyle name="Calculation 2 5 2 3" xfId="21463"/>
    <cellStyle name="Calculation 2 5 3" xfId="777"/>
    <cellStyle name="Calculation 2 5 3 2" xfId="21357"/>
    <cellStyle name="Calculation 2 5 3 2 2" xfId="22230"/>
    <cellStyle name="Calculation 2 5 3 3" xfId="21464"/>
    <cellStyle name="Calculation 2 5 4" xfId="778"/>
    <cellStyle name="Calculation 2 5 4 2" xfId="21356"/>
    <cellStyle name="Calculation 2 5 4 2 2" xfId="22229"/>
    <cellStyle name="Calculation 2 5 4 3" xfId="21465"/>
    <cellStyle name="Calculation 2 5 5" xfId="779"/>
    <cellStyle name="Calculation 2 5 5 2" xfId="21355"/>
    <cellStyle name="Calculation 2 5 5 2 2" xfId="22228"/>
    <cellStyle name="Calculation 2 5 5 3" xfId="21466"/>
    <cellStyle name="Calculation 2 6" xfId="780"/>
    <cellStyle name="Calculation 2 6 2" xfId="781"/>
    <cellStyle name="Calculation 2 6 2 2" xfId="21354"/>
    <cellStyle name="Calculation 2 6 2 2 2" xfId="22227"/>
    <cellStyle name="Calculation 2 6 2 3" xfId="21467"/>
    <cellStyle name="Calculation 2 6 3" xfId="782"/>
    <cellStyle name="Calculation 2 6 3 2" xfId="21353"/>
    <cellStyle name="Calculation 2 6 3 2 2" xfId="22226"/>
    <cellStyle name="Calculation 2 6 3 3" xfId="21468"/>
    <cellStyle name="Calculation 2 6 4" xfId="783"/>
    <cellStyle name="Calculation 2 6 4 2" xfId="21352"/>
    <cellStyle name="Calculation 2 6 4 2 2" xfId="22225"/>
    <cellStyle name="Calculation 2 6 4 3" xfId="21469"/>
    <cellStyle name="Calculation 2 6 5" xfId="784"/>
    <cellStyle name="Calculation 2 6 5 2" xfId="21351"/>
    <cellStyle name="Calculation 2 6 5 2 2" xfId="22224"/>
    <cellStyle name="Calculation 2 6 5 3" xfId="21470"/>
    <cellStyle name="Calculation 2 7" xfId="785"/>
    <cellStyle name="Calculation 2 7 2" xfId="786"/>
    <cellStyle name="Calculation 2 7 2 2" xfId="21350"/>
    <cellStyle name="Calculation 2 7 2 2 2" xfId="22223"/>
    <cellStyle name="Calculation 2 7 2 3" xfId="21471"/>
    <cellStyle name="Calculation 2 7 3" xfId="787"/>
    <cellStyle name="Calculation 2 7 3 2" xfId="21349"/>
    <cellStyle name="Calculation 2 7 3 2 2" xfId="22222"/>
    <cellStyle name="Calculation 2 7 3 3" xfId="21472"/>
    <cellStyle name="Calculation 2 7 4" xfId="788"/>
    <cellStyle name="Calculation 2 7 4 2" xfId="21348"/>
    <cellStyle name="Calculation 2 7 4 2 2" xfId="22221"/>
    <cellStyle name="Calculation 2 7 4 3" xfId="21473"/>
    <cellStyle name="Calculation 2 7 5" xfId="789"/>
    <cellStyle name="Calculation 2 7 5 2" xfId="21347"/>
    <cellStyle name="Calculation 2 7 5 2 2" xfId="22220"/>
    <cellStyle name="Calculation 2 7 5 3" xfId="21474"/>
    <cellStyle name="Calculation 2 8" xfId="790"/>
    <cellStyle name="Calculation 2 8 2" xfId="791"/>
    <cellStyle name="Calculation 2 8 2 2" xfId="21346"/>
    <cellStyle name="Calculation 2 8 2 2 2" xfId="22219"/>
    <cellStyle name="Calculation 2 8 2 3" xfId="21475"/>
    <cellStyle name="Calculation 2 8 3" xfId="792"/>
    <cellStyle name="Calculation 2 8 3 2" xfId="21345"/>
    <cellStyle name="Calculation 2 8 3 2 2" xfId="22218"/>
    <cellStyle name="Calculation 2 8 3 3" xfId="21476"/>
    <cellStyle name="Calculation 2 8 4" xfId="793"/>
    <cellStyle name="Calculation 2 8 4 2" xfId="21344"/>
    <cellStyle name="Calculation 2 8 4 2 2" xfId="22217"/>
    <cellStyle name="Calculation 2 8 4 3" xfId="21477"/>
    <cellStyle name="Calculation 2 8 5" xfId="794"/>
    <cellStyle name="Calculation 2 8 5 2" xfId="21343"/>
    <cellStyle name="Calculation 2 8 5 2 2" xfId="22216"/>
    <cellStyle name="Calculation 2 8 5 3" xfId="21478"/>
    <cellStyle name="Calculation 2 9" xfId="795"/>
    <cellStyle name="Calculation 2 9 2" xfId="796"/>
    <cellStyle name="Calculation 2 9 2 2" xfId="21342"/>
    <cellStyle name="Calculation 2 9 2 2 2" xfId="22215"/>
    <cellStyle name="Calculation 2 9 2 3" xfId="21479"/>
    <cellStyle name="Calculation 2 9 3" xfId="797"/>
    <cellStyle name="Calculation 2 9 3 2" xfId="21341"/>
    <cellStyle name="Calculation 2 9 3 2 2" xfId="22214"/>
    <cellStyle name="Calculation 2 9 3 3" xfId="21480"/>
    <cellStyle name="Calculation 2 9 4" xfId="798"/>
    <cellStyle name="Calculation 2 9 4 2" xfId="21340"/>
    <cellStyle name="Calculation 2 9 4 2 2" xfId="22213"/>
    <cellStyle name="Calculation 2 9 4 3" xfId="21481"/>
    <cellStyle name="Calculation 2 9 5" xfId="799"/>
    <cellStyle name="Calculation 2 9 5 2" xfId="21339"/>
    <cellStyle name="Calculation 2 9 5 2 2" xfId="22212"/>
    <cellStyle name="Calculation 2 9 5 3" xfId="21482"/>
    <cellStyle name="Calculation 3" xfId="800"/>
    <cellStyle name="Calculation 3 2" xfId="801"/>
    <cellStyle name="Calculation 3 2 2" xfId="21337"/>
    <cellStyle name="Calculation 3 2 2 2" xfId="22210"/>
    <cellStyle name="Calculation 3 2 3" xfId="21484"/>
    <cellStyle name="Calculation 3 3" xfId="802"/>
    <cellStyle name="Calculation 3 3 2" xfId="21336"/>
    <cellStyle name="Calculation 3 3 2 2" xfId="22209"/>
    <cellStyle name="Calculation 3 3 3" xfId="21485"/>
    <cellStyle name="Calculation 3 4" xfId="21338"/>
    <cellStyle name="Calculation 3 4 2" xfId="22211"/>
    <cellStyle name="Calculation 3 5" xfId="21483"/>
    <cellStyle name="Calculation 4" xfId="803"/>
    <cellStyle name="Calculation 4 2" xfId="804"/>
    <cellStyle name="Calculation 4 2 2" xfId="21334"/>
    <cellStyle name="Calculation 4 2 2 2" xfId="22207"/>
    <cellStyle name="Calculation 4 2 3" xfId="21487"/>
    <cellStyle name="Calculation 4 3" xfId="805"/>
    <cellStyle name="Calculation 4 3 2" xfId="21333"/>
    <cellStyle name="Calculation 4 3 2 2" xfId="22206"/>
    <cellStyle name="Calculation 4 3 3" xfId="21488"/>
    <cellStyle name="Calculation 4 4" xfId="21335"/>
    <cellStyle name="Calculation 4 4 2" xfId="22208"/>
    <cellStyle name="Calculation 4 5" xfId="21486"/>
    <cellStyle name="Calculation 5" xfId="806"/>
    <cellStyle name="Calculation 5 2" xfId="807"/>
    <cellStyle name="Calculation 5 2 2" xfId="21331"/>
    <cellStyle name="Calculation 5 2 2 2" xfId="22204"/>
    <cellStyle name="Calculation 5 2 3" xfId="21490"/>
    <cellStyle name="Calculation 5 3" xfId="808"/>
    <cellStyle name="Calculation 5 3 2" xfId="21330"/>
    <cellStyle name="Calculation 5 3 2 2" xfId="22203"/>
    <cellStyle name="Calculation 5 3 3" xfId="21491"/>
    <cellStyle name="Calculation 5 4" xfId="21332"/>
    <cellStyle name="Calculation 5 4 2" xfId="22205"/>
    <cellStyle name="Calculation 5 5" xfId="21489"/>
    <cellStyle name="Calculation 6" xfId="809"/>
    <cellStyle name="Calculation 6 2" xfId="810"/>
    <cellStyle name="Calculation 6 2 2" xfId="21328"/>
    <cellStyle name="Calculation 6 2 2 2" xfId="22201"/>
    <cellStyle name="Calculation 6 2 3" xfId="21493"/>
    <cellStyle name="Calculation 6 3" xfId="811"/>
    <cellStyle name="Calculation 6 3 2" xfId="21327"/>
    <cellStyle name="Calculation 6 3 2 2" xfId="22200"/>
    <cellStyle name="Calculation 6 3 3" xfId="21494"/>
    <cellStyle name="Calculation 6 4" xfId="21329"/>
    <cellStyle name="Calculation 6 4 2" xfId="22202"/>
    <cellStyle name="Calculation 6 5" xfId="21492"/>
    <cellStyle name="Calculation 7" xfId="812"/>
    <cellStyle name="Calculation 7 2" xfId="21326"/>
    <cellStyle name="Calculation 7 2 2" xfId="22199"/>
    <cellStyle name="Calculation 7 3" xfId="21495"/>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2197"/>
    <cellStyle name="Gia's 11" xfId="21325"/>
    <cellStyle name="Gia's 11 2" xfId="22198"/>
    <cellStyle name="Gia's 2" xfId="9187"/>
    <cellStyle name="Gia's 2 2" xfId="21323"/>
    <cellStyle name="Gia's 2 2 2" xfId="22196"/>
    <cellStyle name="Gia's 3" xfId="9188"/>
    <cellStyle name="Gia's 3 2" xfId="21322"/>
    <cellStyle name="Gia's 3 2 2" xfId="22195"/>
    <cellStyle name="Gia's 4" xfId="9189"/>
    <cellStyle name="Gia's 4 2" xfId="21321"/>
    <cellStyle name="Gia's 4 2 2" xfId="22194"/>
    <cellStyle name="Gia's 5" xfId="9190"/>
    <cellStyle name="Gia's 5 2" xfId="21320"/>
    <cellStyle name="Gia's 5 2 2" xfId="22193"/>
    <cellStyle name="Gia's 6" xfId="9191"/>
    <cellStyle name="Gia's 6 2" xfId="21319"/>
    <cellStyle name="Gia's 6 2 2" xfId="22192"/>
    <cellStyle name="Gia's 7" xfId="9192"/>
    <cellStyle name="Gia's 7 2" xfId="21318"/>
    <cellStyle name="Gia's 7 2 2" xfId="22191"/>
    <cellStyle name="Gia's 8" xfId="9193"/>
    <cellStyle name="Gia's 8 2" xfId="21317"/>
    <cellStyle name="Gia's 8 2 2" xfId="22190"/>
    <cellStyle name="Gia's 9" xfId="9194"/>
    <cellStyle name="Gia's 9 2" xfId="21316"/>
    <cellStyle name="Gia's 9 2 2" xfId="22189"/>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2188"/>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2187"/>
    <cellStyle name="highlightExposure" xfId="9323"/>
    <cellStyle name="highlightExposure 2" xfId="21310"/>
    <cellStyle name="highlightExposure 2 2" xfId="22186"/>
    <cellStyle name="highlightPercentage" xfId="9324"/>
    <cellStyle name="highlightPercentage 2" xfId="21309"/>
    <cellStyle name="highlightPercentage 2 2" xfId="22185"/>
    <cellStyle name="highlightText" xfId="9325"/>
    <cellStyle name="highlightText 2" xfId="21308"/>
    <cellStyle name="highlightText 2 2" xfId="22184"/>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2182"/>
    <cellStyle name="Input 2 10 2 3" xfId="21497"/>
    <cellStyle name="Input 2 10 3" xfId="9336"/>
    <cellStyle name="Input 2 10 3 2" xfId="21305"/>
    <cellStyle name="Input 2 10 3 2 2" xfId="22181"/>
    <cellStyle name="Input 2 10 3 3" xfId="21498"/>
    <cellStyle name="Input 2 10 4" xfId="9337"/>
    <cellStyle name="Input 2 10 4 2" xfId="21304"/>
    <cellStyle name="Input 2 10 4 2 2" xfId="22180"/>
    <cellStyle name="Input 2 10 4 3" xfId="21499"/>
    <cellStyle name="Input 2 10 5" xfId="9338"/>
    <cellStyle name="Input 2 10 5 2" xfId="21303"/>
    <cellStyle name="Input 2 10 5 2 2" xfId="22179"/>
    <cellStyle name="Input 2 10 5 3" xfId="21500"/>
    <cellStyle name="Input 2 11" xfId="9339"/>
    <cellStyle name="Input 2 11 2" xfId="9340"/>
    <cellStyle name="Input 2 11 2 2" xfId="21301"/>
    <cellStyle name="Input 2 11 2 2 2" xfId="22177"/>
    <cellStyle name="Input 2 11 2 3" xfId="21502"/>
    <cellStyle name="Input 2 11 3" xfId="9341"/>
    <cellStyle name="Input 2 11 3 2" xfId="21300"/>
    <cellStyle name="Input 2 11 3 2 2" xfId="22176"/>
    <cellStyle name="Input 2 11 3 3" xfId="21503"/>
    <cellStyle name="Input 2 11 4" xfId="9342"/>
    <cellStyle name="Input 2 11 4 2" xfId="21299"/>
    <cellStyle name="Input 2 11 4 2 2" xfId="22175"/>
    <cellStyle name="Input 2 11 4 3" xfId="21504"/>
    <cellStyle name="Input 2 11 5" xfId="9343"/>
    <cellStyle name="Input 2 11 5 2" xfId="21298"/>
    <cellStyle name="Input 2 11 5 2 2" xfId="22174"/>
    <cellStyle name="Input 2 11 5 3" xfId="21505"/>
    <cellStyle name="Input 2 11 6" xfId="21302"/>
    <cellStyle name="Input 2 11 6 2" xfId="22178"/>
    <cellStyle name="Input 2 11 7" xfId="21501"/>
    <cellStyle name="Input 2 12" xfId="9344"/>
    <cellStyle name="Input 2 12 2" xfId="9345"/>
    <cellStyle name="Input 2 12 2 2" xfId="21296"/>
    <cellStyle name="Input 2 12 2 2 2" xfId="22172"/>
    <cellStyle name="Input 2 12 2 3" xfId="21507"/>
    <cellStyle name="Input 2 12 3" xfId="9346"/>
    <cellStyle name="Input 2 12 3 2" xfId="21295"/>
    <cellStyle name="Input 2 12 3 2 2" xfId="22171"/>
    <cellStyle name="Input 2 12 3 3" xfId="21508"/>
    <cellStyle name="Input 2 12 4" xfId="9347"/>
    <cellStyle name="Input 2 12 4 2" xfId="21294"/>
    <cellStyle name="Input 2 12 4 2 2" xfId="22170"/>
    <cellStyle name="Input 2 12 4 3" xfId="21509"/>
    <cellStyle name="Input 2 12 5" xfId="9348"/>
    <cellStyle name="Input 2 12 5 2" xfId="21293"/>
    <cellStyle name="Input 2 12 5 2 2" xfId="22169"/>
    <cellStyle name="Input 2 12 5 3" xfId="21510"/>
    <cellStyle name="Input 2 12 6" xfId="21297"/>
    <cellStyle name="Input 2 12 6 2" xfId="22173"/>
    <cellStyle name="Input 2 12 7" xfId="21506"/>
    <cellStyle name="Input 2 13" xfId="9349"/>
    <cellStyle name="Input 2 13 2" xfId="9350"/>
    <cellStyle name="Input 2 13 2 2" xfId="21291"/>
    <cellStyle name="Input 2 13 2 2 2" xfId="22167"/>
    <cellStyle name="Input 2 13 2 3" xfId="21512"/>
    <cellStyle name="Input 2 13 3" xfId="9351"/>
    <cellStyle name="Input 2 13 3 2" xfId="21290"/>
    <cellStyle name="Input 2 13 3 2 2" xfId="22166"/>
    <cellStyle name="Input 2 13 3 3" xfId="21513"/>
    <cellStyle name="Input 2 13 4" xfId="9352"/>
    <cellStyle name="Input 2 13 4 2" xfId="21289"/>
    <cellStyle name="Input 2 13 4 2 2" xfId="22165"/>
    <cellStyle name="Input 2 13 4 3" xfId="21514"/>
    <cellStyle name="Input 2 13 5" xfId="21292"/>
    <cellStyle name="Input 2 13 5 2" xfId="22168"/>
    <cellStyle name="Input 2 13 6" xfId="21511"/>
    <cellStyle name="Input 2 14" xfId="9353"/>
    <cellStyle name="Input 2 14 2" xfId="21288"/>
    <cellStyle name="Input 2 14 2 2" xfId="22164"/>
    <cellStyle name="Input 2 14 3" xfId="21515"/>
    <cellStyle name="Input 2 15" xfId="9354"/>
    <cellStyle name="Input 2 15 2" xfId="21287"/>
    <cellStyle name="Input 2 15 2 2" xfId="22163"/>
    <cellStyle name="Input 2 15 3" xfId="21516"/>
    <cellStyle name="Input 2 16" xfId="9355"/>
    <cellStyle name="Input 2 16 2" xfId="21286"/>
    <cellStyle name="Input 2 16 2 2" xfId="22162"/>
    <cellStyle name="Input 2 16 3" xfId="21517"/>
    <cellStyle name="Input 2 17" xfId="21307"/>
    <cellStyle name="Input 2 17 2" xfId="22183"/>
    <cellStyle name="Input 2 18" xfId="21496"/>
    <cellStyle name="Input 2 2" xfId="9356"/>
    <cellStyle name="Input 2 2 10" xfId="21285"/>
    <cellStyle name="Input 2 2 10 2" xfId="22161"/>
    <cellStyle name="Input 2 2 11" xfId="21518"/>
    <cellStyle name="Input 2 2 2" xfId="9357"/>
    <cellStyle name="Input 2 2 2 2" xfId="9358"/>
    <cellStyle name="Input 2 2 2 2 2" xfId="21283"/>
    <cellStyle name="Input 2 2 2 2 2 2" xfId="22159"/>
    <cellStyle name="Input 2 2 2 2 3" xfId="21520"/>
    <cellStyle name="Input 2 2 2 3" xfId="9359"/>
    <cellStyle name="Input 2 2 2 3 2" xfId="21282"/>
    <cellStyle name="Input 2 2 2 3 2 2" xfId="22158"/>
    <cellStyle name="Input 2 2 2 3 3" xfId="21521"/>
    <cellStyle name="Input 2 2 2 4" xfId="9360"/>
    <cellStyle name="Input 2 2 2 4 2" xfId="21281"/>
    <cellStyle name="Input 2 2 2 4 2 2" xfId="22157"/>
    <cellStyle name="Input 2 2 2 4 3" xfId="21522"/>
    <cellStyle name="Input 2 2 2 5" xfId="21284"/>
    <cellStyle name="Input 2 2 2 5 2" xfId="22160"/>
    <cellStyle name="Input 2 2 2 6" xfId="21519"/>
    <cellStyle name="Input 2 2 3" xfId="9361"/>
    <cellStyle name="Input 2 2 3 2" xfId="9362"/>
    <cellStyle name="Input 2 2 3 2 2" xfId="21279"/>
    <cellStyle name="Input 2 2 3 2 2 2" xfId="22155"/>
    <cellStyle name="Input 2 2 3 2 3" xfId="21524"/>
    <cellStyle name="Input 2 2 3 3" xfId="9363"/>
    <cellStyle name="Input 2 2 3 3 2" xfId="21278"/>
    <cellStyle name="Input 2 2 3 3 2 2" xfId="22154"/>
    <cellStyle name="Input 2 2 3 3 3" xfId="21525"/>
    <cellStyle name="Input 2 2 3 4" xfId="9364"/>
    <cellStyle name="Input 2 2 3 4 2" xfId="21277"/>
    <cellStyle name="Input 2 2 3 4 2 2" xfId="22153"/>
    <cellStyle name="Input 2 2 3 4 3" xfId="21526"/>
    <cellStyle name="Input 2 2 3 5" xfId="21280"/>
    <cellStyle name="Input 2 2 3 5 2" xfId="22156"/>
    <cellStyle name="Input 2 2 3 6" xfId="21523"/>
    <cellStyle name="Input 2 2 4" xfId="9365"/>
    <cellStyle name="Input 2 2 4 2" xfId="9366"/>
    <cellStyle name="Input 2 2 4 2 2" xfId="21275"/>
    <cellStyle name="Input 2 2 4 2 2 2" xfId="22151"/>
    <cellStyle name="Input 2 2 4 2 3" xfId="21528"/>
    <cellStyle name="Input 2 2 4 3" xfId="9367"/>
    <cellStyle name="Input 2 2 4 3 2" xfId="21274"/>
    <cellStyle name="Input 2 2 4 3 2 2" xfId="22150"/>
    <cellStyle name="Input 2 2 4 3 3" xfId="21529"/>
    <cellStyle name="Input 2 2 4 4" xfId="9368"/>
    <cellStyle name="Input 2 2 4 4 2" xfId="21273"/>
    <cellStyle name="Input 2 2 4 4 2 2" xfId="22149"/>
    <cellStyle name="Input 2 2 4 4 3" xfId="21530"/>
    <cellStyle name="Input 2 2 4 5" xfId="21276"/>
    <cellStyle name="Input 2 2 4 5 2" xfId="22152"/>
    <cellStyle name="Input 2 2 4 6" xfId="21527"/>
    <cellStyle name="Input 2 2 5" xfId="9369"/>
    <cellStyle name="Input 2 2 5 2" xfId="9370"/>
    <cellStyle name="Input 2 2 5 2 2" xfId="21271"/>
    <cellStyle name="Input 2 2 5 2 2 2" xfId="22147"/>
    <cellStyle name="Input 2 2 5 2 3" xfId="21532"/>
    <cellStyle name="Input 2 2 5 3" xfId="9371"/>
    <cellStyle name="Input 2 2 5 3 2" xfId="21270"/>
    <cellStyle name="Input 2 2 5 3 2 2" xfId="22146"/>
    <cellStyle name="Input 2 2 5 3 3" xfId="21533"/>
    <cellStyle name="Input 2 2 5 4" xfId="9372"/>
    <cellStyle name="Input 2 2 5 4 2" xfId="21269"/>
    <cellStyle name="Input 2 2 5 4 2 2" xfId="22145"/>
    <cellStyle name="Input 2 2 5 4 3" xfId="21534"/>
    <cellStyle name="Input 2 2 5 5" xfId="21272"/>
    <cellStyle name="Input 2 2 5 5 2" xfId="22148"/>
    <cellStyle name="Input 2 2 5 6" xfId="21531"/>
    <cellStyle name="Input 2 2 6" xfId="9373"/>
    <cellStyle name="Input 2 2 6 2" xfId="21268"/>
    <cellStyle name="Input 2 2 6 2 2" xfId="22144"/>
    <cellStyle name="Input 2 2 6 3" xfId="21535"/>
    <cellStyle name="Input 2 2 7" xfId="9374"/>
    <cellStyle name="Input 2 2 7 2" xfId="21267"/>
    <cellStyle name="Input 2 2 7 2 2" xfId="22143"/>
    <cellStyle name="Input 2 2 7 3" xfId="21536"/>
    <cellStyle name="Input 2 2 8" xfId="9375"/>
    <cellStyle name="Input 2 2 8 2" xfId="21266"/>
    <cellStyle name="Input 2 2 8 2 2" xfId="22142"/>
    <cellStyle name="Input 2 2 8 3" xfId="21537"/>
    <cellStyle name="Input 2 2 9" xfId="9376"/>
    <cellStyle name="Input 2 2 9 2" xfId="21265"/>
    <cellStyle name="Input 2 2 9 2 2" xfId="22141"/>
    <cellStyle name="Input 2 2 9 3" xfId="21538"/>
    <cellStyle name="Input 2 3" xfId="9377"/>
    <cellStyle name="Input 2 3 2" xfId="9378"/>
    <cellStyle name="Input 2 3 2 2" xfId="21264"/>
    <cellStyle name="Input 2 3 2 2 2" xfId="22140"/>
    <cellStyle name="Input 2 3 2 3" xfId="21539"/>
    <cellStyle name="Input 2 3 3" xfId="9379"/>
    <cellStyle name="Input 2 3 3 2" xfId="21263"/>
    <cellStyle name="Input 2 3 3 2 2" xfId="22139"/>
    <cellStyle name="Input 2 3 3 3" xfId="21540"/>
    <cellStyle name="Input 2 3 4" xfId="9380"/>
    <cellStyle name="Input 2 3 4 2" xfId="21262"/>
    <cellStyle name="Input 2 3 4 2 2" xfId="22138"/>
    <cellStyle name="Input 2 3 4 3" xfId="21541"/>
    <cellStyle name="Input 2 3 5" xfId="9381"/>
    <cellStyle name="Input 2 3 5 2" xfId="21261"/>
    <cellStyle name="Input 2 3 5 2 2" xfId="22137"/>
    <cellStyle name="Input 2 3 5 3" xfId="21542"/>
    <cellStyle name="Input 2 4" xfId="9382"/>
    <cellStyle name="Input 2 4 2" xfId="9383"/>
    <cellStyle name="Input 2 4 2 2" xfId="21260"/>
    <cellStyle name="Input 2 4 2 2 2" xfId="22136"/>
    <cellStyle name="Input 2 4 2 3" xfId="21543"/>
    <cellStyle name="Input 2 4 3" xfId="9384"/>
    <cellStyle name="Input 2 4 3 2" xfId="21259"/>
    <cellStyle name="Input 2 4 3 2 2" xfId="22135"/>
    <cellStyle name="Input 2 4 3 3" xfId="21544"/>
    <cellStyle name="Input 2 4 4" xfId="9385"/>
    <cellStyle name="Input 2 4 4 2" xfId="21258"/>
    <cellStyle name="Input 2 4 4 2 2" xfId="22134"/>
    <cellStyle name="Input 2 4 4 3" xfId="21545"/>
    <cellStyle name="Input 2 4 5" xfId="9386"/>
    <cellStyle name="Input 2 4 5 2" xfId="21257"/>
    <cellStyle name="Input 2 4 5 2 2" xfId="22133"/>
    <cellStyle name="Input 2 4 5 3" xfId="21546"/>
    <cellStyle name="Input 2 5" xfId="9387"/>
    <cellStyle name="Input 2 5 2" xfId="9388"/>
    <cellStyle name="Input 2 5 2 2" xfId="21256"/>
    <cellStyle name="Input 2 5 2 2 2" xfId="22132"/>
    <cellStyle name="Input 2 5 2 3" xfId="21547"/>
    <cellStyle name="Input 2 5 3" xfId="9389"/>
    <cellStyle name="Input 2 5 3 2" xfId="21255"/>
    <cellStyle name="Input 2 5 3 2 2" xfId="22131"/>
    <cellStyle name="Input 2 5 3 3" xfId="21548"/>
    <cellStyle name="Input 2 5 4" xfId="9390"/>
    <cellStyle name="Input 2 5 4 2" xfId="21254"/>
    <cellStyle name="Input 2 5 4 2 2" xfId="22130"/>
    <cellStyle name="Input 2 5 4 3" xfId="21549"/>
    <cellStyle name="Input 2 5 5" xfId="9391"/>
    <cellStyle name="Input 2 5 5 2" xfId="21253"/>
    <cellStyle name="Input 2 5 5 2 2" xfId="22129"/>
    <cellStyle name="Input 2 5 5 3" xfId="21550"/>
    <cellStyle name="Input 2 6" xfId="9392"/>
    <cellStyle name="Input 2 6 2" xfId="9393"/>
    <cellStyle name="Input 2 6 2 2" xfId="21252"/>
    <cellStyle name="Input 2 6 2 2 2" xfId="22128"/>
    <cellStyle name="Input 2 6 2 3" xfId="21551"/>
    <cellStyle name="Input 2 6 3" xfId="9394"/>
    <cellStyle name="Input 2 6 3 2" xfId="21251"/>
    <cellStyle name="Input 2 6 3 2 2" xfId="22127"/>
    <cellStyle name="Input 2 6 3 3" xfId="21552"/>
    <cellStyle name="Input 2 6 4" xfId="9395"/>
    <cellStyle name="Input 2 6 4 2" xfId="21250"/>
    <cellStyle name="Input 2 6 4 2 2" xfId="22126"/>
    <cellStyle name="Input 2 6 4 3" xfId="21553"/>
    <cellStyle name="Input 2 6 5" xfId="9396"/>
    <cellStyle name="Input 2 6 5 2" xfId="21249"/>
    <cellStyle name="Input 2 6 5 2 2" xfId="22125"/>
    <cellStyle name="Input 2 6 5 3" xfId="21554"/>
    <cellStyle name="Input 2 7" xfId="9397"/>
    <cellStyle name="Input 2 7 2" xfId="9398"/>
    <cellStyle name="Input 2 7 2 2" xfId="21248"/>
    <cellStyle name="Input 2 7 2 2 2" xfId="22124"/>
    <cellStyle name="Input 2 7 2 3" xfId="21555"/>
    <cellStyle name="Input 2 7 3" xfId="9399"/>
    <cellStyle name="Input 2 7 3 2" xfId="21247"/>
    <cellStyle name="Input 2 7 3 2 2" xfId="22123"/>
    <cellStyle name="Input 2 7 3 3" xfId="21556"/>
    <cellStyle name="Input 2 7 4" xfId="9400"/>
    <cellStyle name="Input 2 7 4 2" xfId="21246"/>
    <cellStyle name="Input 2 7 4 2 2" xfId="22122"/>
    <cellStyle name="Input 2 7 4 3" xfId="21557"/>
    <cellStyle name="Input 2 7 5" xfId="9401"/>
    <cellStyle name="Input 2 7 5 2" xfId="21245"/>
    <cellStyle name="Input 2 7 5 2 2" xfId="22121"/>
    <cellStyle name="Input 2 7 5 3" xfId="21558"/>
    <cellStyle name="Input 2 8" xfId="9402"/>
    <cellStyle name="Input 2 8 2" xfId="9403"/>
    <cellStyle name="Input 2 8 2 2" xfId="21244"/>
    <cellStyle name="Input 2 8 2 2 2" xfId="22120"/>
    <cellStyle name="Input 2 8 2 3" xfId="21559"/>
    <cellStyle name="Input 2 8 3" xfId="9404"/>
    <cellStyle name="Input 2 8 3 2" xfId="21243"/>
    <cellStyle name="Input 2 8 3 2 2" xfId="22119"/>
    <cellStyle name="Input 2 8 3 3" xfId="21560"/>
    <cellStyle name="Input 2 8 4" xfId="9405"/>
    <cellStyle name="Input 2 8 4 2" xfId="21242"/>
    <cellStyle name="Input 2 8 4 2 2" xfId="22118"/>
    <cellStyle name="Input 2 8 4 3" xfId="21561"/>
    <cellStyle name="Input 2 8 5" xfId="9406"/>
    <cellStyle name="Input 2 8 5 2" xfId="21241"/>
    <cellStyle name="Input 2 8 5 2 2" xfId="22117"/>
    <cellStyle name="Input 2 8 5 3" xfId="21562"/>
    <cellStyle name="Input 2 9" xfId="9407"/>
    <cellStyle name="Input 2 9 2" xfId="9408"/>
    <cellStyle name="Input 2 9 2 2" xfId="21240"/>
    <cellStyle name="Input 2 9 2 2 2" xfId="22116"/>
    <cellStyle name="Input 2 9 2 3" xfId="21563"/>
    <cellStyle name="Input 2 9 3" xfId="9409"/>
    <cellStyle name="Input 2 9 3 2" xfId="21239"/>
    <cellStyle name="Input 2 9 3 2 2" xfId="22115"/>
    <cellStyle name="Input 2 9 3 3" xfId="21564"/>
    <cellStyle name="Input 2 9 4" xfId="9410"/>
    <cellStyle name="Input 2 9 4 2" xfId="21238"/>
    <cellStyle name="Input 2 9 4 2 2" xfId="22114"/>
    <cellStyle name="Input 2 9 4 3" xfId="21565"/>
    <cellStyle name="Input 2 9 5" xfId="9411"/>
    <cellStyle name="Input 2 9 5 2" xfId="21237"/>
    <cellStyle name="Input 2 9 5 2 2" xfId="22113"/>
    <cellStyle name="Input 2 9 5 3" xfId="21566"/>
    <cellStyle name="Input 3" xfId="9412"/>
    <cellStyle name="Input 3 2" xfId="9413"/>
    <cellStyle name="Input 3 2 2" xfId="21235"/>
    <cellStyle name="Input 3 2 2 2" xfId="22111"/>
    <cellStyle name="Input 3 2 3" xfId="21568"/>
    <cellStyle name="Input 3 3" xfId="9414"/>
    <cellStyle name="Input 3 3 2" xfId="21234"/>
    <cellStyle name="Input 3 3 2 2" xfId="22110"/>
    <cellStyle name="Input 3 3 3" xfId="21569"/>
    <cellStyle name="Input 3 4" xfId="21236"/>
    <cellStyle name="Input 3 4 2" xfId="22112"/>
    <cellStyle name="Input 3 5" xfId="21567"/>
    <cellStyle name="Input 4" xfId="9415"/>
    <cellStyle name="Input 4 2" xfId="9416"/>
    <cellStyle name="Input 4 2 2" xfId="21232"/>
    <cellStyle name="Input 4 2 2 2" xfId="22108"/>
    <cellStyle name="Input 4 2 3" xfId="21571"/>
    <cellStyle name="Input 4 3" xfId="9417"/>
    <cellStyle name="Input 4 3 2" xfId="21231"/>
    <cellStyle name="Input 4 3 2 2" xfId="22107"/>
    <cellStyle name="Input 4 3 3" xfId="21572"/>
    <cellStyle name="Input 4 4" xfId="21233"/>
    <cellStyle name="Input 4 4 2" xfId="22109"/>
    <cellStyle name="Input 4 5" xfId="21570"/>
    <cellStyle name="Input 5" xfId="9418"/>
    <cellStyle name="Input 5 2" xfId="9419"/>
    <cellStyle name="Input 5 2 2" xfId="21229"/>
    <cellStyle name="Input 5 2 2 2" xfId="22105"/>
    <cellStyle name="Input 5 2 3" xfId="21574"/>
    <cellStyle name="Input 5 3" xfId="9420"/>
    <cellStyle name="Input 5 3 2" xfId="21228"/>
    <cellStyle name="Input 5 3 2 2" xfId="22104"/>
    <cellStyle name="Input 5 3 3" xfId="21575"/>
    <cellStyle name="Input 5 4" xfId="21230"/>
    <cellStyle name="Input 5 4 2" xfId="22106"/>
    <cellStyle name="Input 5 5" xfId="21573"/>
    <cellStyle name="Input 6" xfId="9421"/>
    <cellStyle name="Input 6 2" xfId="9422"/>
    <cellStyle name="Input 6 2 2" xfId="21226"/>
    <cellStyle name="Input 6 2 2 2" xfId="22102"/>
    <cellStyle name="Input 6 2 3" xfId="21577"/>
    <cellStyle name="Input 6 3" xfId="9423"/>
    <cellStyle name="Input 6 3 2" xfId="21225"/>
    <cellStyle name="Input 6 3 2 2" xfId="22101"/>
    <cellStyle name="Input 6 3 3" xfId="21578"/>
    <cellStyle name="Input 6 4" xfId="21227"/>
    <cellStyle name="Input 6 4 2" xfId="22103"/>
    <cellStyle name="Input 6 5" xfId="21576"/>
    <cellStyle name="Input 7" xfId="9424"/>
    <cellStyle name="Input 7 2" xfId="21224"/>
    <cellStyle name="Input 7 2 2" xfId="22100"/>
    <cellStyle name="Input 7 3" xfId="21579"/>
    <cellStyle name="inputExposure" xfId="9425"/>
    <cellStyle name="inputExposure 2" xfId="21223"/>
    <cellStyle name="inputExposure 2 2" xfId="22099"/>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097"/>
    <cellStyle name="Note 2 10 2 3" xfId="21581"/>
    <cellStyle name="Note 2 10 3" xfId="20386"/>
    <cellStyle name="Note 2 10 3 2" xfId="21220"/>
    <cellStyle name="Note 2 10 3 2 2" xfId="22096"/>
    <cellStyle name="Note 2 10 3 3" xfId="21582"/>
    <cellStyle name="Note 2 10 4" xfId="20387"/>
    <cellStyle name="Note 2 10 4 2" xfId="21219"/>
    <cellStyle name="Note 2 10 4 2 2" xfId="22095"/>
    <cellStyle name="Note 2 10 4 3" xfId="21583"/>
    <cellStyle name="Note 2 10 5" xfId="20388"/>
    <cellStyle name="Note 2 10 5 2" xfId="21218"/>
    <cellStyle name="Note 2 10 5 2 2" xfId="22094"/>
    <cellStyle name="Note 2 10 5 3" xfId="21584"/>
    <cellStyle name="Note 2 11" xfId="20389"/>
    <cellStyle name="Note 2 11 2" xfId="20390"/>
    <cellStyle name="Note 2 11 2 2" xfId="21217"/>
    <cellStyle name="Note 2 11 2 2 2" xfId="22093"/>
    <cellStyle name="Note 2 11 2 3" xfId="21585"/>
    <cellStyle name="Note 2 11 3" xfId="20391"/>
    <cellStyle name="Note 2 11 3 2" xfId="21216"/>
    <cellStyle name="Note 2 11 3 2 2" xfId="22092"/>
    <cellStyle name="Note 2 11 3 3" xfId="21586"/>
    <cellStyle name="Note 2 11 4" xfId="20392"/>
    <cellStyle name="Note 2 11 4 2" xfId="21215"/>
    <cellStyle name="Note 2 11 4 2 2" xfId="22091"/>
    <cellStyle name="Note 2 11 4 3" xfId="21587"/>
    <cellStyle name="Note 2 11 5" xfId="20393"/>
    <cellStyle name="Note 2 11 5 2" xfId="21214"/>
    <cellStyle name="Note 2 11 5 2 2" xfId="22090"/>
    <cellStyle name="Note 2 11 5 3" xfId="21588"/>
    <cellStyle name="Note 2 12" xfId="20394"/>
    <cellStyle name="Note 2 12 2" xfId="20395"/>
    <cellStyle name="Note 2 12 2 2" xfId="21213"/>
    <cellStyle name="Note 2 12 2 2 2" xfId="22089"/>
    <cellStyle name="Note 2 12 2 3" xfId="21589"/>
    <cellStyle name="Note 2 12 3" xfId="20396"/>
    <cellStyle name="Note 2 12 3 2" xfId="21212"/>
    <cellStyle name="Note 2 12 3 2 2" xfId="22088"/>
    <cellStyle name="Note 2 12 3 3" xfId="21590"/>
    <cellStyle name="Note 2 12 4" xfId="20397"/>
    <cellStyle name="Note 2 12 4 2" xfId="21211"/>
    <cellStyle name="Note 2 12 4 2 2" xfId="22087"/>
    <cellStyle name="Note 2 12 4 3" xfId="21591"/>
    <cellStyle name="Note 2 12 5" xfId="20398"/>
    <cellStyle name="Note 2 12 5 2" xfId="21210"/>
    <cellStyle name="Note 2 12 5 2 2" xfId="22086"/>
    <cellStyle name="Note 2 12 5 3" xfId="21592"/>
    <cellStyle name="Note 2 13" xfId="20399"/>
    <cellStyle name="Note 2 13 2" xfId="20400"/>
    <cellStyle name="Note 2 13 2 2" xfId="21209"/>
    <cellStyle name="Note 2 13 2 2 2" xfId="22085"/>
    <cellStyle name="Note 2 13 2 3" xfId="21593"/>
    <cellStyle name="Note 2 13 3" xfId="20401"/>
    <cellStyle name="Note 2 13 3 2" xfId="21208"/>
    <cellStyle name="Note 2 13 3 2 2" xfId="22084"/>
    <cellStyle name="Note 2 13 3 3" xfId="21594"/>
    <cellStyle name="Note 2 13 4" xfId="20402"/>
    <cellStyle name="Note 2 13 4 2" xfId="21207"/>
    <cellStyle name="Note 2 13 4 2 2" xfId="22083"/>
    <cellStyle name="Note 2 13 4 3" xfId="21595"/>
    <cellStyle name="Note 2 13 5" xfId="20403"/>
    <cellStyle name="Note 2 13 5 2" xfId="21206"/>
    <cellStyle name="Note 2 13 5 2 2" xfId="22082"/>
    <cellStyle name="Note 2 13 5 3" xfId="21596"/>
    <cellStyle name="Note 2 14" xfId="20404"/>
    <cellStyle name="Note 2 14 2" xfId="20405"/>
    <cellStyle name="Note 2 14 2 2" xfId="21204"/>
    <cellStyle name="Note 2 14 2 2 2" xfId="22080"/>
    <cellStyle name="Note 2 14 2 3" xfId="21598"/>
    <cellStyle name="Note 2 14 3" xfId="21205"/>
    <cellStyle name="Note 2 14 3 2" xfId="22081"/>
    <cellStyle name="Note 2 14 4" xfId="21597"/>
    <cellStyle name="Note 2 15" xfId="20406"/>
    <cellStyle name="Note 2 15 2" xfId="20407"/>
    <cellStyle name="Note 2 15 2 2" xfId="21203"/>
    <cellStyle name="Note 2 15 2 2 2" xfId="22079"/>
    <cellStyle name="Note 2 15 2 3" xfId="21599"/>
    <cellStyle name="Note 2 16" xfId="20408"/>
    <cellStyle name="Note 2 16 2" xfId="21202"/>
    <cellStyle name="Note 2 16 2 2" xfId="22078"/>
    <cellStyle name="Note 2 16 3" xfId="21600"/>
    <cellStyle name="Note 2 17" xfId="20409"/>
    <cellStyle name="Note 2 17 2" xfId="21201"/>
    <cellStyle name="Note 2 17 2 2" xfId="22077"/>
    <cellStyle name="Note 2 17 3" xfId="21601"/>
    <cellStyle name="Note 2 18" xfId="21222"/>
    <cellStyle name="Note 2 18 2" xfId="22098"/>
    <cellStyle name="Note 2 19" xfId="21580"/>
    <cellStyle name="Note 2 2" xfId="20410"/>
    <cellStyle name="Note 2 2 10" xfId="20411"/>
    <cellStyle name="Note 2 2 10 2" xfId="21199"/>
    <cellStyle name="Note 2 2 10 2 2" xfId="22075"/>
    <cellStyle name="Note 2 2 10 3" xfId="21603"/>
    <cellStyle name="Note 2 2 11" xfId="21200"/>
    <cellStyle name="Note 2 2 11 2" xfId="22076"/>
    <cellStyle name="Note 2 2 12" xfId="21602"/>
    <cellStyle name="Note 2 2 2" xfId="20412"/>
    <cellStyle name="Note 2 2 2 2" xfId="20413"/>
    <cellStyle name="Note 2 2 2 2 2" xfId="21197"/>
    <cellStyle name="Note 2 2 2 2 2 2" xfId="22073"/>
    <cellStyle name="Note 2 2 2 2 3" xfId="21605"/>
    <cellStyle name="Note 2 2 2 3" xfId="20414"/>
    <cellStyle name="Note 2 2 2 3 2" xfId="21196"/>
    <cellStyle name="Note 2 2 2 3 2 2" xfId="22072"/>
    <cellStyle name="Note 2 2 2 3 3" xfId="21606"/>
    <cellStyle name="Note 2 2 2 4" xfId="20415"/>
    <cellStyle name="Note 2 2 2 4 2" xfId="21195"/>
    <cellStyle name="Note 2 2 2 4 2 2" xfId="22071"/>
    <cellStyle name="Note 2 2 2 4 3" xfId="21607"/>
    <cellStyle name="Note 2 2 2 5" xfId="20416"/>
    <cellStyle name="Note 2 2 2 5 2" xfId="21194"/>
    <cellStyle name="Note 2 2 2 5 2 2" xfId="22070"/>
    <cellStyle name="Note 2 2 2 5 3" xfId="21608"/>
    <cellStyle name="Note 2 2 2 6" xfId="21198"/>
    <cellStyle name="Note 2 2 2 6 2" xfId="22074"/>
    <cellStyle name="Note 2 2 2 7" xfId="21604"/>
    <cellStyle name="Note 2 2 3" xfId="20417"/>
    <cellStyle name="Note 2 2 3 2" xfId="20418"/>
    <cellStyle name="Note 2 2 3 2 2" xfId="21193"/>
    <cellStyle name="Note 2 2 3 2 2 2" xfId="22069"/>
    <cellStyle name="Note 2 2 3 2 3" xfId="21609"/>
    <cellStyle name="Note 2 2 3 3" xfId="20419"/>
    <cellStyle name="Note 2 2 3 3 2" xfId="21192"/>
    <cellStyle name="Note 2 2 3 3 2 2" xfId="22068"/>
    <cellStyle name="Note 2 2 3 3 3" xfId="21610"/>
    <cellStyle name="Note 2 2 3 4" xfId="20420"/>
    <cellStyle name="Note 2 2 3 4 2" xfId="21191"/>
    <cellStyle name="Note 2 2 3 4 2 2" xfId="22067"/>
    <cellStyle name="Note 2 2 3 4 3" xfId="21611"/>
    <cellStyle name="Note 2 2 3 5" xfId="20421"/>
    <cellStyle name="Note 2 2 3 5 2" xfId="21190"/>
    <cellStyle name="Note 2 2 3 5 2 2" xfId="22066"/>
    <cellStyle name="Note 2 2 3 5 3" xfId="21612"/>
    <cellStyle name="Note 2 2 4" xfId="20422"/>
    <cellStyle name="Note 2 2 4 2" xfId="20423"/>
    <cellStyle name="Note 2 2 4 2 2" xfId="21188"/>
    <cellStyle name="Note 2 2 4 2 2 2" xfId="22064"/>
    <cellStyle name="Note 2 2 4 2 3" xfId="21614"/>
    <cellStyle name="Note 2 2 4 3" xfId="20424"/>
    <cellStyle name="Note 2 2 4 3 2" xfId="21187"/>
    <cellStyle name="Note 2 2 4 3 2 2" xfId="22063"/>
    <cellStyle name="Note 2 2 4 3 3" xfId="21615"/>
    <cellStyle name="Note 2 2 4 4" xfId="20425"/>
    <cellStyle name="Note 2 2 4 4 2" xfId="21186"/>
    <cellStyle name="Note 2 2 4 4 2 2" xfId="22062"/>
    <cellStyle name="Note 2 2 4 4 3" xfId="21616"/>
    <cellStyle name="Note 2 2 4 5" xfId="21189"/>
    <cellStyle name="Note 2 2 4 5 2" xfId="22065"/>
    <cellStyle name="Note 2 2 4 6" xfId="21613"/>
    <cellStyle name="Note 2 2 5" xfId="20426"/>
    <cellStyle name="Note 2 2 5 2" xfId="20427"/>
    <cellStyle name="Note 2 2 5 2 2" xfId="21184"/>
    <cellStyle name="Note 2 2 5 2 2 2" xfId="22060"/>
    <cellStyle name="Note 2 2 5 2 3" xfId="21618"/>
    <cellStyle name="Note 2 2 5 3" xfId="20428"/>
    <cellStyle name="Note 2 2 5 3 2" xfId="21183"/>
    <cellStyle name="Note 2 2 5 3 2 2" xfId="22059"/>
    <cellStyle name="Note 2 2 5 3 3" xfId="21619"/>
    <cellStyle name="Note 2 2 5 4" xfId="20429"/>
    <cellStyle name="Note 2 2 5 4 2" xfId="21182"/>
    <cellStyle name="Note 2 2 5 4 2 2" xfId="22058"/>
    <cellStyle name="Note 2 2 5 4 3" xfId="21620"/>
    <cellStyle name="Note 2 2 5 5" xfId="21185"/>
    <cellStyle name="Note 2 2 5 5 2" xfId="22061"/>
    <cellStyle name="Note 2 2 5 6" xfId="21617"/>
    <cellStyle name="Note 2 2 6" xfId="20430"/>
    <cellStyle name="Note 2 2 6 2" xfId="21181"/>
    <cellStyle name="Note 2 2 6 2 2" xfId="22057"/>
    <cellStyle name="Note 2 2 6 3" xfId="21621"/>
    <cellStyle name="Note 2 2 7" xfId="20431"/>
    <cellStyle name="Note 2 2 7 2" xfId="21180"/>
    <cellStyle name="Note 2 2 7 2 2" xfId="22056"/>
    <cellStyle name="Note 2 2 7 3" xfId="21622"/>
    <cellStyle name="Note 2 2 8" xfId="20432"/>
    <cellStyle name="Note 2 2 8 2" xfId="21179"/>
    <cellStyle name="Note 2 2 8 2 2" xfId="22055"/>
    <cellStyle name="Note 2 2 8 3" xfId="21623"/>
    <cellStyle name="Note 2 2 9" xfId="20433"/>
    <cellStyle name="Note 2 2 9 2" xfId="21178"/>
    <cellStyle name="Note 2 2 9 2 2" xfId="22054"/>
    <cellStyle name="Note 2 2 9 3" xfId="21624"/>
    <cellStyle name="Note 2 3" xfId="20434"/>
    <cellStyle name="Note 2 3 2" xfId="20435"/>
    <cellStyle name="Note 2 3 2 2" xfId="21177"/>
    <cellStyle name="Note 2 3 2 2 2" xfId="22053"/>
    <cellStyle name="Note 2 3 2 3" xfId="21625"/>
    <cellStyle name="Note 2 3 3" xfId="20436"/>
    <cellStyle name="Note 2 3 3 2" xfId="21176"/>
    <cellStyle name="Note 2 3 3 2 2" xfId="22052"/>
    <cellStyle name="Note 2 3 3 3" xfId="21626"/>
    <cellStyle name="Note 2 3 4" xfId="20437"/>
    <cellStyle name="Note 2 3 4 2" xfId="21175"/>
    <cellStyle name="Note 2 3 4 2 2" xfId="22051"/>
    <cellStyle name="Note 2 3 4 3" xfId="21627"/>
    <cellStyle name="Note 2 3 5" xfId="20438"/>
    <cellStyle name="Note 2 3 5 2" xfId="21174"/>
    <cellStyle name="Note 2 3 5 2 2" xfId="22050"/>
    <cellStyle name="Note 2 3 5 3" xfId="21628"/>
    <cellStyle name="Note 2 4" xfId="20439"/>
    <cellStyle name="Note 2 4 2" xfId="20440"/>
    <cellStyle name="Note 2 4 2 2" xfId="20441"/>
    <cellStyle name="Note 2 4 2 2 2" xfId="21173"/>
    <cellStyle name="Note 2 4 2 2 2 2" xfId="22049"/>
    <cellStyle name="Note 2 4 2 2 3" xfId="21629"/>
    <cellStyle name="Note 2 4 3" xfId="20442"/>
    <cellStyle name="Note 2 4 3 2" xfId="20443"/>
    <cellStyle name="Note 2 4 3 2 2" xfId="21172"/>
    <cellStyle name="Note 2 4 3 2 2 2" xfId="22048"/>
    <cellStyle name="Note 2 4 3 2 3" xfId="21630"/>
    <cellStyle name="Note 2 4 4" xfId="20444"/>
    <cellStyle name="Note 2 4 4 2" xfId="20445"/>
    <cellStyle name="Note 2 4 4 2 2" xfId="21171"/>
    <cellStyle name="Note 2 4 4 2 2 2" xfId="22047"/>
    <cellStyle name="Note 2 4 4 2 3" xfId="21631"/>
    <cellStyle name="Note 2 4 5" xfId="20446"/>
    <cellStyle name="Note 2 4 6" xfId="20447"/>
    <cellStyle name="Note 2 4 7" xfId="20448"/>
    <cellStyle name="Note 2 4 7 2" xfId="21170"/>
    <cellStyle name="Note 2 4 7 2 2" xfId="22046"/>
    <cellStyle name="Note 2 4 7 3" xfId="21632"/>
    <cellStyle name="Note 2 5" xfId="20449"/>
    <cellStyle name="Note 2 5 2" xfId="20450"/>
    <cellStyle name="Note 2 5 2 2" xfId="20451"/>
    <cellStyle name="Note 2 5 2 2 2" xfId="21169"/>
    <cellStyle name="Note 2 5 2 2 2 2" xfId="22045"/>
    <cellStyle name="Note 2 5 2 2 3" xfId="21633"/>
    <cellStyle name="Note 2 5 3" xfId="20452"/>
    <cellStyle name="Note 2 5 3 2" xfId="20453"/>
    <cellStyle name="Note 2 5 3 2 2" xfId="21168"/>
    <cellStyle name="Note 2 5 3 2 2 2" xfId="22044"/>
    <cellStyle name="Note 2 5 3 2 3" xfId="21634"/>
    <cellStyle name="Note 2 5 4" xfId="20454"/>
    <cellStyle name="Note 2 5 4 2" xfId="20455"/>
    <cellStyle name="Note 2 5 4 2 2" xfId="21167"/>
    <cellStyle name="Note 2 5 4 2 2 2" xfId="22043"/>
    <cellStyle name="Note 2 5 4 2 3" xfId="21635"/>
    <cellStyle name="Note 2 5 5" xfId="20456"/>
    <cellStyle name="Note 2 5 6" xfId="20457"/>
    <cellStyle name="Note 2 5 7" xfId="20458"/>
    <cellStyle name="Note 2 5 7 2" xfId="21166"/>
    <cellStyle name="Note 2 5 7 2 2" xfId="22042"/>
    <cellStyle name="Note 2 5 7 3" xfId="21636"/>
    <cellStyle name="Note 2 6" xfId="20459"/>
    <cellStyle name="Note 2 6 2" xfId="20460"/>
    <cellStyle name="Note 2 6 2 2" xfId="20461"/>
    <cellStyle name="Note 2 6 2 2 2" xfId="21165"/>
    <cellStyle name="Note 2 6 2 2 2 2" xfId="22041"/>
    <cellStyle name="Note 2 6 2 2 3" xfId="21637"/>
    <cellStyle name="Note 2 6 3" xfId="20462"/>
    <cellStyle name="Note 2 6 3 2" xfId="20463"/>
    <cellStyle name="Note 2 6 3 2 2" xfId="21164"/>
    <cellStyle name="Note 2 6 3 2 2 2" xfId="22040"/>
    <cellStyle name="Note 2 6 3 2 3" xfId="21638"/>
    <cellStyle name="Note 2 6 4" xfId="20464"/>
    <cellStyle name="Note 2 6 4 2" xfId="20465"/>
    <cellStyle name="Note 2 6 4 2 2" xfId="21163"/>
    <cellStyle name="Note 2 6 4 2 2 2" xfId="22039"/>
    <cellStyle name="Note 2 6 4 2 3" xfId="21639"/>
    <cellStyle name="Note 2 6 5" xfId="20466"/>
    <cellStyle name="Note 2 6 6" xfId="20467"/>
    <cellStyle name="Note 2 6 7" xfId="20468"/>
    <cellStyle name="Note 2 6 7 2" xfId="21162"/>
    <cellStyle name="Note 2 6 7 2 2" xfId="22038"/>
    <cellStyle name="Note 2 6 7 3" xfId="21640"/>
    <cellStyle name="Note 2 7" xfId="20469"/>
    <cellStyle name="Note 2 7 2" xfId="20470"/>
    <cellStyle name="Note 2 7 2 2" xfId="20471"/>
    <cellStyle name="Note 2 7 2 2 2" xfId="21161"/>
    <cellStyle name="Note 2 7 2 2 2 2" xfId="22037"/>
    <cellStyle name="Note 2 7 2 2 3" xfId="21641"/>
    <cellStyle name="Note 2 7 3" xfId="20472"/>
    <cellStyle name="Note 2 7 3 2" xfId="20473"/>
    <cellStyle name="Note 2 7 3 2 2" xfId="21160"/>
    <cellStyle name="Note 2 7 3 2 2 2" xfId="22036"/>
    <cellStyle name="Note 2 7 3 2 3" xfId="21642"/>
    <cellStyle name="Note 2 7 4" xfId="20474"/>
    <cellStyle name="Note 2 7 4 2" xfId="20475"/>
    <cellStyle name="Note 2 7 4 2 2" xfId="21159"/>
    <cellStyle name="Note 2 7 4 2 2 2" xfId="22035"/>
    <cellStyle name="Note 2 7 4 2 3" xfId="21643"/>
    <cellStyle name="Note 2 7 5" xfId="20476"/>
    <cellStyle name="Note 2 7 6" xfId="20477"/>
    <cellStyle name="Note 2 7 7" xfId="20478"/>
    <cellStyle name="Note 2 7 7 2" xfId="21158"/>
    <cellStyle name="Note 2 7 7 2 2" xfId="22034"/>
    <cellStyle name="Note 2 7 7 3" xfId="21644"/>
    <cellStyle name="Note 2 8" xfId="20479"/>
    <cellStyle name="Note 2 8 2" xfId="20480"/>
    <cellStyle name="Note 2 8 2 2" xfId="21157"/>
    <cellStyle name="Note 2 8 2 2 2" xfId="22033"/>
    <cellStyle name="Note 2 8 2 3" xfId="21645"/>
    <cellStyle name="Note 2 8 3" xfId="20481"/>
    <cellStyle name="Note 2 8 3 2" xfId="21156"/>
    <cellStyle name="Note 2 8 3 2 2" xfId="22032"/>
    <cellStyle name="Note 2 8 3 3" xfId="21646"/>
    <cellStyle name="Note 2 8 4" xfId="20482"/>
    <cellStyle name="Note 2 8 4 2" xfId="21155"/>
    <cellStyle name="Note 2 8 4 2 2" xfId="22031"/>
    <cellStyle name="Note 2 8 4 3" xfId="21647"/>
    <cellStyle name="Note 2 8 5" xfId="20483"/>
    <cellStyle name="Note 2 8 5 2" xfId="21154"/>
    <cellStyle name="Note 2 8 5 2 2" xfId="22030"/>
    <cellStyle name="Note 2 8 5 3" xfId="21648"/>
    <cellStyle name="Note 2 9" xfId="20484"/>
    <cellStyle name="Note 2 9 2" xfId="20485"/>
    <cellStyle name="Note 2 9 2 2" xfId="21153"/>
    <cellStyle name="Note 2 9 2 2 2" xfId="22029"/>
    <cellStyle name="Note 2 9 2 3" xfId="21649"/>
    <cellStyle name="Note 2 9 3" xfId="20486"/>
    <cellStyle name="Note 2 9 3 2" xfId="21152"/>
    <cellStyle name="Note 2 9 3 2 2" xfId="22028"/>
    <cellStyle name="Note 2 9 3 3" xfId="21650"/>
    <cellStyle name="Note 2 9 4" xfId="20487"/>
    <cellStyle name="Note 2 9 4 2" xfId="21151"/>
    <cellStyle name="Note 2 9 4 2 2" xfId="22027"/>
    <cellStyle name="Note 2 9 4 3" xfId="21651"/>
    <cellStyle name="Note 2 9 5" xfId="20488"/>
    <cellStyle name="Note 2 9 5 2" xfId="21150"/>
    <cellStyle name="Note 2 9 5 2 2" xfId="22026"/>
    <cellStyle name="Note 2 9 5 3" xfId="21652"/>
    <cellStyle name="Note 3 2" xfId="20489"/>
    <cellStyle name="Note 3 2 2" xfId="20490"/>
    <cellStyle name="Note 3 2 2 2" xfId="21148"/>
    <cellStyle name="Note 3 2 2 2 2" xfId="22024"/>
    <cellStyle name="Note 3 2 2 3" xfId="21654"/>
    <cellStyle name="Note 3 2 3" xfId="20491"/>
    <cellStyle name="Note 3 2 4" xfId="21149"/>
    <cellStyle name="Note 3 2 4 2" xfId="22025"/>
    <cellStyle name="Note 3 2 5" xfId="21653"/>
    <cellStyle name="Note 3 3" xfId="20492"/>
    <cellStyle name="Note 3 3 2" xfId="20493"/>
    <cellStyle name="Note 3 3 3" xfId="21147"/>
    <cellStyle name="Note 3 3 3 2" xfId="22023"/>
    <cellStyle name="Note 3 3 4" xfId="21655"/>
    <cellStyle name="Note 3 4" xfId="20494"/>
    <cellStyle name="Note 3 4 2" xfId="21146"/>
    <cellStyle name="Note 3 4 2 2" xfId="22022"/>
    <cellStyle name="Note 3 4 3" xfId="21656"/>
    <cellStyle name="Note 3 5" xfId="20495"/>
    <cellStyle name="Note 4 2" xfId="20496"/>
    <cellStyle name="Note 4 2 2" xfId="20497"/>
    <cellStyle name="Note 4 2 2 2" xfId="21144"/>
    <cellStyle name="Note 4 2 2 2 2" xfId="22020"/>
    <cellStyle name="Note 4 2 2 3" xfId="21658"/>
    <cellStyle name="Note 4 2 3" xfId="20498"/>
    <cellStyle name="Note 4 2 4" xfId="21145"/>
    <cellStyle name="Note 4 2 4 2" xfId="22021"/>
    <cellStyle name="Note 4 2 5" xfId="21657"/>
    <cellStyle name="Note 4 3" xfId="20499"/>
    <cellStyle name="Note 4 4" xfId="20500"/>
    <cellStyle name="Note 4 4 2" xfId="21143"/>
    <cellStyle name="Note 4 4 2 2" xfId="22019"/>
    <cellStyle name="Note 4 4 3" xfId="21659"/>
    <cellStyle name="Note 4 5" xfId="20501"/>
    <cellStyle name="Note 5" xfId="20502"/>
    <cellStyle name="Note 5 2" xfId="20503"/>
    <cellStyle name="Note 5 2 2" xfId="20504"/>
    <cellStyle name="Note 5 2 3" xfId="21141"/>
    <cellStyle name="Note 5 2 3 2" xfId="22017"/>
    <cellStyle name="Note 5 2 4" xfId="21661"/>
    <cellStyle name="Note 5 3" xfId="20505"/>
    <cellStyle name="Note 5 3 2" xfId="20506"/>
    <cellStyle name="Note 5 3 3" xfId="21140"/>
    <cellStyle name="Note 5 3 3 2" xfId="22016"/>
    <cellStyle name="Note 5 3 4" xfId="21662"/>
    <cellStyle name="Note 5 4" xfId="20507"/>
    <cellStyle name="Note 5 4 2" xfId="21139"/>
    <cellStyle name="Note 5 4 2 2" xfId="22015"/>
    <cellStyle name="Note 5 4 3" xfId="21663"/>
    <cellStyle name="Note 5 5" xfId="20508"/>
    <cellStyle name="Note 5 6" xfId="21142"/>
    <cellStyle name="Note 5 6 2" xfId="22018"/>
    <cellStyle name="Note 5 7" xfId="21660"/>
    <cellStyle name="Note 6" xfId="20509"/>
    <cellStyle name="Note 6 2" xfId="20510"/>
    <cellStyle name="Note 6 2 2" xfId="20511"/>
    <cellStyle name="Note 6 2 3" xfId="21137"/>
    <cellStyle name="Note 6 2 3 2" xfId="22013"/>
    <cellStyle name="Note 6 2 4" xfId="21665"/>
    <cellStyle name="Note 6 3" xfId="20512"/>
    <cellStyle name="Note 6 4" xfId="20513"/>
    <cellStyle name="Note 6 5" xfId="21138"/>
    <cellStyle name="Note 6 5 2" xfId="22014"/>
    <cellStyle name="Note 6 6" xfId="21664"/>
    <cellStyle name="Note 7" xfId="20514"/>
    <cellStyle name="Note 7 2" xfId="21136"/>
    <cellStyle name="Note 7 2 2" xfId="22012"/>
    <cellStyle name="Note 7 3" xfId="21666"/>
    <cellStyle name="Note 8" xfId="20515"/>
    <cellStyle name="Note 8 2" xfId="20516"/>
    <cellStyle name="Note 8 2 2" xfId="21134"/>
    <cellStyle name="Note 8 2 2 2" xfId="22010"/>
    <cellStyle name="Note 8 2 3" xfId="21668"/>
    <cellStyle name="Note 8 3" xfId="21135"/>
    <cellStyle name="Note 8 3 2" xfId="22011"/>
    <cellStyle name="Note 8 4" xfId="21667"/>
    <cellStyle name="Note 9" xfId="20517"/>
    <cellStyle name="Note 9 2" xfId="21133"/>
    <cellStyle name="Note 9 2 2" xfId="22009"/>
    <cellStyle name="Note 9 3" xfId="21669"/>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008"/>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006"/>
    <cellStyle name="Output 2 10 2 3" xfId="21671"/>
    <cellStyle name="Output 2 10 3" xfId="20531"/>
    <cellStyle name="Output 2 10 3 2" xfId="21129"/>
    <cellStyle name="Output 2 10 3 2 2" xfId="22005"/>
    <cellStyle name="Output 2 10 3 3" xfId="21672"/>
    <cellStyle name="Output 2 10 4" xfId="20532"/>
    <cellStyle name="Output 2 10 4 2" xfId="21128"/>
    <cellStyle name="Output 2 10 4 2 2" xfId="22004"/>
    <cellStyle name="Output 2 10 4 3" xfId="21673"/>
    <cellStyle name="Output 2 10 5" xfId="20533"/>
    <cellStyle name="Output 2 10 5 2" xfId="21127"/>
    <cellStyle name="Output 2 10 5 2 2" xfId="22003"/>
    <cellStyle name="Output 2 10 5 3" xfId="21674"/>
    <cellStyle name="Output 2 11" xfId="20534"/>
    <cellStyle name="Output 2 11 2" xfId="20535"/>
    <cellStyle name="Output 2 11 2 2" xfId="21125"/>
    <cellStyle name="Output 2 11 2 2 2" xfId="22001"/>
    <cellStyle name="Output 2 11 2 3" xfId="21676"/>
    <cellStyle name="Output 2 11 3" xfId="20536"/>
    <cellStyle name="Output 2 11 3 2" xfId="21124"/>
    <cellStyle name="Output 2 11 3 2 2" xfId="22000"/>
    <cellStyle name="Output 2 11 3 3" xfId="21677"/>
    <cellStyle name="Output 2 11 4" xfId="20537"/>
    <cellStyle name="Output 2 11 4 2" xfId="21123"/>
    <cellStyle name="Output 2 11 4 2 2" xfId="21999"/>
    <cellStyle name="Output 2 11 4 3" xfId="21678"/>
    <cellStyle name="Output 2 11 5" xfId="20538"/>
    <cellStyle name="Output 2 11 5 2" xfId="21122"/>
    <cellStyle name="Output 2 11 5 2 2" xfId="21998"/>
    <cellStyle name="Output 2 11 5 3" xfId="21679"/>
    <cellStyle name="Output 2 11 6" xfId="21126"/>
    <cellStyle name="Output 2 11 6 2" xfId="22002"/>
    <cellStyle name="Output 2 11 7" xfId="21675"/>
    <cellStyle name="Output 2 12" xfId="20539"/>
    <cellStyle name="Output 2 12 2" xfId="20540"/>
    <cellStyle name="Output 2 12 2 2" xfId="21120"/>
    <cellStyle name="Output 2 12 2 2 2" xfId="21996"/>
    <cellStyle name="Output 2 12 2 3" xfId="21681"/>
    <cellStyle name="Output 2 12 3" xfId="20541"/>
    <cellStyle name="Output 2 12 3 2" xfId="21119"/>
    <cellStyle name="Output 2 12 3 2 2" xfId="21995"/>
    <cellStyle name="Output 2 12 3 3" xfId="21682"/>
    <cellStyle name="Output 2 12 4" xfId="20542"/>
    <cellStyle name="Output 2 12 4 2" xfId="21118"/>
    <cellStyle name="Output 2 12 4 2 2" xfId="21994"/>
    <cellStyle name="Output 2 12 4 3" xfId="21683"/>
    <cellStyle name="Output 2 12 5" xfId="20543"/>
    <cellStyle name="Output 2 12 5 2" xfId="21117"/>
    <cellStyle name="Output 2 12 5 2 2" xfId="21993"/>
    <cellStyle name="Output 2 12 5 3" xfId="21684"/>
    <cellStyle name="Output 2 12 6" xfId="21121"/>
    <cellStyle name="Output 2 12 6 2" xfId="21997"/>
    <cellStyle name="Output 2 12 7" xfId="21680"/>
    <cellStyle name="Output 2 13" xfId="20544"/>
    <cellStyle name="Output 2 13 2" xfId="20545"/>
    <cellStyle name="Output 2 13 2 2" xfId="21115"/>
    <cellStyle name="Output 2 13 2 2 2" xfId="21991"/>
    <cellStyle name="Output 2 13 2 3" xfId="21686"/>
    <cellStyle name="Output 2 13 3" xfId="20546"/>
    <cellStyle name="Output 2 13 3 2" xfId="21114"/>
    <cellStyle name="Output 2 13 3 2 2" xfId="21990"/>
    <cellStyle name="Output 2 13 3 3" xfId="21687"/>
    <cellStyle name="Output 2 13 4" xfId="20547"/>
    <cellStyle name="Output 2 13 4 2" xfId="21113"/>
    <cellStyle name="Output 2 13 4 2 2" xfId="21989"/>
    <cellStyle name="Output 2 13 4 3" xfId="21688"/>
    <cellStyle name="Output 2 13 5" xfId="21116"/>
    <cellStyle name="Output 2 13 5 2" xfId="21992"/>
    <cellStyle name="Output 2 13 6" xfId="21685"/>
    <cellStyle name="Output 2 14" xfId="20548"/>
    <cellStyle name="Output 2 14 2" xfId="21112"/>
    <cellStyle name="Output 2 14 2 2" xfId="21988"/>
    <cellStyle name="Output 2 14 3" xfId="21689"/>
    <cellStyle name="Output 2 15" xfId="20549"/>
    <cellStyle name="Output 2 15 2" xfId="21111"/>
    <cellStyle name="Output 2 15 2 2" xfId="21987"/>
    <cellStyle name="Output 2 15 3" xfId="21690"/>
    <cellStyle name="Output 2 16" xfId="20550"/>
    <cellStyle name="Output 2 16 2" xfId="21110"/>
    <cellStyle name="Output 2 16 2 2" xfId="21986"/>
    <cellStyle name="Output 2 16 3" xfId="21691"/>
    <cellStyle name="Output 2 17" xfId="21131"/>
    <cellStyle name="Output 2 17 2" xfId="22007"/>
    <cellStyle name="Output 2 18" xfId="21670"/>
    <cellStyle name="Output 2 2" xfId="20551"/>
    <cellStyle name="Output 2 2 10" xfId="21109"/>
    <cellStyle name="Output 2 2 10 2" xfId="21985"/>
    <cellStyle name="Output 2 2 11" xfId="21692"/>
    <cellStyle name="Output 2 2 2" xfId="20552"/>
    <cellStyle name="Output 2 2 2 2" xfId="20553"/>
    <cellStyle name="Output 2 2 2 2 2" xfId="21107"/>
    <cellStyle name="Output 2 2 2 2 2 2" xfId="21983"/>
    <cellStyle name="Output 2 2 2 2 3" xfId="21694"/>
    <cellStyle name="Output 2 2 2 3" xfId="20554"/>
    <cellStyle name="Output 2 2 2 3 2" xfId="21106"/>
    <cellStyle name="Output 2 2 2 3 2 2" xfId="21982"/>
    <cellStyle name="Output 2 2 2 3 3" xfId="21695"/>
    <cellStyle name="Output 2 2 2 4" xfId="20555"/>
    <cellStyle name="Output 2 2 2 4 2" xfId="21105"/>
    <cellStyle name="Output 2 2 2 4 2 2" xfId="21981"/>
    <cellStyle name="Output 2 2 2 4 3" xfId="21696"/>
    <cellStyle name="Output 2 2 2 5" xfId="21108"/>
    <cellStyle name="Output 2 2 2 5 2" xfId="21984"/>
    <cellStyle name="Output 2 2 2 6" xfId="21693"/>
    <cellStyle name="Output 2 2 3" xfId="20556"/>
    <cellStyle name="Output 2 2 3 2" xfId="20557"/>
    <cellStyle name="Output 2 2 3 2 2" xfId="21103"/>
    <cellStyle name="Output 2 2 3 2 2 2" xfId="21979"/>
    <cellStyle name="Output 2 2 3 2 3" xfId="21698"/>
    <cellStyle name="Output 2 2 3 3" xfId="20558"/>
    <cellStyle name="Output 2 2 3 3 2" xfId="21102"/>
    <cellStyle name="Output 2 2 3 3 2 2" xfId="21978"/>
    <cellStyle name="Output 2 2 3 3 3" xfId="21699"/>
    <cellStyle name="Output 2 2 3 4" xfId="20559"/>
    <cellStyle name="Output 2 2 3 4 2" xfId="21101"/>
    <cellStyle name="Output 2 2 3 4 2 2" xfId="21977"/>
    <cellStyle name="Output 2 2 3 4 3" xfId="21700"/>
    <cellStyle name="Output 2 2 3 5" xfId="21104"/>
    <cellStyle name="Output 2 2 3 5 2" xfId="21980"/>
    <cellStyle name="Output 2 2 3 6" xfId="21697"/>
    <cellStyle name="Output 2 2 4" xfId="20560"/>
    <cellStyle name="Output 2 2 4 2" xfId="20561"/>
    <cellStyle name="Output 2 2 4 2 2" xfId="21099"/>
    <cellStyle name="Output 2 2 4 2 2 2" xfId="21975"/>
    <cellStyle name="Output 2 2 4 2 3" xfId="21702"/>
    <cellStyle name="Output 2 2 4 3" xfId="20562"/>
    <cellStyle name="Output 2 2 4 3 2" xfId="21098"/>
    <cellStyle name="Output 2 2 4 3 2 2" xfId="21974"/>
    <cellStyle name="Output 2 2 4 3 3" xfId="21703"/>
    <cellStyle name="Output 2 2 4 4" xfId="20563"/>
    <cellStyle name="Output 2 2 4 4 2" xfId="21097"/>
    <cellStyle name="Output 2 2 4 4 2 2" xfId="21973"/>
    <cellStyle name="Output 2 2 4 4 3" xfId="21704"/>
    <cellStyle name="Output 2 2 4 5" xfId="21100"/>
    <cellStyle name="Output 2 2 4 5 2" xfId="21976"/>
    <cellStyle name="Output 2 2 4 6" xfId="21701"/>
    <cellStyle name="Output 2 2 5" xfId="20564"/>
    <cellStyle name="Output 2 2 5 2" xfId="20565"/>
    <cellStyle name="Output 2 2 5 2 2" xfId="21095"/>
    <cellStyle name="Output 2 2 5 2 2 2" xfId="21971"/>
    <cellStyle name="Output 2 2 5 2 3" xfId="21706"/>
    <cellStyle name="Output 2 2 5 3" xfId="20566"/>
    <cellStyle name="Output 2 2 5 3 2" xfId="21094"/>
    <cellStyle name="Output 2 2 5 3 2 2" xfId="21970"/>
    <cellStyle name="Output 2 2 5 3 3" xfId="21707"/>
    <cellStyle name="Output 2 2 5 4" xfId="20567"/>
    <cellStyle name="Output 2 2 5 4 2" xfId="21093"/>
    <cellStyle name="Output 2 2 5 4 2 2" xfId="21969"/>
    <cellStyle name="Output 2 2 5 4 3" xfId="21708"/>
    <cellStyle name="Output 2 2 5 5" xfId="21096"/>
    <cellStyle name="Output 2 2 5 5 2" xfId="21972"/>
    <cellStyle name="Output 2 2 5 6" xfId="21705"/>
    <cellStyle name="Output 2 2 6" xfId="20568"/>
    <cellStyle name="Output 2 2 6 2" xfId="21092"/>
    <cellStyle name="Output 2 2 6 2 2" xfId="21968"/>
    <cellStyle name="Output 2 2 6 3" xfId="21709"/>
    <cellStyle name="Output 2 2 7" xfId="20569"/>
    <cellStyle name="Output 2 2 7 2" xfId="21091"/>
    <cellStyle name="Output 2 2 7 2 2" xfId="21967"/>
    <cellStyle name="Output 2 2 7 3" xfId="21710"/>
    <cellStyle name="Output 2 2 8" xfId="20570"/>
    <cellStyle name="Output 2 2 8 2" xfId="21090"/>
    <cellStyle name="Output 2 2 8 2 2" xfId="21966"/>
    <cellStyle name="Output 2 2 8 3" xfId="21711"/>
    <cellStyle name="Output 2 2 9" xfId="20571"/>
    <cellStyle name="Output 2 2 9 2" xfId="21089"/>
    <cellStyle name="Output 2 2 9 2 2" xfId="21965"/>
    <cellStyle name="Output 2 2 9 3" xfId="21712"/>
    <cellStyle name="Output 2 3" xfId="20572"/>
    <cellStyle name="Output 2 3 2" xfId="20573"/>
    <cellStyle name="Output 2 3 2 2" xfId="21088"/>
    <cellStyle name="Output 2 3 2 2 2" xfId="21964"/>
    <cellStyle name="Output 2 3 2 3" xfId="21713"/>
    <cellStyle name="Output 2 3 3" xfId="20574"/>
    <cellStyle name="Output 2 3 3 2" xfId="21087"/>
    <cellStyle name="Output 2 3 3 2 2" xfId="21963"/>
    <cellStyle name="Output 2 3 3 3" xfId="21714"/>
    <cellStyle name="Output 2 3 4" xfId="20575"/>
    <cellStyle name="Output 2 3 4 2" xfId="21086"/>
    <cellStyle name="Output 2 3 4 2 2" xfId="21962"/>
    <cellStyle name="Output 2 3 4 3" xfId="21715"/>
    <cellStyle name="Output 2 3 5" xfId="20576"/>
    <cellStyle name="Output 2 3 5 2" xfId="21085"/>
    <cellStyle name="Output 2 3 5 2 2" xfId="21961"/>
    <cellStyle name="Output 2 3 5 3" xfId="21716"/>
    <cellStyle name="Output 2 4" xfId="20577"/>
    <cellStyle name="Output 2 4 2" xfId="20578"/>
    <cellStyle name="Output 2 4 2 2" xfId="21084"/>
    <cellStyle name="Output 2 4 2 2 2" xfId="21960"/>
    <cellStyle name="Output 2 4 2 3" xfId="21717"/>
    <cellStyle name="Output 2 4 3" xfId="20579"/>
    <cellStyle name="Output 2 4 3 2" xfId="21083"/>
    <cellStyle name="Output 2 4 3 2 2" xfId="21959"/>
    <cellStyle name="Output 2 4 3 3" xfId="21718"/>
    <cellStyle name="Output 2 4 4" xfId="20580"/>
    <cellStyle name="Output 2 4 4 2" xfId="21082"/>
    <cellStyle name="Output 2 4 4 2 2" xfId="21958"/>
    <cellStyle name="Output 2 4 4 3" xfId="21719"/>
    <cellStyle name="Output 2 4 5" xfId="20581"/>
    <cellStyle name="Output 2 4 5 2" xfId="21081"/>
    <cellStyle name="Output 2 4 5 2 2" xfId="21957"/>
    <cellStyle name="Output 2 4 5 3" xfId="21720"/>
    <cellStyle name="Output 2 5" xfId="20582"/>
    <cellStyle name="Output 2 5 2" xfId="20583"/>
    <cellStyle name="Output 2 5 2 2" xfId="21080"/>
    <cellStyle name="Output 2 5 2 2 2" xfId="21956"/>
    <cellStyle name="Output 2 5 2 3" xfId="21721"/>
    <cellStyle name="Output 2 5 3" xfId="20584"/>
    <cellStyle name="Output 2 5 3 2" xfId="21079"/>
    <cellStyle name="Output 2 5 3 2 2" xfId="21955"/>
    <cellStyle name="Output 2 5 3 3" xfId="21722"/>
    <cellStyle name="Output 2 5 4" xfId="20585"/>
    <cellStyle name="Output 2 5 4 2" xfId="21078"/>
    <cellStyle name="Output 2 5 4 2 2" xfId="21954"/>
    <cellStyle name="Output 2 5 4 3" xfId="21723"/>
    <cellStyle name="Output 2 5 5" xfId="20586"/>
    <cellStyle name="Output 2 5 5 2" xfId="21077"/>
    <cellStyle name="Output 2 5 5 2 2" xfId="21953"/>
    <cellStyle name="Output 2 5 5 3" xfId="21724"/>
    <cellStyle name="Output 2 6" xfId="20587"/>
    <cellStyle name="Output 2 6 2" xfId="20588"/>
    <cellStyle name="Output 2 6 2 2" xfId="21076"/>
    <cellStyle name="Output 2 6 2 2 2" xfId="21952"/>
    <cellStyle name="Output 2 6 2 3" xfId="21725"/>
    <cellStyle name="Output 2 6 3" xfId="20589"/>
    <cellStyle name="Output 2 6 3 2" xfId="21075"/>
    <cellStyle name="Output 2 6 3 2 2" xfId="21951"/>
    <cellStyle name="Output 2 6 3 3" xfId="21726"/>
    <cellStyle name="Output 2 6 4" xfId="20590"/>
    <cellStyle name="Output 2 6 4 2" xfId="21074"/>
    <cellStyle name="Output 2 6 4 2 2" xfId="21950"/>
    <cellStyle name="Output 2 6 4 3" xfId="21727"/>
    <cellStyle name="Output 2 6 5" xfId="20591"/>
    <cellStyle name="Output 2 6 5 2" xfId="21073"/>
    <cellStyle name="Output 2 6 5 2 2" xfId="21949"/>
    <cellStyle name="Output 2 6 5 3" xfId="21728"/>
    <cellStyle name="Output 2 7" xfId="20592"/>
    <cellStyle name="Output 2 7 2" xfId="20593"/>
    <cellStyle name="Output 2 7 2 2" xfId="21072"/>
    <cellStyle name="Output 2 7 2 2 2" xfId="21948"/>
    <cellStyle name="Output 2 7 2 3" xfId="21729"/>
    <cellStyle name="Output 2 7 3" xfId="20594"/>
    <cellStyle name="Output 2 7 3 2" xfId="21071"/>
    <cellStyle name="Output 2 7 3 2 2" xfId="21947"/>
    <cellStyle name="Output 2 7 3 3" xfId="21730"/>
    <cellStyle name="Output 2 7 4" xfId="20595"/>
    <cellStyle name="Output 2 7 4 2" xfId="21070"/>
    <cellStyle name="Output 2 7 4 2 2" xfId="21946"/>
    <cellStyle name="Output 2 7 4 3" xfId="21731"/>
    <cellStyle name="Output 2 7 5" xfId="20596"/>
    <cellStyle name="Output 2 7 5 2" xfId="21069"/>
    <cellStyle name="Output 2 7 5 2 2" xfId="21945"/>
    <cellStyle name="Output 2 7 5 3" xfId="21732"/>
    <cellStyle name="Output 2 8" xfId="20597"/>
    <cellStyle name="Output 2 8 2" xfId="20598"/>
    <cellStyle name="Output 2 8 2 2" xfId="21068"/>
    <cellStyle name="Output 2 8 2 2 2" xfId="21944"/>
    <cellStyle name="Output 2 8 2 3" xfId="21733"/>
    <cellStyle name="Output 2 8 3" xfId="20599"/>
    <cellStyle name="Output 2 8 3 2" xfId="21067"/>
    <cellStyle name="Output 2 8 3 2 2" xfId="21943"/>
    <cellStyle name="Output 2 8 3 3" xfId="21734"/>
    <cellStyle name="Output 2 8 4" xfId="20600"/>
    <cellStyle name="Output 2 8 4 2" xfId="21066"/>
    <cellStyle name="Output 2 8 4 2 2" xfId="21942"/>
    <cellStyle name="Output 2 8 4 3" xfId="21735"/>
    <cellStyle name="Output 2 8 5" xfId="20601"/>
    <cellStyle name="Output 2 8 5 2" xfId="21065"/>
    <cellStyle name="Output 2 8 5 2 2" xfId="21941"/>
    <cellStyle name="Output 2 8 5 3" xfId="21736"/>
    <cellStyle name="Output 2 9" xfId="20602"/>
    <cellStyle name="Output 2 9 2" xfId="20603"/>
    <cellStyle name="Output 2 9 2 2" xfId="21064"/>
    <cellStyle name="Output 2 9 2 2 2" xfId="21940"/>
    <cellStyle name="Output 2 9 2 3" xfId="21737"/>
    <cellStyle name="Output 2 9 3" xfId="20604"/>
    <cellStyle name="Output 2 9 3 2" xfId="21063"/>
    <cellStyle name="Output 2 9 3 2 2" xfId="21939"/>
    <cellStyle name="Output 2 9 3 3" xfId="21738"/>
    <cellStyle name="Output 2 9 4" xfId="20605"/>
    <cellStyle name="Output 2 9 4 2" xfId="21062"/>
    <cellStyle name="Output 2 9 4 2 2" xfId="21938"/>
    <cellStyle name="Output 2 9 4 3" xfId="21739"/>
    <cellStyle name="Output 2 9 5" xfId="20606"/>
    <cellStyle name="Output 2 9 5 2" xfId="21061"/>
    <cellStyle name="Output 2 9 5 2 2" xfId="21937"/>
    <cellStyle name="Output 2 9 5 3" xfId="21740"/>
    <cellStyle name="Output 3" xfId="20607"/>
    <cellStyle name="Output 3 2" xfId="20608"/>
    <cellStyle name="Output 3 2 2" xfId="21059"/>
    <cellStyle name="Output 3 2 2 2" xfId="21935"/>
    <cellStyle name="Output 3 2 3" xfId="21742"/>
    <cellStyle name="Output 3 3" xfId="20609"/>
    <cellStyle name="Output 3 3 2" xfId="21058"/>
    <cellStyle name="Output 3 3 2 2" xfId="21934"/>
    <cellStyle name="Output 3 3 3" xfId="21743"/>
    <cellStyle name="Output 3 4" xfId="21060"/>
    <cellStyle name="Output 3 4 2" xfId="21936"/>
    <cellStyle name="Output 3 5" xfId="21741"/>
    <cellStyle name="Output 4" xfId="20610"/>
    <cellStyle name="Output 4 2" xfId="20611"/>
    <cellStyle name="Output 4 2 2" xfId="21056"/>
    <cellStyle name="Output 4 2 2 2" xfId="21932"/>
    <cellStyle name="Output 4 2 3" xfId="21745"/>
    <cellStyle name="Output 4 3" xfId="20612"/>
    <cellStyle name="Output 4 3 2" xfId="21055"/>
    <cellStyle name="Output 4 3 2 2" xfId="21931"/>
    <cellStyle name="Output 4 3 3" xfId="21746"/>
    <cellStyle name="Output 4 4" xfId="21057"/>
    <cellStyle name="Output 4 4 2" xfId="21933"/>
    <cellStyle name="Output 4 5" xfId="21744"/>
    <cellStyle name="Output 5" xfId="20613"/>
    <cellStyle name="Output 5 2" xfId="20614"/>
    <cellStyle name="Output 5 2 2" xfId="21053"/>
    <cellStyle name="Output 5 2 2 2" xfId="21929"/>
    <cellStyle name="Output 5 2 3" xfId="21748"/>
    <cellStyle name="Output 5 3" xfId="20615"/>
    <cellStyle name="Output 5 3 2" xfId="21052"/>
    <cellStyle name="Output 5 3 2 2" xfId="21928"/>
    <cellStyle name="Output 5 3 3" xfId="21749"/>
    <cellStyle name="Output 5 4" xfId="21054"/>
    <cellStyle name="Output 5 4 2" xfId="21930"/>
    <cellStyle name="Output 5 5" xfId="21747"/>
    <cellStyle name="Output 6" xfId="20616"/>
    <cellStyle name="Output 6 2" xfId="20617"/>
    <cellStyle name="Output 6 2 2" xfId="21050"/>
    <cellStyle name="Output 6 2 2 2" xfId="21926"/>
    <cellStyle name="Output 6 2 3" xfId="21751"/>
    <cellStyle name="Output 6 3" xfId="20618"/>
    <cellStyle name="Output 6 3 2" xfId="21049"/>
    <cellStyle name="Output 6 3 2 2" xfId="21925"/>
    <cellStyle name="Output 6 3 3" xfId="21752"/>
    <cellStyle name="Output 6 4" xfId="21051"/>
    <cellStyle name="Output 6 4 2" xfId="21927"/>
    <cellStyle name="Output 6 5" xfId="21750"/>
    <cellStyle name="Output 7" xfId="20619"/>
    <cellStyle name="Output 7 2" xfId="21048"/>
    <cellStyle name="Output 7 2 2" xfId="21924"/>
    <cellStyle name="Output 7 3" xfId="21753"/>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1923"/>
    <cellStyle name="showParameterE" xfId="20787"/>
    <cellStyle name="showParameterE 2" xfId="21046"/>
    <cellStyle name="showParameterE 2 2" xfId="21922"/>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920"/>
    <cellStyle name="Total 2 10 2 3" xfId="21755"/>
    <cellStyle name="Total 2 10 3" xfId="20826"/>
    <cellStyle name="Total 2 10 3 2" xfId="21043"/>
    <cellStyle name="Total 2 10 3 2 2" xfId="21919"/>
    <cellStyle name="Total 2 10 3 3" xfId="21756"/>
    <cellStyle name="Total 2 10 4" xfId="20827"/>
    <cellStyle name="Total 2 10 4 2" xfId="21042"/>
    <cellStyle name="Total 2 10 4 2 2" xfId="21918"/>
    <cellStyle name="Total 2 10 4 3" xfId="21757"/>
    <cellStyle name="Total 2 10 5" xfId="20828"/>
    <cellStyle name="Total 2 10 5 2" xfId="21041"/>
    <cellStyle name="Total 2 10 5 2 2" xfId="21917"/>
    <cellStyle name="Total 2 10 5 3" xfId="21758"/>
    <cellStyle name="Total 2 11" xfId="20829"/>
    <cellStyle name="Total 2 11 2" xfId="20830"/>
    <cellStyle name="Total 2 11 2 2" xfId="21039"/>
    <cellStyle name="Total 2 11 2 2 2" xfId="21915"/>
    <cellStyle name="Total 2 11 2 3" xfId="21760"/>
    <cellStyle name="Total 2 11 3" xfId="20831"/>
    <cellStyle name="Total 2 11 3 2" xfId="21038"/>
    <cellStyle name="Total 2 11 3 2 2" xfId="21914"/>
    <cellStyle name="Total 2 11 3 3" xfId="21761"/>
    <cellStyle name="Total 2 11 4" xfId="20832"/>
    <cellStyle name="Total 2 11 4 2" xfId="21037"/>
    <cellStyle name="Total 2 11 4 2 2" xfId="21913"/>
    <cellStyle name="Total 2 11 4 3" xfId="21762"/>
    <cellStyle name="Total 2 11 5" xfId="20833"/>
    <cellStyle name="Total 2 11 5 2" xfId="21036"/>
    <cellStyle name="Total 2 11 5 2 2" xfId="21912"/>
    <cellStyle name="Total 2 11 5 3" xfId="21763"/>
    <cellStyle name="Total 2 11 6" xfId="21040"/>
    <cellStyle name="Total 2 11 6 2" xfId="21916"/>
    <cellStyle name="Total 2 11 7" xfId="21759"/>
    <cellStyle name="Total 2 12" xfId="20834"/>
    <cellStyle name="Total 2 12 2" xfId="20835"/>
    <cellStyle name="Total 2 12 2 2" xfId="21034"/>
    <cellStyle name="Total 2 12 2 2 2" xfId="21910"/>
    <cellStyle name="Total 2 12 2 3" xfId="21765"/>
    <cellStyle name="Total 2 12 3" xfId="20836"/>
    <cellStyle name="Total 2 12 3 2" xfId="21033"/>
    <cellStyle name="Total 2 12 3 2 2" xfId="21909"/>
    <cellStyle name="Total 2 12 3 3" xfId="21766"/>
    <cellStyle name="Total 2 12 4" xfId="20837"/>
    <cellStyle name="Total 2 12 4 2" xfId="21032"/>
    <cellStyle name="Total 2 12 4 2 2" xfId="21908"/>
    <cellStyle name="Total 2 12 4 3" xfId="21767"/>
    <cellStyle name="Total 2 12 5" xfId="20838"/>
    <cellStyle name="Total 2 12 5 2" xfId="21031"/>
    <cellStyle name="Total 2 12 5 2 2" xfId="21907"/>
    <cellStyle name="Total 2 12 5 3" xfId="21768"/>
    <cellStyle name="Total 2 12 6" xfId="21035"/>
    <cellStyle name="Total 2 12 6 2" xfId="21911"/>
    <cellStyle name="Total 2 12 7" xfId="21764"/>
    <cellStyle name="Total 2 13" xfId="20839"/>
    <cellStyle name="Total 2 13 2" xfId="20840"/>
    <cellStyle name="Total 2 13 2 2" xfId="21029"/>
    <cellStyle name="Total 2 13 2 2 2" xfId="21905"/>
    <cellStyle name="Total 2 13 2 3" xfId="21770"/>
    <cellStyle name="Total 2 13 3" xfId="20841"/>
    <cellStyle name="Total 2 13 3 2" xfId="21028"/>
    <cellStyle name="Total 2 13 3 2 2" xfId="21904"/>
    <cellStyle name="Total 2 13 3 3" xfId="21771"/>
    <cellStyle name="Total 2 13 4" xfId="20842"/>
    <cellStyle name="Total 2 13 4 2" xfId="21027"/>
    <cellStyle name="Total 2 13 4 2 2" xfId="21903"/>
    <cellStyle name="Total 2 13 4 3" xfId="21772"/>
    <cellStyle name="Total 2 13 5" xfId="21030"/>
    <cellStyle name="Total 2 13 5 2" xfId="21906"/>
    <cellStyle name="Total 2 13 6" xfId="21769"/>
    <cellStyle name="Total 2 14" xfId="20843"/>
    <cellStyle name="Total 2 14 2" xfId="21026"/>
    <cellStyle name="Total 2 14 2 2" xfId="21902"/>
    <cellStyle name="Total 2 14 3" xfId="21773"/>
    <cellStyle name="Total 2 15" xfId="20844"/>
    <cellStyle name="Total 2 15 2" xfId="21025"/>
    <cellStyle name="Total 2 15 2 2" xfId="21901"/>
    <cellStyle name="Total 2 15 3" xfId="21774"/>
    <cellStyle name="Total 2 16" xfId="20845"/>
    <cellStyle name="Total 2 16 2" xfId="21024"/>
    <cellStyle name="Total 2 16 2 2" xfId="21900"/>
    <cellStyle name="Total 2 16 3" xfId="21775"/>
    <cellStyle name="Total 2 17" xfId="21045"/>
    <cellStyle name="Total 2 17 2" xfId="21921"/>
    <cellStyle name="Total 2 18" xfId="21754"/>
    <cellStyle name="Total 2 2" xfId="20846"/>
    <cellStyle name="Total 2 2 10" xfId="21023"/>
    <cellStyle name="Total 2 2 10 2" xfId="21899"/>
    <cellStyle name="Total 2 2 11" xfId="21776"/>
    <cellStyle name="Total 2 2 2" xfId="20847"/>
    <cellStyle name="Total 2 2 2 2" xfId="20848"/>
    <cellStyle name="Total 2 2 2 2 2" xfId="21021"/>
    <cellStyle name="Total 2 2 2 2 2 2" xfId="21897"/>
    <cellStyle name="Total 2 2 2 2 3" xfId="21778"/>
    <cellStyle name="Total 2 2 2 3" xfId="20849"/>
    <cellStyle name="Total 2 2 2 3 2" xfId="21020"/>
    <cellStyle name="Total 2 2 2 3 2 2" xfId="21896"/>
    <cellStyle name="Total 2 2 2 3 3" xfId="21779"/>
    <cellStyle name="Total 2 2 2 4" xfId="20850"/>
    <cellStyle name="Total 2 2 2 4 2" xfId="21019"/>
    <cellStyle name="Total 2 2 2 4 2 2" xfId="21895"/>
    <cellStyle name="Total 2 2 2 4 3" xfId="21780"/>
    <cellStyle name="Total 2 2 2 5" xfId="21022"/>
    <cellStyle name="Total 2 2 2 5 2" xfId="21898"/>
    <cellStyle name="Total 2 2 2 6" xfId="21777"/>
    <cellStyle name="Total 2 2 3" xfId="20851"/>
    <cellStyle name="Total 2 2 3 2" xfId="20852"/>
    <cellStyle name="Total 2 2 3 2 2" xfId="21017"/>
    <cellStyle name="Total 2 2 3 2 2 2" xfId="21893"/>
    <cellStyle name="Total 2 2 3 2 3" xfId="21782"/>
    <cellStyle name="Total 2 2 3 3" xfId="20853"/>
    <cellStyle name="Total 2 2 3 3 2" xfId="21016"/>
    <cellStyle name="Total 2 2 3 3 2 2" xfId="21892"/>
    <cellStyle name="Total 2 2 3 3 3" xfId="21783"/>
    <cellStyle name="Total 2 2 3 4" xfId="20854"/>
    <cellStyle name="Total 2 2 3 4 2" xfId="21015"/>
    <cellStyle name="Total 2 2 3 4 2 2" xfId="21891"/>
    <cellStyle name="Total 2 2 3 4 3" xfId="21784"/>
    <cellStyle name="Total 2 2 3 5" xfId="21018"/>
    <cellStyle name="Total 2 2 3 5 2" xfId="21894"/>
    <cellStyle name="Total 2 2 3 6" xfId="21781"/>
    <cellStyle name="Total 2 2 4" xfId="20855"/>
    <cellStyle name="Total 2 2 4 2" xfId="20856"/>
    <cellStyle name="Total 2 2 4 2 2" xfId="21013"/>
    <cellStyle name="Total 2 2 4 2 2 2" xfId="21889"/>
    <cellStyle name="Total 2 2 4 2 3" xfId="21786"/>
    <cellStyle name="Total 2 2 4 3" xfId="20857"/>
    <cellStyle name="Total 2 2 4 3 2" xfId="21012"/>
    <cellStyle name="Total 2 2 4 3 2 2" xfId="21888"/>
    <cellStyle name="Total 2 2 4 3 3" xfId="21787"/>
    <cellStyle name="Total 2 2 4 4" xfId="20858"/>
    <cellStyle name="Total 2 2 4 4 2" xfId="21011"/>
    <cellStyle name="Total 2 2 4 4 2 2" xfId="21887"/>
    <cellStyle name="Total 2 2 4 4 3" xfId="21788"/>
    <cellStyle name="Total 2 2 4 5" xfId="21014"/>
    <cellStyle name="Total 2 2 4 5 2" xfId="21890"/>
    <cellStyle name="Total 2 2 4 6" xfId="21785"/>
    <cellStyle name="Total 2 2 5" xfId="20859"/>
    <cellStyle name="Total 2 2 5 2" xfId="20860"/>
    <cellStyle name="Total 2 2 5 2 2" xfId="21009"/>
    <cellStyle name="Total 2 2 5 2 2 2" xfId="21885"/>
    <cellStyle name="Total 2 2 5 2 3" xfId="21790"/>
    <cellStyle name="Total 2 2 5 3" xfId="20861"/>
    <cellStyle name="Total 2 2 5 3 2" xfId="21008"/>
    <cellStyle name="Total 2 2 5 3 2 2" xfId="21884"/>
    <cellStyle name="Total 2 2 5 3 3" xfId="21791"/>
    <cellStyle name="Total 2 2 5 4" xfId="20862"/>
    <cellStyle name="Total 2 2 5 4 2" xfId="21007"/>
    <cellStyle name="Total 2 2 5 4 2 2" xfId="21883"/>
    <cellStyle name="Total 2 2 5 4 3" xfId="21792"/>
    <cellStyle name="Total 2 2 5 5" xfId="21010"/>
    <cellStyle name="Total 2 2 5 5 2" xfId="21886"/>
    <cellStyle name="Total 2 2 5 6" xfId="21789"/>
    <cellStyle name="Total 2 2 6" xfId="20863"/>
    <cellStyle name="Total 2 2 6 2" xfId="21006"/>
    <cellStyle name="Total 2 2 6 2 2" xfId="21882"/>
    <cellStyle name="Total 2 2 6 3" xfId="21793"/>
    <cellStyle name="Total 2 2 7" xfId="20864"/>
    <cellStyle name="Total 2 2 7 2" xfId="21005"/>
    <cellStyle name="Total 2 2 7 2 2" xfId="21881"/>
    <cellStyle name="Total 2 2 7 3" xfId="21794"/>
    <cellStyle name="Total 2 2 8" xfId="20865"/>
    <cellStyle name="Total 2 2 8 2" xfId="21004"/>
    <cellStyle name="Total 2 2 8 2 2" xfId="21880"/>
    <cellStyle name="Total 2 2 8 3" xfId="21795"/>
    <cellStyle name="Total 2 2 9" xfId="20866"/>
    <cellStyle name="Total 2 2 9 2" xfId="21003"/>
    <cellStyle name="Total 2 2 9 2 2" xfId="21879"/>
    <cellStyle name="Total 2 2 9 3" xfId="21796"/>
    <cellStyle name="Total 2 3" xfId="20867"/>
    <cellStyle name="Total 2 3 2" xfId="20868"/>
    <cellStyle name="Total 2 3 2 2" xfId="21002"/>
    <cellStyle name="Total 2 3 2 2 2" xfId="21878"/>
    <cellStyle name="Total 2 3 2 3" xfId="21797"/>
    <cellStyle name="Total 2 3 3" xfId="20869"/>
    <cellStyle name="Total 2 3 3 2" xfId="21001"/>
    <cellStyle name="Total 2 3 3 2 2" xfId="21877"/>
    <cellStyle name="Total 2 3 3 3" xfId="21798"/>
    <cellStyle name="Total 2 3 4" xfId="20870"/>
    <cellStyle name="Total 2 3 4 2" xfId="21000"/>
    <cellStyle name="Total 2 3 4 2 2" xfId="21876"/>
    <cellStyle name="Total 2 3 4 3" xfId="21799"/>
    <cellStyle name="Total 2 3 5" xfId="20871"/>
    <cellStyle name="Total 2 3 5 2" xfId="20999"/>
    <cellStyle name="Total 2 3 5 2 2" xfId="21875"/>
    <cellStyle name="Total 2 3 5 3" xfId="21800"/>
    <cellStyle name="Total 2 4" xfId="20872"/>
    <cellStyle name="Total 2 4 2" xfId="20873"/>
    <cellStyle name="Total 2 4 2 2" xfId="20998"/>
    <cellStyle name="Total 2 4 2 2 2" xfId="21874"/>
    <cellStyle name="Total 2 4 2 3" xfId="21801"/>
    <cellStyle name="Total 2 4 3" xfId="20874"/>
    <cellStyle name="Total 2 4 3 2" xfId="20997"/>
    <cellStyle name="Total 2 4 3 2 2" xfId="21873"/>
    <cellStyle name="Total 2 4 3 3" xfId="21802"/>
    <cellStyle name="Total 2 4 4" xfId="20875"/>
    <cellStyle name="Total 2 4 4 2" xfId="20996"/>
    <cellStyle name="Total 2 4 4 2 2" xfId="21872"/>
    <cellStyle name="Total 2 4 4 3" xfId="21803"/>
    <cellStyle name="Total 2 4 5" xfId="20876"/>
    <cellStyle name="Total 2 4 5 2" xfId="20995"/>
    <cellStyle name="Total 2 4 5 2 2" xfId="21871"/>
    <cellStyle name="Total 2 4 5 3" xfId="21804"/>
    <cellStyle name="Total 2 5" xfId="20877"/>
    <cellStyle name="Total 2 5 2" xfId="20878"/>
    <cellStyle name="Total 2 5 2 2" xfId="20994"/>
    <cellStyle name="Total 2 5 2 2 2" xfId="21870"/>
    <cellStyle name="Total 2 5 2 3" xfId="21805"/>
    <cellStyle name="Total 2 5 3" xfId="20879"/>
    <cellStyle name="Total 2 5 3 2" xfId="20993"/>
    <cellStyle name="Total 2 5 3 2 2" xfId="21869"/>
    <cellStyle name="Total 2 5 3 3" xfId="21806"/>
    <cellStyle name="Total 2 5 4" xfId="20880"/>
    <cellStyle name="Total 2 5 4 2" xfId="20992"/>
    <cellStyle name="Total 2 5 4 2 2" xfId="21868"/>
    <cellStyle name="Total 2 5 4 3" xfId="21807"/>
    <cellStyle name="Total 2 5 5" xfId="20881"/>
    <cellStyle name="Total 2 5 5 2" xfId="20991"/>
    <cellStyle name="Total 2 5 5 2 2" xfId="21867"/>
    <cellStyle name="Total 2 5 5 3" xfId="21808"/>
    <cellStyle name="Total 2 6" xfId="20882"/>
    <cellStyle name="Total 2 6 2" xfId="20883"/>
    <cellStyle name="Total 2 6 2 2" xfId="20990"/>
    <cellStyle name="Total 2 6 2 2 2" xfId="21866"/>
    <cellStyle name="Total 2 6 2 3" xfId="21809"/>
    <cellStyle name="Total 2 6 3" xfId="20884"/>
    <cellStyle name="Total 2 6 3 2" xfId="20989"/>
    <cellStyle name="Total 2 6 3 2 2" xfId="21865"/>
    <cellStyle name="Total 2 6 3 3" xfId="21810"/>
    <cellStyle name="Total 2 6 4" xfId="20885"/>
    <cellStyle name="Total 2 6 4 2" xfId="20988"/>
    <cellStyle name="Total 2 6 4 2 2" xfId="21864"/>
    <cellStyle name="Total 2 6 4 3" xfId="21811"/>
    <cellStyle name="Total 2 6 5" xfId="20886"/>
    <cellStyle name="Total 2 6 5 2" xfId="20987"/>
    <cellStyle name="Total 2 6 5 2 2" xfId="21863"/>
    <cellStyle name="Total 2 6 5 3" xfId="21812"/>
    <cellStyle name="Total 2 7" xfId="20887"/>
    <cellStyle name="Total 2 7 2" xfId="20888"/>
    <cellStyle name="Total 2 7 2 2" xfId="20986"/>
    <cellStyle name="Total 2 7 2 2 2" xfId="21862"/>
    <cellStyle name="Total 2 7 2 3" xfId="21813"/>
    <cellStyle name="Total 2 7 3" xfId="20889"/>
    <cellStyle name="Total 2 7 3 2" xfId="20985"/>
    <cellStyle name="Total 2 7 3 2 2" xfId="21861"/>
    <cellStyle name="Total 2 7 3 3" xfId="21814"/>
    <cellStyle name="Total 2 7 4" xfId="20890"/>
    <cellStyle name="Total 2 7 4 2" xfId="20984"/>
    <cellStyle name="Total 2 7 4 2 2" xfId="21860"/>
    <cellStyle name="Total 2 7 4 3" xfId="21815"/>
    <cellStyle name="Total 2 7 5" xfId="20891"/>
    <cellStyle name="Total 2 7 5 2" xfId="20983"/>
    <cellStyle name="Total 2 7 5 2 2" xfId="21859"/>
    <cellStyle name="Total 2 7 5 3" xfId="21816"/>
    <cellStyle name="Total 2 8" xfId="20892"/>
    <cellStyle name="Total 2 8 2" xfId="20893"/>
    <cellStyle name="Total 2 8 2 2" xfId="20982"/>
    <cellStyle name="Total 2 8 2 2 2" xfId="21858"/>
    <cellStyle name="Total 2 8 2 3" xfId="21817"/>
    <cellStyle name="Total 2 8 3" xfId="20894"/>
    <cellStyle name="Total 2 8 3 2" xfId="20981"/>
    <cellStyle name="Total 2 8 3 2 2" xfId="21857"/>
    <cellStyle name="Total 2 8 3 3" xfId="21818"/>
    <cellStyle name="Total 2 8 4" xfId="20895"/>
    <cellStyle name="Total 2 8 4 2" xfId="20980"/>
    <cellStyle name="Total 2 8 4 2 2" xfId="21856"/>
    <cellStyle name="Total 2 8 4 3" xfId="21819"/>
    <cellStyle name="Total 2 8 5" xfId="20896"/>
    <cellStyle name="Total 2 8 5 2" xfId="20979"/>
    <cellStyle name="Total 2 8 5 2 2" xfId="21855"/>
    <cellStyle name="Total 2 8 5 3" xfId="21820"/>
    <cellStyle name="Total 2 9" xfId="20897"/>
    <cellStyle name="Total 2 9 2" xfId="20898"/>
    <cellStyle name="Total 2 9 2 2" xfId="20978"/>
    <cellStyle name="Total 2 9 2 2 2" xfId="21854"/>
    <cellStyle name="Total 2 9 2 3" xfId="21821"/>
    <cellStyle name="Total 2 9 3" xfId="20899"/>
    <cellStyle name="Total 2 9 3 2" xfId="20977"/>
    <cellStyle name="Total 2 9 3 2 2" xfId="21853"/>
    <cellStyle name="Total 2 9 3 3" xfId="21822"/>
    <cellStyle name="Total 2 9 4" xfId="20900"/>
    <cellStyle name="Total 2 9 4 2" xfId="20976"/>
    <cellStyle name="Total 2 9 4 2 2" xfId="21852"/>
    <cellStyle name="Total 2 9 4 3" xfId="21823"/>
    <cellStyle name="Total 2 9 5" xfId="20901"/>
    <cellStyle name="Total 2 9 5 2" xfId="20975"/>
    <cellStyle name="Total 2 9 5 2 2" xfId="21851"/>
    <cellStyle name="Total 2 9 5 3" xfId="21824"/>
    <cellStyle name="Total 3" xfId="20902"/>
    <cellStyle name="Total 3 2" xfId="20903"/>
    <cellStyle name="Total 3 2 2" xfId="20973"/>
    <cellStyle name="Total 3 2 2 2" xfId="21849"/>
    <cellStyle name="Total 3 2 3" xfId="21826"/>
    <cellStyle name="Total 3 3" xfId="20904"/>
    <cellStyle name="Total 3 3 2" xfId="20972"/>
    <cellStyle name="Total 3 3 2 2" xfId="21848"/>
    <cellStyle name="Total 3 3 3" xfId="21827"/>
    <cellStyle name="Total 3 4" xfId="20974"/>
    <cellStyle name="Total 3 4 2" xfId="21850"/>
    <cellStyle name="Total 3 5" xfId="21825"/>
    <cellStyle name="Total 4" xfId="20905"/>
    <cellStyle name="Total 4 2" xfId="20906"/>
    <cellStyle name="Total 4 2 2" xfId="20970"/>
    <cellStyle name="Total 4 2 2 2" xfId="21846"/>
    <cellStyle name="Total 4 2 3" xfId="21829"/>
    <cellStyle name="Total 4 3" xfId="20907"/>
    <cellStyle name="Total 4 3 2" xfId="20969"/>
    <cellStyle name="Total 4 3 2 2" xfId="21845"/>
    <cellStyle name="Total 4 3 3" xfId="21830"/>
    <cellStyle name="Total 4 4" xfId="20971"/>
    <cellStyle name="Total 4 4 2" xfId="21847"/>
    <cellStyle name="Total 4 5" xfId="21828"/>
    <cellStyle name="Total 5" xfId="20908"/>
    <cellStyle name="Total 5 2" xfId="20909"/>
    <cellStyle name="Total 5 2 2" xfId="20967"/>
    <cellStyle name="Total 5 2 2 2" xfId="21843"/>
    <cellStyle name="Total 5 2 3" xfId="21832"/>
    <cellStyle name="Total 5 3" xfId="20910"/>
    <cellStyle name="Total 5 3 2" xfId="20966"/>
    <cellStyle name="Total 5 3 2 2" xfId="21842"/>
    <cellStyle name="Total 5 3 3" xfId="21833"/>
    <cellStyle name="Total 5 4" xfId="20968"/>
    <cellStyle name="Total 5 4 2" xfId="21844"/>
    <cellStyle name="Total 5 5" xfId="21831"/>
    <cellStyle name="Total 6" xfId="20911"/>
    <cellStyle name="Total 6 2" xfId="20912"/>
    <cellStyle name="Total 6 2 2" xfId="20964"/>
    <cellStyle name="Total 6 2 2 2" xfId="21840"/>
    <cellStyle name="Total 6 2 3" xfId="21835"/>
    <cellStyle name="Total 6 3" xfId="20913"/>
    <cellStyle name="Total 6 3 2" xfId="20963"/>
    <cellStyle name="Total 6 3 2 2" xfId="21839"/>
    <cellStyle name="Total 6 3 3" xfId="21836"/>
    <cellStyle name="Total 6 4" xfId="20965"/>
    <cellStyle name="Total 6 4 2" xfId="21841"/>
    <cellStyle name="Total 6 5" xfId="21834"/>
    <cellStyle name="Total 7" xfId="20914"/>
    <cellStyle name="Total 7 2" xfId="20962"/>
    <cellStyle name="Total 7 2 2" xfId="21838"/>
    <cellStyle name="Total 7 3" xfId="21837"/>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BG%20Reports/FINSTAT/2017/FRM-BPC-MM-2017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C (2)"/>
      <sheetName val="RC"/>
      <sheetName val="RC-C"/>
      <sheetName val="RC-S"/>
      <sheetName val="RC-L"/>
      <sheetName val="RC-A"/>
      <sheetName val="RC-I"/>
      <sheetName val="RC-D"/>
      <sheetName val="RC-B"/>
      <sheetName val="RC-SD"/>
      <sheetName val="RC-O"/>
      <sheetName val="RC-P"/>
      <sheetName val="RI"/>
      <sheetName val="RI-C"/>
      <sheetName val="RI-AC"/>
      <sheetName val="RI-A"/>
      <sheetName val="A-L"/>
      <sheetName val="A-G"/>
      <sheetName val="A-CP"/>
      <sheetName val="A-D"/>
      <sheetName val="A-CAn"/>
      <sheetName val="A_CI"/>
      <sheetName val="A-CI (OLD)"/>
      <sheetName val="FXD"/>
      <sheetName val="FX"/>
      <sheetName val="A-LD"/>
      <sheetName val="A-LS"/>
      <sheetName val="A"/>
      <sheetName val="Capital"/>
      <sheetName val="Risk Weighted Risk Exposures"/>
      <sheetName val="CR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E8">
            <v>1949168.17</v>
          </cell>
        </row>
        <row r="9">
          <cell r="E9">
            <v>36451202.410000004</v>
          </cell>
        </row>
        <row r="10">
          <cell r="E10">
            <v>481121.49</v>
          </cell>
        </row>
        <row r="11">
          <cell r="E11">
            <v>24894995.165400002</v>
          </cell>
        </row>
        <row r="12">
          <cell r="E12">
            <v>33827.078399999999</v>
          </cell>
        </row>
        <row r="13">
          <cell r="E13">
            <v>729590.85959999997</v>
          </cell>
        </row>
        <row r="14">
          <cell r="E14">
            <v>1218947.1762000001</v>
          </cell>
        </row>
        <row r="15">
          <cell r="E15">
            <v>327731.65970000002</v>
          </cell>
        </row>
        <row r="16">
          <cell r="E16">
            <v>666765.6311</v>
          </cell>
        </row>
        <row r="17">
          <cell r="E17">
            <v>6035153.9699999997</v>
          </cell>
        </row>
        <row r="18">
          <cell r="E18">
            <v>2063069.3796000001</v>
          </cell>
        </row>
        <row r="19">
          <cell r="E19">
            <v>573395.27</v>
          </cell>
        </row>
        <row r="20">
          <cell r="E20">
            <v>880832.25</v>
          </cell>
        </row>
        <row r="21">
          <cell r="E21">
            <v>0</v>
          </cell>
        </row>
        <row r="22">
          <cell r="E22">
            <v>39854598.100000009</v>
          </cell>
        </row>
        <row r="23">
          <cell r="E23"/>
        </row>
        <row r="24">
          <cell r="E24">
            <v>2419935.374698</v>
          </cell>
        </row>
        <row r="25">
          <cell r="E25">
            <v>5029575.7853020001</v>
          </cell>
        </row>
        <row r="26">
          <cell r="E26">
            <v>3696.59</v>
          </cell>
        </row>
        <row r="27">
          <cell r="E27">
            <v>0</v>
          </cell>
        </row>
        <row r="28">
          <cell r="E28">
            <v>8384881.3999999994</v>
          </cell>
        </row>
        <row r="29">
          <cell r="E29">
            <v>0</v>
          </cell>
        </row>
        <row r="30">
          <cell r="E30">
            <v>15838089.149999999</v>
          </cell>
        </row>
        <row r="31">
          <cell r="E31">
            <v>24016508.95000001</v>
          </cell>
        </row>
        <row r="32">
          <cell r="E32"/>
        </row>
        <row r="33">
          <cell r="E33"/>
        </row>
        <row r="34">
          <cell r="E34">
            <v>1194874.8638999998</v>
          </cell>
        </row>
        <row r="35">
          <cell r="E35">
            <v>4989949.8938999996</v>
          </cell>
        </row>
        <row r="36">
          <cell r="E36">
            <v>3795075.03</v>
          </cell>
        </row>
        <row r="37">
          <cell r="E37">
            <v>7517.39</v>
          </cell>
        </row>
        <row r="38">
          <cell r="E38">
            <v>0</v>
          </cell>
        </row>
        <row r="39">
          <cell r="E39">
            <v>0</v>
          </cell>
        </row>
        <row r="40">
          <cell r="E40">
            <v>5499452.7300000004</v>
          </cell>
        </row>
        <row r="41">
          <cell r="E41">
            <v>-3848411.74</v>
          </cell>
        </row>
        <row r="42">
          <cell r="E42">
            <v>-23259.32</v>
          </cell>
        </row>
        <row r="43">
          <cell r="E43">
            <v>1072144.72</v>
          </cell>
        </row>
        <row r="44">
          <cell r="E44">
            <v>236646.39409999998</v>
          </cell>
        </row>
        <row r="45">
          <cell r="E45">
            <v>4138965.0380000002</v>
          </cell>
        </row>
        <row r="46">
          <cell r="E46"/>
        </row>
        <row r="47">
          <cell r="E47">
            <v>3653800.68</v>
          </cell>
        </row>
        <row r="48">
          <cell r="E48">
            <v>2533982.04</v>
          </cell>
        </row>
        <row r="49">
          <cell r="E49">
            <v>7831189.6699999999</v>
          </cell>
        </row>
        <row r="50">
          <cell r="E50">
            <v>125369.54000000001</v>
          </cell>
        </row>
        <row r="51">
          <cell r="E51">
            <v>3225520.53</v>
          </cell>
        </row>
        <row r="52">
          <cell r="E52">
            <v>2137325.5299999998</v>
          </cell>
        </row>
        <row r="53">
          <cell r="E53">
            <v>19507187.989999998</v>
          </cell>
        </row>
        <row r="54">
          <cell r="E54">
            <v>-15368222.952</v>
          </cell>
        </row>
        <row r="55">
          <cell r="E55"/>
        </row>
        <row r="56">
          <cell r="E56">
            <v>8648285.9980000108</v>
          </cell>
        </row>
        <row r="57">
          <cell r="E57"/>
        </row>
        <row r="58">
          <cell r="E58">
            <v>-97157.06</v>
          </cell>
        </row>
        <row r="59">
          <cell r="E59">
            <v>0</v>
          </cell>
        </row>
        <row r="60">
          <cell r="E60">
            <v>1161453.1499999999</v>
          </cell>
        </row>
        <row r="61">
          <cell r="E61">
            <v>1064296.0899999999</v>
          </cell>
        </row>
        <row r="62">
          <cell r="E62"/>
        </row>
        <row r="63">
          <cell r="E63">
            <v>7583989.908000011</v>
          </cell>
        </row>
        <row r="64">
          <cell r="E64">
            <v>948058.03</v>
          </cell>
        </row>
        <row r="65">
          <cell r="E65">
            <v>6635931.8780000107</v>
          </cell>
        </row>
        <row r="66">
          <cell r="E66">
            <v>-101745.69</v>
          </cell>
        </row>
        <row r="67">
          <cell r="E67">
            <v>6534186.1880000103</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zoomScaleNormal="100" workbookViewId="0">
      <pane xSplit="1" ySplit="7" topLeftCell="B8" activePane="bottomRight" state="frozen"/>
      <selection pane="topRight" activeCell="B1" sqref="B1"/>
      <selection pane="bottomLeft" activeCell="A8" sqref="A8"/>
      <selection pane="bottomRight" activeCell="B28" sqref="B28"/>
    </sheetView>
  </sheetViews>
  <sheetFormatPr defaultRowHeight="15"/>
  <cols>
    <col min="1" max="1" width="10.28515625" style="1" customWidth="1"/>
    <col min="2" max="2" width="128.5703125" customWidth="1"/>
    <col min="3" max="3" width="39.42578125" customWidth="1"/>
    <col min="7" max="7" width="25" customWidth="1"/>
  </cols>
  <sheetData>
    <row r="1" spans="1:3" ht="15.75">
      <c r="A1" s="6"/>
      <c r="B1" s="123" t="s">
        <v>256</v>
      </c>
      <c r="C1" s="63"/>
    </row>
    <row r="2" spans="1:3" s="120" customFormat="1" ht="15.75">
      <c r="A2" s="151">
        <v>1</v>
      </c>
      <c r="B2" s="121" t="s">
        <v>257</v>
      </c>
      <c r="C2" s="271" t="s">
        <v>412</v>
      </c>
    </row>
    <row r="3" spans="1:3" s="120" customFormat="1" ht="15.75">
      <c r="A3" s="151">
        <v>2</v>
      </c>
      <c r="B3" s="122" t="s">
        <v>258</v>
      </c>
      <c r="C3" s="271" t="s">
        <v>413</v>
      </c>
    </row>
    <row r="4" spans="1:3" s="120" customFormat="1" ht="15.75">
      <c r="A4" s="151">
        <v>3</v>
      </c>
      <c r="B4" s="122" t="s">
        <v>434</v>
      </c>
      <c r="C4" s="271" t="s">
        <v>414</v>
      </c>
    </row>
    <row r="5" spans="1:3" s="120" customFormat="1" ht="15.75">
      <c r="A5" s="152">
        <v>4</v>
      </c>
      <c r="B5" s="125" t="s">
        <v>259</v>
      </c>
      <c r="C5" s="271" t="s">
        <v>415</v>
      </c>
    </row>
    <row r="6" spans="1:3" s="124" customFormat="1" ht="65.25" customHeight="1">
      <c r="A6" s="486" t="s">
        <v>375</v>
      </c>
      <c r="B6" s="487"/>
      <c r="C6" s="487"/>
    </row>
    <row r="7" spans="1:3">
      <c r="A7" s="263" t="s">
        <v>329</v>
      </c>
      <c r="B7" s="264" t="s">
        <v>260</v>
      </c>
    </row>
    <row r="8" spans="1:3">
      <c r="A8" s="265">
        <v>1</v>
      </c>
      <c r="B8" s="262" t="s">
        <v>226</v>
      </c>
    </row>
    <row r="9" spans="1:3">
      <c r="A9" s="265">
        <v>2</v>
      </c>
      <c r="B9" s="262" t="s">
        <v>261</v>
      </c>
    </row>
    <row r="10" spans="1:3">
      <c r="A10" s="265">
        <v>3</v>
      </c>
      <c r="B10" s="262" t="s">
        <v>262</v>
      </c>
    </row>
    <row r="11" spans="1:3">
      <c r="A11" s="265">
        <v>4</v>
      </c>
      <c r="B11" s="262" t="s">
        <v>263</v>
      </c>
      <c r="C11" s="119"/>
    </row>
    <row r="12" spans="1:3">
      <c r="A12" s="265">
        <v>5</v>
      </c>
      <c r="B12" s="262" t="s">
        <v>190</v>
      </c>
    </row>
    <row r="13" spans="1:3">
      <c r="A13" s="265">
        <v>6</v>
      </c>
      <c r="B13" s="266" t="s">
        <v>151</v>
      </c>
    </row>
    <row r="14" spans="1:3">
      <c r="A14" s="265">
        <v>7</v>
      </c>
      <c r="B14" s="262" t="s">
        <v>264</v>
      </c>
    </row>
    <row r="15" spans="1:3">
      <c r="A15" s="265">
        <v>8</v>
      </c>
      <c r="B15" s="262" t="s">
        <v>268</v>
      </c>
    </row>
    <row r="16" spans="1:3">
      <c r="A16" s="265">
        <v>9</v>
      </c>
      <c r="B16" s="262" t="s">
        <v>89</v>
      </c>
    </row>
    <row r="17" spans="1:2">
      <c r="A17" s="267" t="s">
        <v>407</v>
      </c>
      <c r="B17" s="262" t="s">
        <v>406</v>
      </c>
    </row>
    <row r="18" spans="1:2">
      <c r="A18" s="265">
        <v>10</v>
      </c>
      <c r="B18" s="262" t="s">
        <v>271</v>
      </c>
    </row>
    <row r="19" spans="1:2">
      <c r="A19" s="265">
        <v>11</v>
      </c>
      <c r="B19" s="266" t="s">
        <v>252</v>
      </c>
    </row>
    <row r="20" spans="1:2">
      <c r="A20" s="265">
        <v>12</v>
      </c>
      <c r="B20" s="266" t="s">
        <v>249</v>
      </c>
    </row>
    <row r="21" spans="1:2">
      <c r="A21" s="265">
        <v>13</v>
      </c>
      <c r="B21" s="268" t="s">
        <v>365</v>
      </c>
    </row>
    <row r="22" spans="1:2">
      <c r="A22" s="265">
        <v>14</v>
      </c>
      <c r="B22" s="269" t="s">
        <v>396</v>
      </c>
    </row>
    <row r="23" spans="1:2">
      <c r="A23" s="270">
        <v>15</v>
      </c>
      <c r="B23" s="266" t="s">
        <v>78</v>
      </c>
    </row>
    <row r="24" spans="1:2">
      <c r="A24" s="4"/>
      <c r="B24" s="2"/>
    </row>
    <row r="25" spans="1:2">
      <c r="A25" s="4"/>
      <c r="B25" s="2"/>
    </row>
    <row r="26" spans="1:2">
      <c r="A26" s="4"/>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activeCell="C21" sqref="C21"/>
      <selection pane="topRight" activeCell="C21" sqref="C21"/>
      <selection pane="bottomLeft" activeCell="C21" sqref="C21"/>
      <selection pane="bottomRight" activeCell="C21" sqref="C21"/>
    </sheetView>
  </sheetViews>
  <sheetFormatPr defaultRowHeight="15"/>
  <cols>
    <col min="1" max="1" width="9.5703125" style="4" bestFit="1" customWidth="1"/>
    <col min="2" max="2" width="73.5703125" style="1" customWidth="1"/>
    <col min="3" max="3" width="18.42578125" style="1" customWidth="1"/>
  </cols>
  <sheetData>
    <row r="1" spans="1:6" ht="15.75">
      <c r="A1" s="14" t="s">
        <v>191</v>
      </c>
      <c r="B1" s="13" t="str">
        <f>Info!C2</f>
        <v>ს.ს "პროკრედიტ ბანკი"</v>
      </c>
      <c r="D1" s="1"/>
      <c r="E1" s="1"/>
      <c r="F1" s="1"/>
    </row>
    <row r="2" spans="1:6" s="18" customFormat="1" ht="15.75" customHeight="1">
      <c r="A2" s="18" t="s">
        <v>192</v>
      </c>
      <c r="B2" s="275">
        <f>'1. key ratios'!B2</f>
        <v>43373</v>
      </c>
    </row>
    <row r="3" spans="1:6" s="18" customFormat="1" ht="15.75" customHeight="1"/>
    <row r="4" spans="1:6" ht="15.75" thickBot="1">
      <c r="A4" s="4" t="s">
        <v>338</v>
      </c>
      <c r="B4" s="30" t="s">
        <v>89</v>
      </c>
    </row>
    <row r="5" spans="1:6">
      <c r="A5" s="84" t="s">
        <v>27</v>
      </c>
      <c r="B5" s="85"/>
      <c r="C5" s="86" t="s">
        <v>28</v>
      </c>
    </row>
    <row r="6" spans="1:6">
      <c r="A6" s="87">
        <v>1</v>
      </c>
      <c r="B6" s="52" t="s">
        <v>29</v>
      </c>
      <c r="C6" s="168">
        <v>170228466.46270001</v>
      </c>
      <c r="D6" s="295"/>
    </row>
    <row r="7" spans="1:6" ht="25.5">
      <c r="A7" s="87">
        <v>2</v>
      </c>
      <c r="B7" s="49" t="s">
        <v>30</v>
      </c>
      <c r="C7" s="169">
        <v>88914815</v>
      </c>
      <c r="D7" s="295"/>
    </row>
    <row r="8" spans="1:6" ht="25.5">
      <c r="A8" s="87">
        <v>3</v>
      </c>
      <c r="B8" s="43" t="s">
        <v>31</v>
      </c>
      <c r="C8" s="169">
        <v>36388151.469999999</v>
      </c>
      <c r="D8" s="295"/>
    </row>
    <row r="9" spans="1:6">
      <c r="A9" s="87">
        <v>4</v>
      </c>
      <c r="B9" s="43" t="s">
        <v>32</v>
      </c>
      <c r="C9" s="169">
        <v>0</v>
      </c>
      <c r="D9" s="295"/>
    </row>
    <row r="10" spans="1:6">
      <c r="A10" s="87">
        <v>5</v>
      </c>
      <c r="B10" s="43" t="s">
        <v>33</v>
      </c>
      <c r="C10" s="169">
        <v>0</v>
      </c>
      <c r="D10" s="295"/>
    </row>
    <row r="11" spans="1:6">
      <c r="A11" s="87">
        <v>6</v>
      </c>
      <c r="B11" s="50" t="s">
        <v>34</v>
      </c>
      <c r="C11" s="169">
        <v>44925499.992700011</v>
      </c>
      <c r="D11" s="295"/>
    </row>
    <row r="12" spans="1:6" s="3" customFormat="1">
      <c r="A12" s="87">
        <v>7</v>
      </c>
      <c r="B12" s="52" t="s">
        <v>35</v>
      </c>
      <c r="C12" s="170">
        <v>7457144.4899999984</v>
      </c>
      <c r="D12" s="295"/>
    </row>
    <row r="13" spans="1:6" s="3" customFormat="1">
      <c r="A13" s="87">
        <v>8</v>
      </c>
      <c r="B13" s="51" t="s">
        <v>36</v>
      </c>
      <c r="C13" s="171">
        <v>0</v>
      </c>
      <c r="D13" s="295"/>
    </row>
    <row r="14" spans="1:6" s="3" customFormat="1" ht="51">
      <c r="A14" s="87">
        <v>9</v>
      </c>
      <c r="B14" s="44" t="s">
        <v>37</v>
      </c>
      <c r="C14" s="171">
        <v>0</v>
      </c>
      <c r="D14" s="295"/>
    </row>
    <row r="15" spans="1:6" s="3" customFormat="1">
      <c r="A15" s="87">
        <v>10</v>
      </c>
      <c r="B15" s="45" t="s">
        <v>38</v>
      </c>
      <c r="C15" s="171">
        <v>1262572.3099999987</v>
      </c>
      <c r="D15" s="295"/>
    </row>
    <row r="16" spans="1:6" s="3" customFormat="1">
      <c r="A16" s="87">
        <v>11</v>
      </c>
      <c r="B16" s="46" t="s">
        <v>39</v>
      </c>
      <c r="C16" s="171">
        <v>0</v>
      </c>
      <c r="D16" s="295"/>
    </row>
    <row r="17" spans="1:4" s="3" customFormat="1">
      <c r="A17" s="87">
        <v>12</v>
      </c>
      <c r="B17" s="45" t="s">
        <v>40</v>
      </c>
      <c r="C17" s="171">
        <v>0</v>
      </c>
      <c r="D17" s="295"/>
    </row>
    <row r="18" spans="1:4" s="3" customFormat="1" ht="25.5">
      <c r="A18" s="87">
        <v>13</v>
      </c>
      <c r="B18" s="45" t="s">
        <v>41</v>
      </c>
      <c r="C18" s="171">
        <v>0</v>
      </c>
      <c r="D18" s="295"/>
    </row>
    <row r="19" spans="1:4" s="3" customFormat="1">
      <c r="A19" s="87">
        <v>14</v>
      </c>
      <c r="B19" s="45" t="s">
        <v>42</v>
      </c>
      <c r="C19" s="171">
        <v>0</v>
      </c>
      <c r="D19" s="295"/>
    </row>
    <row r="20" spans="1:4" s="3" customFormat="1" ht="38.25">
      <c r="A20" s="87">
        <v>15</v>
      </c>
      <c r="B20" s="45" t="s">
        <v>43</v>
      </c>
      <c r="C20" s="171">
        <v>0</v>
      </c>
      <c r="D20" s="295"/>
    </row>
    <row r="21" spans="1:4" s="3" customFormat="1" ht="38.25">
      <c r="A21" s="87">
        <v>16</v>
      </c>
      <c r="B21" s="44" t="s">
        <v>44</v>
      </c>
      <c r="C21" s="171">
        <v>0</v>
      </c>
      <c r="D21" s="295"/>
    </row>
    <row r="22" spans="1:4" s="3" customFormat="1" ht="26.25">
      <c r="A22" s="87">
        <v>17</v>
      </c>
      <c r="B22" s="88" t="s">
        <v>45</v>
      </c>
      <c r="C22" s="171">
        <v>6194572.1799999997</v>
      </c>
      <c r="D22" s="295"/>
    </row>
    <row r="23" spans="1:4" s="3" customFormat="1" ht="38.25">
      <c r="A23" s="87">
        <v>18</v>
      </c>
      <c r="B23" s="44" t="s">
        <v>46</v>
      </c>
      <c r="C23" s="171">
        <v>0</v>
      </c>
      <c r="D23" s="295"/>
    </row>
    <row r="24" spans="1:4" s="3" customFormat="1" ht="38.25">
      <c r="A24" s="87">
        <v>19</v>
      </c>
      <c r="B24" s="44" t="s">
        <v>47</v>
      </c>
      <c r="C24" s="171">
        <v>0</v>
      </c>
      <c r="D24" s="295"/>
    </row>
    <row r="25" spans="1:4" s="3" customFormat="1" ht="38.25">
      <c r="A25" s="87">
        <v>20</v>
      </c>
      <c r="B25" s="47" t="s">
        <v>48</v>
      </c>
      <c r="C25" s="171">
        <v>0</v>
      </c>
      <c r="D25" s="295"/>
    </row>
    <row r="26" spans="1:4" s="3" customFormat="1" ht="25.5">
      <c r="A26" s="87">
        <v>21</v>
      </c>
      <c r="B26" s="47" t="s">
        <v>49</v>
      </c>
      <c r="C26" s="171">
        <v>0</v>
      </c>
      <c r="D26" s="295"/>
    </row>
    <row r="27" spans="1:4" s="3" customFormat="1" ht="38.25">
      <c r="A27" s="87">
        <v>22</v>
      </c>
      <c r="B27" s="47" t="s">
        <v>50</v>
      </c>
      <c r="C27" s="171">
        <v>0</v>
      </c>
      <c r="D27" s="295"/>
    </row>
    <row r="28" spans="1:4" s="3" customFormat="1">
      <c r="A28" s="87">
        <v>23</v>
      </c>
      <c r="B28" s="53" t="s">
        <v>24</v>
      </c>
      <c r="C28" s="170">
        <v>162771321.9727</v>
      </c>
      <c r="D28" s="295"/>
    </row>
    <row r="29" spans="1:4" s="3" customFormat="1">
      <c r="A29" s="89"/>
      <c r="B29" s="48"/>
      <c r="C29" s="171"/>
      <c r="D29" s="295"/>
    </row>
    <row r="30" spans="1:4" s="3" customFormat="1" ht="25.5">
      <c r="A30" s="89">
        <v>24</v>
      </c>
      <c r="B30" s="53" t="s">
        <v>51</v>
      </c>
      <c r="C30" s="170">
        <v>0</v>
      </c>
      <c r="D30" s="295"/>
    </row>
    <row r="31" spans="1:4" s="3" customFormat="1" ht="25.5">
      <c r="A31" s="89">
        <v>25</v>
      </c>
      <c r="B31" s="43" t="s">
        <v>52</v>
      </c>
      <c r="C31" s="172">
        <v>0</v>
      </c>
      <c r="D31" s="295"/>
    </row>
    <row r="32" spans="1:4" s="3" customFormat="1" ht="25.5">
      <c r="A32" s="89">
        <v>26</v>
      </c>
      <c r="B32" s="117" t="s">
        <v>53</v>
      </c>
      <c r="C32" s="171">
        <v>0</v>
      </c>
      <c r="D32" s="295"/>
    </row>
    <row r="33" spans="1:4" s="3" customFormat="1" ht="25.5">
      <c r="A33" s="89">
        <v>27</v>
      </c>
      <c r="B33" s="117" t="s">
        <v>54</v>
      </c>
      <c r="C33" s="171">
        <v>0</v>
      </c>
      <c r="D33" s="295"/>
    </row>
    <row r="34" spans="1:4" s="3" customFormat="1" ht="25.5">
      <c r="A34" s="89">
        <v>28</v>
      </c>
      <c r="B34" s="43" t="s">
        <v>55</v>
      </c>
      <c r="C34" s="171">
        <v>0</v>
      </c>
      <c r="D34" s="295"/>
    </row>
    <row r="35" spans="1:4" s="3" customFormat="1" ht="25.5">
      <c r="A35" s="89">
        <v>29</v>
      </c>
      <c r="B35" s="53" t="s">
        <v>56</v>
      </c>
      <c r="C35" s="170">
        <v>0</v>
      </c>
      <c r="D35" s="295"/>
    </row>
    <row r="36" spans="1:4" s="3" customFormat="1" ht="25.5">
      <c r="A36" s="89">
        <v>30</v>
      </c>
      <c r="B36" s="44" t="s">
        <v>57</v>
      </c>
      <c r="C36" s="171">
        <v>0</v>
      </c>
      <c r="D36" s="295"/>
    </row>
    <row r="37" spans="1:4" s="3" customFormat="1" ht="25.5">
      <c r="A37" s="89">
        <v>31</v>
      </c>
      <c r="B37" s="45" t="s">
        <v>58</v>
      </c>
      <c r="C37" s="171">
        <v>0</v>
      </c>
      <c r="D37" s="295"/>
    </row>
    <row r="38" spans="1:4" s="3" customFormat="1" ht="30.75" customHeight="1">
      <c r="A38" s="89">
        <v>32</v>
      </c>
      <c r="B38" s="44" t="s">
        <v>59</v>
      </c>
      <c r="C38" s="171">
        <v>0</v>
      </c>
      <c r="D38" s="295"/>
    </row>
    <row r="39" spans="1:4" s="3" customFormat="1" ht="30.75" customHeight="1">
      <c r="A39" s="89">
        <v>33</v>
      </c>
      <c r="B39" s="44" t="s">
        <v>47</v>
      </c>
      <c r="C39" s="171">
        <v>0</v>
      </c>
      <c r="D39" s="295"/>
    </row>
    <row r="40" spans="1:4" s="3" customFormat="1" ht="30.75" customHeight="1">
      <c r="A40" s="89">
        <v>34</v>
      </c>
      <c r="B40" s="47" t="s">
        <v>60</v>
      </c>
      <c r="C40" s="171">
        <v>0</v>
      </c>
      <c r="D40" s="295"/>
    </row>
    <row r="41" spans="1:4" s="3" customFormat="1">
      <c r="A41" s="89">
        <v>35</v>
      </c>
      <c r="B41" s="53" t="s">
        <v>25</v>
      </c>
      <c r="C41" s="170">
        <v>0</v>
      </c>
      <c r="D41" s="295"/>
    </row>
    <row r="42" spans="1:4" s="3" customFormat="1">
      <c r="A42" s="89"/>
      <c r="B42" s="48"/>
      <c r="C42" s="171"/>
      <c r="D42" s="295"/>
    </row>
    <row r="43" spans="1:4" s="3" customFormat="1">
      <c r="A43" s="89">
        <v>36</v>
      </c>
      <c r="B43" s="54" t="s">
        <v>61</v>
      </c>
      <c r="C43" s="170">
        <v>60534207.147948094</v>
      </c>
      <c r="D43" s="295"/>
    </row>
    <row r="44" spans="1:4" s="3" customFormat="1" ht="25.5">
      <c r="A44" s="89">
        <v>37</v>
      </c>
      <c r="B44" s="43" t="s">
        <v>62</v>
      </c>
      <c r="C44" s="171">
        <v>47071800</v>
      </c>
      <c r="D44" s="295"/>
    </row>
    <row r="45" spans="1:4" s="3" customFormat="1" ht="25.5">
      <c r="A45" s="89">
        <v>38</v>
      </c>
      <c r="B45" s="43" t="s">
        <v>63</v>
      </c>
      <c r="C45" s="171">
        <v>0</v>
      </c>
      <c r="D45" s="295"/>
    </row>
    <row r="46" spans="1:4" s="3" customFormat="1" ht="25.5">
      <c r="A46" s="89">
        <v>39</v>
      </c>
      <c r="B46" s="43" t="s">
        <v>64</v>
      </c>
      <c r="C46" s="171">
        <v>13462407.147948094</v>
      </c>
      <c r="D46" s="295"/>
    </row>
    <row r="47" spans="1:4" s="3" customFormat="1">
      <c r="A47" s="89">
        <v>40</v>
      </c>
      <c r="B47" s="54" t="s">
        <v>65</v>
      </c>
      <c r="C47" s="170">
        <v>0</v>
      </c>
      <c r="D47" s="295"/>
    </row>
    <row r="48" spans="1:4" s="3" customFormat="1" ht="25.5">
      <c r="A48" s="89">
        <v>41</v>
      </c>
      <c r="B48" s="44" t="s">
        <v>66</v>
      </c>
      <c r="C48" s="171">
        <v>0</v>
      </c>
      <c r="D48" s="295"/>
    </row>
    <row r="49" spans="1:4" s="3" customFormat="1">
      <c r="A49" s="89">
        <v>42</v>
      </c>
      <c r="B49" s="45" t="s">
        <v>67</v>
      </c>
      <c r="C49" s="171">
        <v>0</v>
      </c>
      <c r="D49" s="295"/>
    </row>
    <row r="50" spans="1:4" s="3" customFormat="1" ht="28.5" customHeight="1">
      <c r="A50" s="89">
        <v>43</v>
      </c>
      <c r="B50" s="44" t="s">
        <v>68</v>
      </c>
      <c r="C50" s="171">
        <v>0</v>
      </c>
      <c r="D50" s="295"/>
    </row>
    <row r="51" spans="1:4" s="3" customFormat="1" ht="28.5" customHeight="1">
      <c r="A51" s="89">
        <v>44</v>
      </c>
      <c r="B51" s="44" t="s">
        <v>47</v>
      </c>
      <c r="C51" s="171">
        <v>0</v>
      </c>
      <c r="D51" s="295"/>
    </row>
    <row r="52" spans="1:4" s="3" customFormat="1" ht="15.75" thickBot="1">
      <c r="A52" s="90">
        <v>45</v>
      </c>
      <c r="B52" s="91" t="s">
        <v>26</v>
      </c>
      <c r="C52" s="173">
        <v>60534207.147948094</v>
      </c>
      <c r="D52" s="295"/>
    </row>
    <row r="55" spans="1:4">
      <c r="B55" s="1"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44"/>
  <sheetViews>
    <sheetView showGridLines="0" zoomScale="85" zoomScaleNormal="85" workbookViewId="0">
      <pane xSplit="1" ySplit="5" topLeftCell="B6" activePane="bottomRight" state="frozen"/>
      <selection activeCell="C21" sqref="C21"/>
      <selection pane="topRight" activeCell="C21" sqref="C21"/>
      <selection pane="bottomLeft" activeCell="C21" sqref="C21"/>
      <selection pane="bottomRight" activeCell="C21" sqref="C21"/>
    </sheetView>
  </sheetViews>
  <sheetFormatPr defaultRowHeight="15.75"/>
  <cols>
    <col min="1" max="1" width="10.7109375" style="41" customWidth="1"/>
    <col min="2" max="2" width="91.85546875" style="41" customWidth="1"/>
    <col min="3" max="3" width="53.140625" style="41" customWidth="1"/>
    <col min="4" max="4" width="32.28515625" style="41" customWidth="1"/>
  </cols>
  <sheetData>
    <row r="1" spans="1:5">
      <c r="A1" s="14" t="s">
        <v>191</v>
      </c>
      <c r="B1" s="16" t="str">
        <f>Info!C2</f>
        <v>ს.ს "პროკრედიტ ბანკი"</v>
      </c>
    </row>
    <row r="2" spans="1:5" s="18" customFormat="1" ht="15">
      <c r="A2" s="18" t="s">
        <v>192</v>
      </c>
      <c r="B2" s="275">
        <f>'1. key ratios'!B2</f>
        <v>43373</v>
      </c>
    </row>
    <row r="3" spans="1:5" s="18" customFormat="1" ht="15">
      <c r="A3" s="22"/>
    </row>
    <row r="4" spans="1:5" s="18" customFormat="1" thickBot="1">
      <c r="A4" s="18" t="s">
        <v>339</v>
      </c>
      <c r="B4" s="140" t="s">
        <v>271</v>
      </c>
      <c r="D4" s="142" t="s">
        <v>95</v>
      </c>
    </row>
    <row r="5" spans="1:5" ht="38.25">
      <c r="A5" s="102" t="s">
        <v>27</v>
      </c>
      <c r="B5" s="103" t="s">
        <v>234</v>
      </c>
      <c r="C5" s="104" t="s">
        <v>240</v>
      </c>
      <c r="D5" s="141" t="s">
        <v>272</v>
      </c>
    </row>
    <row r="6" spans="1:5">
      <c r="A6" s="92">
        <v>1</v>
      </c>
      <c r="B6" s="55" t="s">
        <v>156</v>
      </c>
      <c r="C6" s="174">
        <v>52341102.649999999</v>
      </c>
      <c r="D6" s="93"/>
      <c r="E6" s="295"/>
    </row>
    <row r="7" spans="1:5">
      <c r="A7" s="92">
        <v>2</v>
      </c>
      <c r="B7" s="56" t="s">
        <v>157</v>
      </c>
      <c r="C7" s="175">
        <v>175976322.11999997</v>
      </c>
      <c r="D7" s="94"/>
      <c r="E7" s="295"/>
    </row>
    <row r="8" spans="1:5">
      <c r="A8" s="92">
        <v>3</v>
      </c>
      <c r="B8" s="56" t="s">
        <v>158</v>
      </c>
      <c r="C8" s="175">
        <v>100009497.17999999</v>
      </c>
      <c r="D8" s="94"/>
      <c r="E8" s="295"/>
    </row>
    <row r="9" spans="1:5">
      <c r="A9" s="92">
        <v>4</v>
      </c>
      <c r="B9" s="56" t="s">
        <v>187</v>
      </c>
      <c r="C9" s="175">
        <v>0</v>
      </c>
      <c r="D9" s="94"/>
      <c r="E9" s="295"/>
    </row>
    <row r="10" spans="1:5">
      <c r="A10" s="92">
        <v>5</v>
      </c>
      <c r="B10" s="56" t="s">
        <v>159</v>
      </c>
      <c r="C10" s="175">
        <v>12742749.48</v>
      </c>
      <c r="D10" s="94"/>
      <c r="E10" s="295"/>
    </row>
    <row r="11" spans="1:5">
      <c r="A11" s="92">
        <v>6.1</v>
      </c>
      <c r="B11" s="56" t="s">
        <v>160</v>
      </c>
      <c r="C11" s="176">
        <v>1009704809.1563001</v>
      </c>
      <c r="D11" s="95"/>
      <c r="E11" s="295"/>
    </row>
    <row r="12" spans="1:5">
      <c r="A12" s="92">
        <v>6.2</v>
      </c>
      <c r="B12" s="57" t="s">
        <v>161</v>
      </c>
      <c r="C12" s="176">
        <v>-32909096.777924005</v>
      </c>
      <c r="D12" s="95"/>
      <c r="E12" s="295"/>
    </row>
    <row r="13" spans="1:5">
      <c r="A13" s="92" t="s">
        <v>373</v>
      </c>
      <c r="B13" s="58" t="s">
        <v>374</v>
      </c>
      <c r="C13" s="176">
        <v>-13462407.147948094</v>
      </c>
      <c r="D13" s="154" t="s">
        <v>427</v>
      </c>
      <c r="E13" s="295"/>
    </row>
    <row r="14" spans="1:5">
      <c r="A14" s="92">
        <v>6</v>
      </c>
      <c r="B14" s="56" t="s">
        <v>162</v>
      </c>
      <c r="C14" s="182">
        <v>976795712.37837601</v>
      </c>
      <c r="D14" s="95"/>
      <c r="E14" s="295"/>
    </row>
    <row r="15" spans="1:5">
      <c r="A15" s="92">
        <v>7</v>
      </c>
      <c r="B15" s="56" t="s">
        <v>163</v>
      </c>
      <c r="C15" s="175">
        <v>5313183.7</v>
      </c>
      <c r="D15" s="94"/>
      <c r="E15" s="295"/>
    </row>
    <row r="16" spans="1:5">
      <c r="A16" s="92">
        <v>8</v>
      </c>
      <c r="B16" s="56" t="s">
        <v>164</v>
      </c>
      <c r="C16" s="175">
        <v>0</v>
      </c>
      <c r="D16" s="94"/>
      <c r="E16" s="295"/>
    </row>
    <row r="17" spans="1:5">
      <c r="A17" s="92">
        <v>9</v>
      </c>
      <c r="B17" s="56" t="s">
        <v>165</v>
      </c>
      <c r="C17" s="175">
        <v>6348577.0800000001</v>
      </c>
      <c r="D17" s="94"/>
      <c r="E17" s="295"/>
    </row>
    <row r="18" spans="1:5" ht="30">
      <c r="A18" s="92">
        <v>9.1</v>
      </c>
      <c r="B18" s="58" t="s">
        <v>45</v>
      </c>
      <c r="C18" s="176">
        <v>6194572.1799999997</v>
      </c>
      <c r="D18" s="154" t="s">
        <v>428</v>
      </c>
      <c r="E18" s="295"/>
    </row>
    <row r="19" spans="1:5">
      <c r="A19" s="92">
        <v>9.1999999999999993</v>
      </c>
      <c r="B19" s="58" t="s">
        <v>239</v>
      </c>
      <c r="C19" s="176">
        <v>0</v>
      </c>
      <c r="D19" s="94"/>
      <c r="E19" s="295"/>
    </row>
    <row r="20" spans="1:5">
      <c r="A20" s="92">
        <v>9.3000000000000007</v>
      </c>
      <c r="B20" s="58" t="s">
        <v>238</v>
      </c>
      <c r="C20" s="176">
        <v>0</v>
      </c>
      <c r="D20" s="94"/>
      <c r="E20" s="295"/>
    </row>
    <row r="21" spans="1:5">
      <c r="A21" s="92">
        <v>10</v>
      </c>
      <c r="B21" s="56" t="s">
        <v>166</v>
      </c>
      <c r="C21" s="175">
        <v>64237288.530000009</v>
      </c>
      <c r="D21" s="94"/>
      <c r="E21" s="295"/>
    </row>
    <row r="22" spans="1:5">
      <c r="A22" s="92">
        <v>10.1</v>
      </c>
      <c r="B22" s="58" t="s">
        <v>237</v>
      </c>
      <c r="C22" s="175">
        <v>1262572.3099999987</v>
      </c>
      <c r="D22" s="154" t="s">
        <v>347</v>
      </c>
      <c r="E22" s="295"/>
    </row>
    <row r="23" spans="1:5">
      <c r="A23" s="92">
        <v>11</v>
      </c>
      <c r="B23" s="59" t="s">
        <v>167</v>
      </c>
      <c r="C23" s="177">
        <v>14889538.1928</v>
      </c>
      <c r="D23" s="96"/>
      <c r="E23" s="295"/>
    </row>
    <row r="24" spans="1:5">
      <c r="A24" s="92">
        <v>12</v>
      </c>
      <c r="B24" s="61" t="s">
        <v>168</v>
      </c>
      <c r="C24" s="178">
        <v>1408653971.3111761</v>
      </c>
      <c r="D24" s="97"/>
      <c r="E24" s="295"/>
    </row>
    <row r="25" spans="1:5">
      <c r="A25" s="92">
        <v>13</v>
      </c>
      <c r="B25" s="56" t="s">
        <v>169</v>
      </c>
      <c r="C25" s="179">
        <v>140849100</v>
      </c>
      <c r="D25" s="98"/>
      <c r="E25" s="295"/>
    </row>
    <row r="26" spans="1:5">
      <c r="A26" s="92">
        <v>14</v>
      </c>
      <c r="B26" s="56" t="s">
        <v>170</v>
      </c>
      <c r="C26" s="175">
        <v>197001489.33999997</v>
      </c>
      <c r="D26" s="94"/>
      <c r="E26" s="295"/>
    </row>
    <row r="27" spans="1:5">
      <c r="A27" s="92">
        <v>15</v>
      </c>
      <c r="B27" s="56" t="s">
        <v>171</v>
      </c>
      <c r="C27" s="175">
        <v>187497872.71169999</v>
      </c>
      <c r="D27" s="94"/>
      <c r="E27" s="295"/>
    </row>
    <row r="28" spans="1:5">
      <c r="A28" s="92">
        <v>16</v>
      </c>
      <c r="B28" s="56" t="s">
        <v>172</v>
      </c>
      <c r="C28" s="175">
        <v>216422632.04999998</v>
      </c>
      <c r="D28" s="94"/>
      <c r="E28" s="295"/>
    </row>
    <row r="29" spans="1:5">
      <c r="A29" s="92">
        <v>17</v>
      </c>
      <c r="B29" s="56" t="s">
        <v>173</v>
      </c>
      <c r="C29" s="175">
        <v>0</v>
      </c>
      <c r="D29" s="94"/>
      <c r="E29" s="295"/>
    </row>
    <row r="30" spans="1:5">
      <c r="A30" s="92">
        <v>18</v>
      </c>
      <c r="B30" s="56" t="s">
        <v>174</v>
      </c>
      <c r="C30" s="175">
        <v>388775836.47633278</v>
      </c>
      <c r="D30" s="94"/>
      <c r="E30" s="295"/>
    </row>
    <row r="31" spans="1:5">
      <c r="A31" s="92">
        <v>19</v>
      </c>
      <c r="B31" s="56" t="s">
        <v>175</v>
      </c>
      <c r="C31" s="175">
        <v>8942706.7800000012</v>
      </c>
      <c r="D31" s="94"/>
      <c r="E31" s="295"/>
    </row>
    <row r="32" spans="1:5">
      <c r="A32" s="92">
        <v>20</v>
      </c>
      <c r="B32" s="56" t="s">
        <v>97</v>
      </c>
      <c r="C32" s="175">
        <v>18405367.510000002</v>
      </c>
      <c r="D32" s="94"/>
      <c r="E32" s="295"/>
    </row>
    <row r="33" spans="1:5">
      <c r="A33" s="92">
        <v>20.100000000000001</v>
      </c>
      <c r="B33" s="60" t="s">
        <v>372</v>
      </c>
      <c r="C33" s="177">
        <v>711256.56240000005</v>
      </c>
      <c r="D33" s="96"/>
      <c r="E33" s="295"/>
    </row>
    <row r="34" spans="1:5">
      <c r="A34" s="92">
        <v>21</v>
      </c>
      <c r="B34" s="59" t="s">
        <v>176</v>
      </c>
      <c r="C34" s="177">
        <v>80530500</v>
      </c>
      <c r="D34" s="96"/>
      <c r="E34" s="295"/>
    </row>
    <row r="35" spans="1:5">
      <c r="A35" s="92">
        <v>21.1</v>
      </c>
      <c r="B35" s="60" t="s">
        <v>236</v>
      </c>
      <c r="C35" s="180">
        <v>47071800</v>
      </c>
      <c r="D35" s="154" t="s">
        <v>429</v>
      </c>
      <c r="E35" s="295"/>
    </row>
    <row r="36" spans="1:5">
      <c r="A36" s="92">
        <v>22</v>
      </c>
      <c r="B36" s="61" t="s">
        <v>177</v>
      </c>
      <c r="C36" s="178">
        <v>1238425504.8680327</v>
      </c>
      <c r="D36" s="97"/>
      <c r="E36" s="295"/>
    </row>
    <row r="37" spans="1:5">
      <c r="A37" s="92">
        <v>23</v>
      </c>
      <c r="B37" s="59" t="s">
        <v>178</v>
      </c>
      <c r="C37" s="175">
        <v>88914815</v>
      </c>
      <c r="D37" s="154" t="s">
        <v>430</v>
      </c>
      <c r="E37" s="295"/>
    </row>
    <row r="38" spans="1:5">
      <c r="A38" s="92">
        <v>24</v>
      </c>
      <c r="B38" s="59" t="s">
        <v>179</v>
      </c>
      <c r="C38" s="175">
        <v>0</v>
      </c>
      <c r="D38" s="94"/>
      <c r="E38" s="295"/>
    </row>
    <row r="39" spans="1:5">
      <c r="A39" s="92">
        <v>25</v>
      </c>
      <c r="B39" s="59" t="s">
        <v>235</v>
      </c>
      <c r="C39" s="175">
        <v>0</v>
      </c>
      <c r="D39" s="94"/>
      <c r="E39" s="295"/>
    </row>
    <row r="40" spans="1:5">
      <c r="A40" s="92">
        <v>26</v>
      </c>
      <c r="B40" s="59" t="s">
        <v>181</v>
      </c>
      <c r="C40" s="175">
        <v>36388151.469999999</v>
      </c>
      <c r="D40" s="154" t="s">
        <v>431</v>
      </c>
      <c r="E40" s="295"/>
    </row>
    <row r="41" spans="1:5">
      <c r="A41" s="92">
        <v>27</v>
      </c>
      <c r="B41" s="59" t="s">
        <v>182</v>
      </c>
      <c r="C41" s="175">
        <v>0</v>
      </c>
      <c r="D41" s="94"/>
      <c r="E41" s="295"/>
    </row>
    <row r="42" spans="1:5">
      <c r="A42" s="92">
        <v>28</v>
      </c>
      <c r="B42" s="59" t="s">
        <v>183</v>
      </c>
      <c r="C42" s="175">
        <v>44925499.992700011</v>
      </c>
      <c r="D42" s="154" t="s">
        <v>432</v>
      </c>
      <c r="E42" s="295"/>
    </row>
    <row r="43" spans="1:5">
      <c r="A43" s="92">
        <v>29</v>
      </c>
      <c r="B43" s="59" t="s">
        <v>36</v>
      </c>
      <c r="C43" s="175">
        <v>0</v>
      </c>
      <c r="D43" s="94"/>
      <c r="E43" s="295"/>
    </row>
    <row r="44" spans="1:5" ht="16.5" thickBot="1">
      <c r="A44" s="99">
        <v>30</v>
      </c>
      <c r="B44" s="100" t="s">
        <v>184</v>
      </c>
      <c r="C44" s="181">
        <v>170228466.46270001</v>
      </c>
      <c r="D44" s="101"/>
      <c r="E44" s="295"/>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X47"/>
  <sheetViews>
    <sheetView showGridLines="0" zoomScale="85" zoomScaleNormal="85" workbookViewId="0">
      <pane xSplit="2" ySplit="7" topLeftCell="C8" activePane="bottomRight" state="frozen"/>
      <selection activeCell="C21" sqref="C21"/>
      <selection pane="topRight" activeCell="C21" sqref="C21"/>
      <selection pane="bottomLeft" activeCell="C21" sqref="C21"/>
      <selection pane="bottomRight" activeCell="C21" sqref="C21"/>
    </sheetView>
  </sheetViews>
  <sheetFormatPr defaultColWidth="9.140625" defaultRowHeight="12.75"/>
  <cols>
    <col min="1" max="1" width="10.5703125" style="1" bestFit="1" customWidth="1"/>
    <col min="2" max="2" width="105.140625" style="1" bestFit="1" customWidth="1"/>
    <col min="3" max="3" width="14" style="1" bestFit="1" customWidth="1"/>
    <col min="4" max="4" width="13.42578125" style="1" bestFit="1" customWidth="1"/>
    <col min="5" max="5" width="14" style="1" bestFit="1" customWidth="1"/>
    <col min="6" max="6" width="13.42578125" style="1" bestFit="1" customWidth="1"/>
    <col min="7" max="7" width="9.5703125" style="1" bestFit="1" customWidth="1"/>
    <col min="8" max="8" width="13.42578125" style="1" bestFit="1" customWidth="1"/>
    <col min="9" max="9" width="13" style="1" bestFit="1" customWidth="1"/>
    <col min="10" max="10" width="13.42578125" style="1" bestFit="1" customWidth="1"/>
    <col min="11" max="11" width="14.5703125" style="1" bestFit="1" customWidth="1"/>
    <col min="12" max="12" width="13.42578125" style="1" bestFit="1" customWidth="1"/>
    <col min="13" max="13" width="14.5703125" style="1" bestFit="1" customWidth="1"/>
    <col min="14" max="14" width="14" style="1" bestFit="1" customWidth="1"/>
    <col min="15" max="15" width="12.5703125" style="1" bestFit="1" customWidth="1"/>
    <col min="16" max="16" width="13.42578125" style="1" bestFit="1" customWidth="1"/>
    <col min="17" max="17" width="12.5703125" style="1" bestFit="1" customWidth="1"/>
    <col min="18" max="18" width="13.42578125" style="1" bestFit="1" customWidth="1"/>
    <col min="19" max="19" width="31.7109375" style="1" bestFit="1" customWidth="1"/>
    <col min="20" max="16384" width="9.140625" style="9"/>
  </cols>
  <sheetData>
    <row r="1" spans="1:19">
      <c r="A1" s="1" t="s">
        <v>191</v>
      </c>
      <c r="B1" s="1" t="str">
        <f>Info!C2</f>
        <v>ს.ს "პროკრედიტ ბანკი"</v>
      </c>
    </row>
    <row r="2" spans="1:19">
      <c r="A2" s="1" t="s">
        <v>192</v>
      </c>
      <c r="B2" s="274">
        <f>'1. key ratios'!B2</f>
        <v>43373</v>
      </c>
    </row>
    <row r="4" spans="1:19" ht="26.25" thickBot="1">
      <c r="A4" s="40" t="s">
        <v>340</v>
      </c>
      <c r="B4" s="199" t="s">
        <v>362</v>
      </c>
    </row>
    <row r="5" spans="1:19">
      <c r="A5" s="82"/>
      <c r="B5" s="83"/>
      <c r="C5" s="72" t="s">
        <v>0</v>
      </c>
      <c r="D5" s="72" t="s">
        <v>1</v>
      </c>
      <c r="E5" s="72" t="s">
        <v>2</v>
      </c>
      <c r="F5" s="72" t="s">
        <v>3</v>
      </c>
      <c r="G5" s="72" t="s">
        <v>4</v>
      </c>
      <c r="H5" s="72" t="s">
        <v>5</v>
      </c>
      <c r="I5" s="72" t="s">
        <v>241</v>
      </c>
      <c r="J5" s="72" t="s">
        <v>242</v>
      </c>
      <c r="K5" s="72" t="s">
        <v>243</v>
      </c>
      <c r="L5" s="72" t="s">
        <v>244</v>
      </c>
      <c r="M5" s="72" t="s">
        <v>245</v>
      </c>
      <c r="N5" s="72" t="s">
        <v>246</v>
      </c>
      <c r="O5" s="72" t="s">
        <v>350</v>
      </c>
      <c r="P5" s="72" t="s">
        <v>351</v>
      </c>
      <c r="Q5" s="72" t="s">
        <v>352</v>
      </c>
      <c r="R5" s="191" t="s">
        <v>353</v>
      </c>
      <c r="S5" s="73" t="s">
        <v>354</v>
      </c>
    </row>
    <row r="6" spans="1:19" ht="46.5" customHeight="1">
      <c r="A6" s="106"/>
      <c r="B6" s="513" t="s">
        <v>433</v>
      </c>
      <c r="C6" s="511">
        <v>0</v>
      </c>
      <c r="D6" s="512"/>
      <c r="E6" s="511">
        <v>0.2</v>
      </c>
      <c r="F6" s="512"/>
      <c r="G6" s="511">
        <v>0.35</v>
      </c>
      <c r="H6" s="512"/>
      <c r="I6" s="511">
        <v>0.5</v>
      </c>
      <c r="J6" s="512"/>
      <c r="K6" s="511">
        <v>0.75</v>
      </c>
      <c r="L6" s="512"/>
      <c r="M6" s="511">
        <v>1</v>
      </c>
      <c r="N6" s="512"/>
      <c r="O6" s="511">
        <v>1.5</v>
      </c>
      <c r="P6" s="512"/>
      <c r="Q6" s="511">
        <v>2.5</v>
      </c>
      <c r="R6" s="512"/>
      <c r="S6" s="509" t="s">
        <v>253</v>
      </c>
    </row>
    <row r="7" spans="1:19">
      <c r="A7" s="106"/>
      <c r="B7" s="514"/>
      <c r="C7" s="198" t="s">
        <v>348</v>
      </c>
      <c r="D7" s="198" t="s">
        <v>349</v>
      </c>
      <c r="E7" s="198" t="s">
        <v>348</v>
      </c>
      <c r="F7" s="198" t="s">
        <v>349</v>
      </c>
      <c r="G7" s="198" t="s">
        <v>348</v>
      </c>
      <c r="H7" s="198" t="s">
        <v>349</v>
      </c>
      <c r="I7" s="198" t="s">
        <v>348</v>
      </c>
      <c r="J7" s="198" t="s">
        <v>349</v>
      </c>
      <c r="K7" s="198" t="s">
        <v>348</v>
      </c>
      <c r="L7" s="198" t="s">
        <v>349</v>
      </c>
      <c r="M7" s="198" t="s">
        <v>348</v>
      </c>
      <c r="N7" s="198" t="s">
        <v>349</v>
      </c>
      <c r="O7" s="198" t="s">
        <v>348</v>
      </c>
      <c r="P7" s="198" t="s">
        <v>349</v>
      </c>
      <c r="Q7" s="198" t="s">
        <v>348</v>
      </c>
      <c r="R7" s="198" t="s">
        <v>349</v>
      </c>
      <c r="S7" s="510"/>
    </row>
    <row r="8" spans="1:19" s="110" customFormat="1">
      <c r="A8" s="76">
        <v>1</v>
      </c>
      <c r="B8" s="116" t="s">
        <v>219</v>
      </c>
      <c r="C8" s="296">
        <v>27395077.490000002</v>
      </c>
      <c r="D8" s="296"/>
      <c r="E8" s="296">
        <v>0</v>
      </c>
      <c r="F8" s="297"/>
      <c r="G8" s="296">
        <v>0</v>
      </c>
      <c r="H8" s="296"/>
      <c r="I8" s="296">
        <v>0</v>
      </c>
      <c r="J8" s="296"/>
      <c r="K8" s="296">
        <v>0</v>
      </c>
      <c r="L8" s="296"/>
      <c r="M8" s="296">
        <v>169380970.63620001</v>
      </c>
      <c r="N8" s="296"/>
      <c r="O8" s="296">
        <v>0</v>
      </c>
      <c r="P8" s="296"/>
      <c r="Q8" s="296">
        <v>0</v>
      </c>
      <c r="R8" s="297"/>
      <c r="S8" s="298">
        <v>169380970.63620001</v>
      </c>
    </row>
    <row r="9" spans="1:19" s="110" customFormat="1">
      <c r="A9" s="76">
        <v>2</v>
      </c>
      <c r="B9" s="116" t="s">
        <v>220</v>
      </c>
      <c r="C9" s="296">
        <v>0</v>
      </c>
      <c r="D9" s="296"/>
      <c r="E9" s="296">
        <v>0</v>
      </c>
      <c r="F9" s="296"/>
      <c r="G9" s="296">
        <v>0</v>
      </c>
      <c r="H9" s="296"/>
      <c r="I9" s="296">
        <v>0</v>
      </c>
      <c r="J9" s="296"/>
      <c r="K9" s="296">
        <v>0</v>
      </c>
      <c r="L9" s="296"/>
      <c r="M9" s="296">
        <v>0</v>
      </c>
      <c r="N9" s="296"/>
      <c r="O9" s="296">
        <v>0</v>
      </c>
      <c r="P9" s="296"/>
      <c r="Q9" s="296">
        <v>0</v>
      </c>
      <c r="R9" s="297"/>
      <c r="S9" s="298">
        <v>0</v>
      </c>
    </row>
    <row r="10" spans="1:19" s="110" customFormat="1">
      <c r="A10" s="76">
        <v>3</v>
      </c>
      <c r="B10" s="116" t="s">
        <v>221</v>
      </c>
      <c r="C10" s="296">
        <v>0</v>
      </c>
      <c r="D10" s="296"/>
      <c r="E10" s="296">
        <v>0</v>
      </c>
      <c r="F10" s="296"/>
      <c r="G10" s="296">
        <v>0</v>
      </c>
      <c r="H10" s="296"/>
      <c r="I10" s="296">
        <v>0</v>
      </c>
      <c r="J10" s="296"/>
      <c r="K10" s="296">
        <v>0</v>
      </c>
      <c r="L10" s="296"/>
      <c r="M10" s="296">
        <v>0</v>
      </c>
      <c r="N10" s="296"/>
      <c r="O10" s="296">
        <v>0</v>
      </c>
      <c r="P10" s="296"/>
      <c r="Q10" s="296">
        <v>0</v>
      </c>
      <c r="R10" s="297"/>
      <c r="S10" s="298">
        <v>0</v>
      </c>
    </row>
    <row r="11" spans="1:19" s="110" customFormat="1">
      <c r="A11" s="76">
        <v>4</v>
      </c>
      <c r="B11" s="116" t="s">
        <v>222</v>
      </c>
      <c r="C11" s="296">
        <v>0</v>
      </c>
      <c r="D11" s="296"/>
      <c r="E11" s="296">
        <v>0</v>
      </c>
      <c r="F11" s="296"/>
      <c r="G11" s="296">
        <v>0</v>
      </c>
      <c r="H11" s="296"/>
      <c r="I11" s="296">
        <v>0</v>
      </c>
      <c r="J11" s="296"/>
      <c r="K11" s="296">
        <v>0</v>
      </c>
      <c r="L11" s="296"/>
      <c r="M11" s="296">
        <v>0</v>
      </c>
      <c r="N11" s="296"/>
      <c r="O11" s="296">
        <v>0</v>
      </c>
      <c r="P11" s="296"/>
      <c r="Q11" s="296">
        <v>0</v>
      </c>
      <c r="R11" s="297"/>
      <c r="S11" s="298">
        <v>0</v>
      </c>
    </row>
    <row r="12" spans="1:19" s="110" customFormat="1">
      <c r="A12" s="76">
        <v>5</v>
      </c>
      <c r="B12" s="116" t="s">
        <v>223</v>
      </c>
      <c r="C12" s="296">
        <v>0</v>
      </c>
      <c r="D12" s="296"/>
      <c r="E12" s="296">
        <v>0</v>
      </c>
      <c r="F12" s="296"/>
      <c r="G12" s="296">
        <v>0</v>
      </c>
      <c r="H12" s="296"/>
      <c r="I12" s="296">
        <v>0</v>
      </c>
      <c r="J12" s="296"/>
      <c r="K12" s="296">
        <v>0</v>
      </c>
      <c r="L12" s="296"/>
      <c r="M12" s="296">
        <v>0</v>
      </c>
      <c r="N12" s="296"/>
      <c r="O12" s="296">
        <v>0</v>
      </c>
      <c r="P12" s="296"/>
      <c r="Q12" s="296">
        <v>0</v>
      </c>
      <c r="R12" s="297"/>
      <c r="S12" s="298">
        <v>0</v>
      </c>
    </row>
    <row r="13" spans="1:19" s="110" customFormat="1">
      <c r="A13" s="76">
        <v>6</v>
      </c>
      <c r="B13" s="116" t="s">
        <v>224</v>
      </c>
      <c r="C13" s="296">
        <v>0</v>
      </c>
      <c r="D13" s="296"/>
      <c r="E13" s="296">
        <v>92430281.998199999</v>
      </c>
      <c r="F13" s="296"/>
      <c r="G13" s="296">
        <v>0</v>
      </c>
      <c r="H13" s="296"/>
      <c r="I13" s="296">
        <v>8042566.7980000004</v>
      </c>
      <c r="J13" s="296"/>
      <c r="K13" s="296">
        <v>0</v>
      </c>
      <c r="L13" s="296"/>
      <c r="M13" s="296">
        <v>0</v>
      </c>
      <c r="N13" s="296"/>
      <c r="O13" s="296">
        <v>0</v>
      </c>
      <c r="P13" s="296"/>
      <c r="Q13" s="296">
        <v>0</v>
      </c>
      <c r="R13" s="297"/>
      <c r="S13" s="298">
        <v>22507339.798640002</v>
      </c>
    </row>
    <row r="14" spans="1:19" s="110" customFormat="1">
      <c r="A14" s="76">
        <v>7</v>
      </c>
      <c r="B14" s="116" t="s">
        <v>74</v>
      </c>
      <c r="C14" s="296">
        <v>0</v>
      </c>
      <c r="D14" s="296"/>
      <c r="E14" s="296">
        <v>0</v>
      </c>
      <c r="F14" s="296"/>
      <c r="G14" s="296">
        <v>0</v>
      </c>
      <c r="H14" s="296"/>
      <c r="I14" s="296">
        <v>0</v>
      </c>
      <c r="J14" s="296"/>
      <c r="K14" s="296">
        <v>0</v>
      </c>
      <c r="L14" s="296"/>
      <c r="M14" s="296">
        <v>495739553.84110004</v>
      </c>
      <c r="N14" s="296">
        <v>42583015.157573104</v>
      </c>
      <c r="O14" s="296">
        <v>0</v>
      </c>
      <c r="P14" s="296"/>
      <c r="Q14" s="296">
        <v>0</v>
      </c>
      <c r="R14" s="297"/>
      <c r="S14" s="298">
        <v>538322568.9986732</v>
      </c>
    </row>
    <row r="15" spans="1:19" s="110" customFormat="1">
      <c r="A15" s="76">
        <v>8</v>
      </c>
      <c r="B15" s="116" t="s">
        <v>75</v>
      </c>
      <c r="C15" s="296">
        <v>0</v>
      </c>
      <c r="D15" s="296"/>
      <c r="E15" s="296">
        <v>0</v>
      </c>
      <c r="F15" s="296"/>
      <c r="G15" s="296">
        <v>0</v>
      </c>
      <c r="H15" s="296"/>
      <c r="I15" s="296">
        <v>0</v>
      </c>
      <c r="J15" s="296"/>
      <c r="K15" s="296">
        <v>481846268.27380002</v>
      </c>
      <c r="L15" s="296"/>
      <c r="M15" s="296">
        <v>0</v>
      </c>
      <c r="N15" s="296"/>
      <c r="O15" s="296">
        <v>0</v>
      </c>
      <c r="P15" s="296"/>
      <c r="Q15" s="296">
        <v>0</v>
      </c>
      <c r="R15" s="297"/>
      <c r="S15" s="298">
        <v>361384701.20535004</v>
      </c>
    </row>
    <row r="16" spans="1:19" s="110" customFormat="1">
      <c r="A16" s="76">
        <v>9</v>
      </c>
      <c r="B16" s="116" t="s">
        <v>76</v>
      </c>
      <c r="C16" s="296">
        <v>0</v>
      </c>
      <c r="D16" s="296"/>
      <c r="E16" s="296">
        <v>0</v>
      </c>
      <c r="F16" s="296"/>
      <c r="G16" s="296">
        <v>0</v>
      </c>
      <c r="H16" s="296"/>
      <c r="I16" s="296">
        <v>0</v>
      </c>
      <c r="J16" s="296"/>
      <c r="K16" s="296">
        <v>0</v>
      </c>
      <c r="L16" s="296"/>
      <c r="M16" s="296">
        <v>0</v>
      </c>
      <c r="N16" s="296"/>
      <c r="O16" s="296">
        <v>0</v>
      </c>
      <c r="P16" s="296"/>
      <c r="Q16" s="296">
        <v>0</v>
      </c>
      <c r="R16" s="297"/>
      <c r="S16" s="298">
        <v>0</v>
      </c>
    </row>
    <row r="17" spans="1:24" s="110" customFormat="1">
      <c r="A17" s="76">
        <v>10</v>
      </c>
      <c r="B17" s="116" t="s">
        <v>70</v>
      </c>
      <c r="C17" s="296">
        <v>0</v>
      </c>
      <c r="D17" s="296"/>
      <c r="E17" s="296">
        <v>0</v>
      </c>
      <c r="F17" s="296"/>
      <c r="G17" s="296">
        <v>0</v>
      </c>
      <c r="H17" s="296"/>
      <c r="I17" s="296">
        <v>0</v>
      </c>
      <c r="J17" s="296"/>
      <c r="K17" s="296">
        <v>0</v>
      </c>
      <c r="L17" s="296"/>
      <c r="M17" s="296">
        <v>3925234.8191000004</v>
      </c>
      <c r="N17" s="296"/>
      <c r="O17" s="296">
        <v>0</v>
      </c>
      <c r="P17" s="296"/>
      <c r="Q17" s="296">
        <v>0</v>
      </c>
      <c r="R17" s="297"/>
      <c r="S17" s="298">
        <v>3925234.8191000004</v>
      </c>
    </row>
    <row r="18" spans="1:24" s="110" customFormat="1">
      <c r="A18" s="76">
        <v>11</v>
      </c>
      <c r="B18" s="116" t="s">
        <v>71</v>
      </c>
      <c r="C18" s="296">
        <v>0</v>
      </c>
      <c r="D18" s="296"/>
      <c r="E18" s="296">
        <v>0</v>
      </c>
      <c r="F18" s="296"/>
      <c r="G18" s="296">
        <v>0</v>
      </c>
      <c r="H18" s="296"/>
      <c r="I18" s="296">
        <v>0</v>
      </c>
      <c r="J18" s="296"/>
      <c r="K18" s="296">
        <v>0</v>
      </c>
      <c r="L18" s="296"/>
      <c r="M18" s="296">
        <v>0</v>
      </c>
      <c r="N18" s="296"/>
      <c r="O18" s="296">
        <v>11552587.575999999</v>
      </c>
      <c r="P18" s="296"/>
      <c r="Q18" s="296">
        <v>4850774.24</v>
      </c>
      <c r="R18" s="297"/>
      <c r="S18" s="298">
        <v>29455816.964000002</v>
      </c>
    </row>
    <row r="19" spans="1:24" s="110" customFormat="1">
      <c r="A19" s="76">
        <v>12</v>
      </c>
      <c r="B19" s="116" t="s">
        <v>72</v>
      </c>
      <c r="C19" s="296">
        <v>0</v>
      </c>
      <c r="D19" s="296"/>
      <c r="E19" s="296">
        <v>0</v>
      </c>
      <c r="F19" s="296"/>
      <c r="G19" s="296">
        <v>0</v>
      </c>
      <c r="H19" s="296"/>
      <c r="I19" s="296">
        <v>0</v>
      </c>
      <c r="J19" s="296"/>
      <c r="K19" s="296">
        <v>0</v>
      </c>
      <c r="L19" s="296"/>
      <c r="M19" s="296">
        <v>0</v>
      </c>
      <c r="N19" s="296"/>
      <c r="O19" s="296">
        <v>0</v>
      </c>
      <c r="P19" s="296"/>
      <c r="Q19" s="296">
        <v>0</v>
      </c>
      <c r="R19" s="297"/>
      <c r="S19" s="298">
        <v>0</v>
      </c>
    </row>
    <row r="20" spans="1:24" s="110" customFormat="1">
      <c r="A20" s="76">
        <v>13</v>
      </c>
      <c r="B20" s="116" t="s">
        <v>73</v>
      </c>
      <c r="C20" s="296">
        <v>0</v>
      </c>
      <c r="D20" s="296"/>
      <c r="E20" s="296">
        <v>0</v>
      </c>
      <c r="F20" s="296"/>
      <c r="G20" s="296">
        <v>0</v>
      </c>
      <c r="H20" s="296"/>
      <c r="I20" s="296">
        <v>0</v>
      </c>
      <c r="J20" s="296"/>
      <c r="K20" s="296">
        <v>0</v>
      </c>
      <c r="L20" s="296"/>
      <c r="M20" s="296">
        <v>0</v>
      </c>
      <c r="N20" s="296"/>
      <c r="O20" s="296">
        <v>0</v>
      </c>
      <c r="P20" s="296"/>
      <c r="Q20" s="296">
        <v>0</v>
      </c>
      <c r="R20" s="297"/>
      <c r="S20" s="298">
        <v>0</v>
      </c>
    </row>
    <row r="21" spans="1:24" s="110" customFormat="1">
      <c r="A21" s="76">
        <v>14</v>
      </c>
      <c r="B21" s="116" t="s">
        <v>251</v>
      </c>
      <c r="C21" s="296">
        <v>52341102.649999999</v>
      </c>
      <c r="D21" s="296"/>
      <c r="E21" s="296">
        <v>0</v>
      </c>
      <c r="F21" s="296"/>
      <c r="G21" s="296">
        <v>0</v>
      </c>
      <c r="H21" s="296"/>
      <c r="I21" s="296">
        <v>0</v>
      </c>
      <c r="J21" s="296"/>
      <c r="K21" s="296">
        <v>0</v>
      </c>
      <c r="L21" s="296"/>
      <c r="M21" s="296">
        <v>72773516.598499998</v>
      </c>
      <c r="N21" s="296"/>
      <c r="O21" s="296">
        <v>0</v>
      </c>
      <c r="P21" s="296"/>
      <c r="Q21" s="296">
        <v>0</v>
      </c>
      <c r="R21" s="297"/>
      <c r="S21" s="298">
        <v>72773516.598499998</v>
      </c>
    </row>
    <row r="22" spans="1:24" ht="13.5" thickBot="1">
      <c r="A22" s="70"/>
      <c r="B22" s="112" t="s">
        <v>69</v>
      </c>
      <c r="C22" s="299">
        <v>79736180.140000001</v>
      </c>
      <c r="D22" s="299">
        <v>0</v>
      </c>
      <c r="E22" s="299">
        <v>92430281.998199999</v>
      </c>
      <c r="F22" s="299">
        <v>0</v>
      </c>
      <c r="G22" s="299">
        <v>0</v>
      </c>
      <c r="H22" s="299">
        <v>0</v>
      </c>
      <c r="I22" s="299">
        <v>8042566.7980000004</v>
      </c>
      <c r="J22" s="299">
        <v>0</v>
      </c>
      <c r="K22" s="299">
        <v>481846268.27380002</v>
      </c>
      <c r="L22" s="299">
        <v>0</v>
      </c>
      <c r="M22" s="299">
        <v>741819275.89490008</v>
      </c>
      <c r="N22" s="299">
        <v>42583015.157573104</v>
      </c>
      <c r="O22" s="299">
        <v>11552587.575999999</v>
      </c>
      <c r="P22" s="299">
        <v>0</v>
      </c>
      <c r="Q22" s="299">
        <v>4850774.24</v>
      </c>
      <c r="R22" s="299">
        <v>0</v>
      </c>
      <c r="S22" s="300">
        <v>1197750149.020463</v>
      </c>
    </row>
    <row r="27" spans="1:24">
      <c r="C27" s="480"/>
      <c r="D27" s="480"/>
      <c r="E27" s="480"/>
      <c r="F27" s="480"/>
      <c r="G27" s="480"/>
      <c r="H27" s="480"/>
      <c r="I27" s="480"/>
      <c r="J27" s="480"/>
      <c r="K27" s="480"/>
      <c r="L27" s="480"/>
      <c r="M27" s="480"/>
      <c r="N27" s="480"/>
      <c r="O27" s="480"/>
      <c r="P27" s="480"/>
      <c r="Q27" s="480"/>
      <c r="R27" s="480"/>
      <c r="S27" s="480"/>
      <c r="T27" s="480"/>
      <c r="U27" s="480"/>
      <c r="V27" s="480"/>
      <c r="W27" s="480"/>
      <c r="X27" s="480"/>
    </row>
    <row r="28" spans="1:24">
      <c r="C28" s="480"/>
      <c r="D28" s="480"/>
      <c r="E28" s="480"/>
      <c r="F28" s="480"/>
      <c r="G28" s="480"/>
      <c r="H28" s="480"/>
      <c r="I28" s="480"/>
      <c r="J28" s="480"/>
      <c r="K28" s="480"/>
      <c r="L28" s="480"/>
      <c r="M28" s="480"/>
      <c r="N28" s="480"/>
      <c r="O28" s="480"/>
      <c r="P28" s="480"/>
      <c r="Q28" s="480"/>
      <c r="R28" s="480"/>
      <c r="S28" s="480"/>
      <c r="T28" s="480"/>
      <c r="U28" s="480"/>
      <c r="V28" s="480"/>
      <c r="W28" s="480"/>
      <c r="X28" s="480"/>
    </row>
    <row r="29" spans="1:24">
      <c r="C29" s="480"/>
      <c r="D29" s="480"/>
      <c r="E29" s="480"/>
      <c r="F29" s="480"/>
      <c r="G29" s="480"/>
      <c r="H29" s="480"/>
      <c r="I29" s="480"/>
      <c r="J29" s="480"/>
      <c r="K29" s="480"/>
      <c r="L29" s="480"/>
      <c r="M29" s="480"/>
      <c r="N29" s="480"/>
      <c r="O29" s="480"/>
      <c r="P29" s="480"/>
      <c r="Q29" s="480"/>
      <c r="R29" s="480"/>
      <c r="S29" s="480"/>
      <c r="T29" s="480"/>
      <c r="U29" s="480"/>
      <c r="V29" s="480"/>
      <c r="W29" s="480"/>
      <c r="X29" s="480"/>
    </row>
    <row r="30" spans="1:24">
      <c r="C30" s="480"/>
      <c r="D30" s="480"/>
      <c r="E30" s="480"/>
      <c r="F30" s="480"/>
      <c r="G30" s="480"/>
      <c r="H30" s="480"/>
      <c r="I30" s="480"/>
      <c r="J30" s="480"/>
      <c r="K30" s="480"/>
      <c r="L30" s="480"/>
      <c r="M30" s="480"/>
      <c r="N30" s="480"/>
      <c r="O30" s="480"/>
      <c r="P30" s="480"/>
      <c r="Q30" s="480"/>
      <c r="R30" s="480"/>
      <c r="S30" s="480"/>
      <c r="T30" s="480"/>
      <c r="U30" s="480"/>
      <c r="V30" s="480"/>
      <c r="W30" s="480"/>
      <c r="X30" s="480"/>
    </row>
    <row r="31" spans="1:24">
      <c r="C31" s="480"/>
      <c r="D31" s="480"/>
      <c r="E31" s="480"/>
      <c r="F31" s="480"/>
      <c r="G31" s="480"/>
      <c r="H31" s="480"/>
      <c r="I31" s="480"/>
      <c r="J31" s="480"/>
      <c r="K31" s="480"/>
      <c r="L31" s="480"/>
      <c r="M31" s="480"/>
      <c r="N31" s="480"/>
      <c r="O31" s="480"/>
      <c r="P31" s="480"/>
      <c r="Q31" s="480"/>
      <c r="R31" s="480"/>
      <c r="S31" s="480"/>
      <c r="T31" s="480"/>
      <c r="U31" s="480"/>
      <c r="V31" s="480"/>
      <c r="W31" s="480"/>
      <c r="X31" s="480"/>
    </row>
    <row r="32" spans="1:24">
      <c r="C32" s="480"/>
      <c r="D32" s="480"/>
      <c r="E32" s="480"/>
      <c r="F32" s="480"/>
      <c r="G32" s="480"/>
      <c r="H32" s="480"/>
      <c r="I32" s="480"/>
      <c r="J32" s="480"/>
      <c r="K32" s="480"/>
      <c r="L32" s="480"/>
      <c r="M32" s="480"/>
      <c r="N32" s="480"/>
      <c r="O32" s="480"/>
      <c r="P32" s="480"/>
      <c r="Q32" s="480"/>
      <c r="R32" s="480"/>
      <c r="S32" s="480"/>
      <c r="T32" s="480"/>
      <c r="U32" s="480"/>
      <c r="V32" s="480"/>
      <c r="W32" s="480"/>
      <c r="X32" s="480"/>
    </row>
    <row r="33" spans="3:24">
      <c r="C33" s="480"/>
      <c r="D33" s="480"/>
      <c r="E33" s="480"/>
      <c r="F33" s="480"/>
      <c r="G33" s="480"/>
      <c r="H33" s="480"/>
      <c r="I33" s="480"/>
      <c r="J33" s="480"/>
      <c r="K33" s="480"/>
      <c r="L33" s="480"/>
      <c r="M33" s="480"/>
      <c r="N33" s="480"/>
      <c r="O33" s="480"/>
      <c r="P33" s="480"/>
      <c r="Q33" s="480"/>
      <c r="R33" s="480"/>
      <c r="S33" s="480"/>
      <c r="T33" s="480"/>
      <c r="U33" s="480"/>
      <c r="V33" s="480"/>
      <c r="W33" s="480"/>
      <c r="X33" s="480"/>
    </row>
    <row r="34" spans="3:24">
      <c r="C34" s="480"/>
      <c r="D34" s="480"/>
      <c r="E34" s="480"/>
      <c r="F34" s="480"/>
      <c r="G34" s="480"/>
      <c r="H34" s="480"/>
      <c r="I34" s="480"/>
      <c r="J34" s="480"/>
      <c r="K34" s="480"/>
      <c r="L34" s="480"/>
      <c r="M34" s="480"/>
      <c r="N34" s="480"/>
      <c r="O34" s="480"/>
      <c r="P34" s="480"/>
      <c r="Q34" s="480"/>
      <c r="R34" s="480"/>
      <c r="S34" s="480"/>
      <c r="T34" s="480"/>
      <c r="U34" s="480"/>
      <c r="V34" s="480"/>
      <c r="W34" s="480"/>
      <c r="X34" s="480"/>
    </row>
    <row r="35" spans="3:24">
      <c r="C35" s="480"/>
      <c r="D35" s="480"/>
      <c r="E35" s="480"/>
      <c r="F35" s="480"/>
      <c r="G35" s="480"/>
      <c r="H35" s="480"/>
      <c r="I35" s="480"/>
      <c r="J35" s="480"/>
      <c r="K35" s="480"/>
      <c r="L35" s="480"/>
      <c r="M35" s="480"/>
      <c r="N35" s="480"/>
      <c r="O35" s="480"/>
      <c r="P35" s="480"/>
      <c r="Q35" s="480"/>
      <c r="R35" s="480"/>
      <c r="S35" s="480"/>
      <c r="T35" s="480"/>
      <c r="U35" s="480"/>
      <c r="V35" s="480"/>
      <c r="W35" s="480"/>
      <c r="X35" s="480"/>
    </row>
    <row r="36" spans="3:24">
      <c r="C36" s="480"/>
      <c r="D36" s="480"/>
      <c r="E36" s="480"/>
      <c r="F36" s="480"/>
      <c r="G36" s="480"/>
      <c r="H36" s="480"/>
      <c r="I36" s="480"/>
      <c r="J36" s="480"/>
      <c r="K36" s="480"/>
      <c r="L36" s="480"/>
      <c r="M36" s="480"/>
      <c r="N36" s="480"/>
      <c r="O36" s="480"/>
      <c r="P36" s="480"/>
      <c r="Q36" s="480"/>
      <c r="R36" s="480"/>
      <c r="S36" s="480"/>
      <c r="T36" s="480"/>
      <c r="U36" s="480"/>
      <c r="V36" s="480"/>
      <c r="W36" s="480"/>
      <c r="X36" s="480"/>
    </row>
    <row r="37" spans="3:24">
      <c r="C37" s="480"/>
      <c r="D37" s="480"/>
      <c r="E37" s="480"/>
      <c r="F37" s="480"/>
      <c r="G37" s="480"/>
      <c r="H37" s="480"/>
      <c r="I37" s="480"/>
      <c r="J37" s="480"/>
      <c r="K37" s="480"/>
      <c r="L37" s="480"/>
      <c r="M37" s="480"/>
      <c r="N37" s="480"/>
      <c r="O37" s="480"/>
      <c r="P37" s="480"/>
      <c r="Q37" s="480"/>
      <c r="R37" s="480"/>
      <c r="S37" s="480"/>
      <c r="T37" s="480"/>
      <c r="U37" s="480"/>
      <c r="V37" s="480"/>
      <c r="W37" s="480"/>
      <c r="X37" s="480"/>
    </row>
    <row r="38" spans="3:24">
      <c r="C38" s="480"/>
      <c r="D38" s="480"/>
      <c r="E38" s="480"/>
      <c r="F38" s="480"/>
      <c r="G38" s="480"/>
      <c r="H38" s="480"/>
      <c r="I38" s="480"/>
      <c r="J38" s="480"/>
      <c r="K38" s="480"/>
      <c r="L38" s="480"/>
      <c r="M38" s="480"/>
      <c r="N38" s="480"/>
      <c r="O38" s="480"/>
      <c r="P38" s="480"/>
      <c r="Q38" s="480"/>
      <c r="R38" s="480"/>
      <c r="S38" s="480"/>
      <c r="T38" s="480"/>
      <c r="U38" s="480"/>
      <c r="V38" s="480"/>
      <c r="W38" s="480"/>
      <c r="X38" s="480"/>
    </row>
    <row r="39" spans="3:24">
      <c r="C39" s="480"/>
      <c r="D39" s="480"/>
      <c r="E39" s="480"/>
      <c r="F39" s="480"/>
      <c r="G39" s="480"/>
      <c r="H39" s="480"/>
      <c r="I39" s="480"/>
      <c r="J39" s="480"/>
      <c r="K39" s="480"/>
      <c r="L39" s="480"/>
      <c r="M39" s="480"/>
      <c r="N39" s="480"/>
      <c r="O39" s="480"/>
      <c r="P39" s="480"/>
      <c r="Q39" s="480"/>
      <c r="R39" s="480"/>
      <c r="S39" s="480"/>
      <c r="T39" s="480"/>
      <c r="U39" s="480"/>
      <c r="V39" s="480"/>
      <c r="W39" s="480"/>
      <c r="X39" s="480"/>
    </row>
    <row r="40" spans="3:24">
      <c r="C40" s="480"/>
      <c r="D40" s="480"/>
      <c r="E40" s="480"/>
      <c r="F40" s="480"/>
      <c r="G40" s="480"/>
      <c r="H40" s="480"/>
      <c r="I40" s="480"/>
      <c r="J40" s="480"/>
      <c r="K40" s="480"/>
      <c r="L40" s="480"/>
      <c r="M40" s="480"/>
      <c r="N40" s="480"/>
      <c r="O40" s="480"/>
      <c r="P40" s="480"/>
      <c r="Q40" s="480"/>
      <c r="R40" s="480"/>
      <c r="S40" s="480"/>
      <c r="T40" s="480"/>
      <c r="U40" s="480"/>
      <c r="V40" s="480"/>
      <c r="W40" s="480"/>
      <c r="X40" s="480"/>
    </row>
    <row r="41" spans="3:24">
      <c r="C41" s="480"/>
      <c r="D41" s="480"/>
      <c r="E41" s="480"/>
      <c r="F41" s="480"/>
      <c r="G41" s="480"/>
      <c r="H41" s="480"/>
      <c r="I41" s="480"/>
      <c r="J41" s="480"/>
      <c r="K41" s="480"/>
      <c r="L41" s="480"/>
      <c r="M41" s="480"/>
      <c r="N41" s="480"/>
      <c r="O41" s="480"/>
      <c r="P41" s="480"/>
      <c r="Q41" s="480"/>
      <c r="R41" s="480"/>
      <c r="S41" s="480"/>
      <c r="T41" s="480"/>
      <c r="U41" s="480"/>
      <c r="V41" s="480"/>
      <c r="W41" s="480"/>
      <c r="X41" s="480"/>
    </row>
    <row r="42" spans="3:24">
      <c r="C42" s="480"/>
      <c r="D42" s="480"/>
      <c r="E42" s="480"/>
      <c r="F42" s="480"/>
      <c r="G42" s="480"/>
      <c r="H42" s="480"/>
      <c r="I42" s="480"/>
      <c r="J42" s="480"/>
      <c r="K42" s="480"/>
      <c r="L42" s="480"/>
      <c r="M42" s="480"/>
      <c r="N42" s="480"/>
      <c r="O42" s="480"/>
      <c r="P42" s="480"/>
      <c r="Q42" s="480"/>
      <c r="R42" s="480"/>
      <c r="S42" s="480"/>
      <c r="T42" s="480"/>
      <c r="U42" s="480"/>
      <c r="V42" s="480"/>
      <c r="W42" s="480"/>
      <c r="X42" s="480"/>
    </row>
    <row r="43" spans="3:24">
      <c r="C43" s="480"/>
      <c r="D43" s="480"/>
      <c r="E43" s="480"/>
      <c r="F43" s="480"/>
      <c r="G43" s="480"/>
      <c r="H43" s="480"/>
      <c r="I43" s="480"/>
      <c r="J43" s="480"/>
      <c r="K43" s="480"/>
      <c r="L43" s="480"/>
      <c r="M43" s="480"/>
      <c r="N43" s="480"/>
      <c r="O43" s="480"/>
      <c r="P43" s="480"/>
      <c r="Q43" s="480"/>
      <c r="R43" s="480"/>
      <c r="S43" s="480"/>
      <c r="T43" s="480"/>
      <c r="U43" s="480"/>
      <c r="V43" s="480"/>
      <c r="W43" s="480"/>
      <c r="X43" s="480"/>
    </row>
    <row r="44" spans="3:24">
      <c r="C44" s="480"/>
      <c r="D44" s="480"/>
      <c r="E44" s="480"/>
      <c r="F44" s="480"/>
      <c r="G44" s="480"/>
      <c r="H44" s="480"/>
      <c r="I44" s="480"/>
      <c r="J44" s="480"/>
      <c r="K44" s="480"/>
      <c r="L44" s="480"/>
      <c r="M44" s="480"/>
      <c r="N44" s="480"/>
      <c r="O44" s="480"/>
      <c r="P44" s="480"/>
      <c r="Q44" s="480"/>
      <c r="R44" s="480"/>
      <c r="S44" s="480"/>
      <c r="T44" s="480"/>
      <c r="U44" s="480"/>
      <c r="V44" s="480"/>
      <c r="W44" s="480"/>
      <c r="X44" s="480"/>
    </row>
    <row r="45" spans="3:24">
      <c r="C45" s="480"/>
      <c r="D45" s="480"/>
      <c r="E45" s="480"/>
      <c r="F45" s="480"/>
      <c r="G45" s="480"/>
      <c r="H45" s="480"/>
      <c r="I45" s="480"/>
      <c r="J45" s="480"/>
      <c r="K45" s="480"/>
      <c r="L45" s="480"/>
      <c r="M45" s="480"/>
      <c r="N45" s="480"/>
      <c r="O45" s="480"/>
      <c r="P45" s="480"/>
      <c r="Q45" s="480"/>
      <c r="R45" s="480"/>
      <c r="S45" s="480"/>
      <c r="T45" s="480"/>
      <c r="U45" s="480"/>
      <c r="V45" s="480"/>
      <c r="W45" s="480"/>
      <c r="X45" s="480"/>
    </row>
    <row r="46" spans="3:24">
      <c r="C46" s="480"/>
      <c r="D46" s="480"/>
      <c r="E46" s="480"/>
      <c r="F46" s="480"/>
      <c r="G46" s="480"/>
      <c r="H46" s="480"/>
      <c r="I46" s="480"/>
      <c r="J46" s="480"/>
      <c r="K46" s="480"/>
      <c r="L46" s="480"/>
      <c r="M46" s="480"/>
      <c r="N46" s="480"/>
      <c r="O46" s="480"/>
      <c r="P46" s="480"/>
      <c r="Q46" s="480"/>
      <c r="R46" s="480"/>
      <c r="S46" s="480"/>
      <c r="T46" s="480"/>
      <c r="U46" s="480"/>
      <c r="V46" s="480"/>
      <c r="W46" s="480"/>
      <c r="X46" s="480"/>
    </row>
    <row r="47" spans="3:24">
      <c r="C47" s="480"/>
      <c r="D47" s="480"/>
      <c r="E47" s="480"/>
      <c r="F47" s="480"/>
      <c r="G47" s="480"/>
      <c r="H47" s="480"/>
      <c r="I47" s="480"/>
      <c r="J47" s="480"/>
      <c r="K47" s="480"/>
      <c r="L47" s="480"/>
      <c r="M47" s="480"/>
      <c r="N47" s="480"/>
      <c r="O47" s="480"/>
      <c r="P47" s="480"/>
      <c r="Q47" s="480"/>
      <c r="R47" s="480"/>
      <c r="S47" s="480"/>
      <c r="T47" s="480"/>
      <c r="U47" s="480"/>
      <c r="V47" s="480"/>
      <c r="W47" s="480"/>
      <c r="X47" s="480"/>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1"/>
  <sheetViews>
    <sheetView showGridLines="0" zoomScale="85" zoomScaleNormal="85" workbookViewId="0">
      <pane xSplit="2" ySplit="6" topLeftCell="C7" activePane="bottomRight" state="frozen"/>
      <selection activeCell="C21" sqref="C21"/>
      <selection pane="topRight" activeCell="C21" sqref="C21"/>
      <selection pane="bottomLeft" activeCell="C21" sqref="C21"/>
      <selection pane="bottomRight" activeCell="C21" sqref="C21"/>
    </sheetView>
  </sheetViews>
  <sheetFormatPr defaultColWidth="9.140625" defaultRowHeight="12.75"/>
  <cols>
    <col min="1" max="1" width="10.5703125" style="1" bestFit="1" customWidth="1"/>
    <col min="2" max="2" width="75.42578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9"/>
  </cols>
  <sheetData>
    <row r="1" spans="1:22">
      <c r="A1" s="1" t="s">
        <v>191</v>
      </c>
      <c r="B1" s="1" t="str">
        <f>Info!C2</f>
        <v>ს.ს "პროკრედიტ ბანკი"</v>
      </c>
    </row>
    <row r="2" spans="1:22">
      <c r="A2" s="1" t="s">
        <v>192</v>
      </c>
      <c r="B2" s="274">
        <f>'1. key ratios'!B2</f>
        <v>43373</v>
      </c>
    </row>
    <row r="4" spans="1:22" ht="27.75" thickBot="1">
      <c r="A4" s="1" t="s">
        <v>341</v>
      </c>
      <c r="B4" s="200" t="s">
        <v>363</v>
      </c>
      <c r="V4" s="142" t="s">
        <v>95</v>
      </c>
    </row>
    <row r="5" spans="1:22">
      <c r="A5" s="68"/>
      <c r="B5" s="69"/>
      <c r="C5" s="515" t="s">
        <v>201</v>
      </c>
      <c r="D5" s="516"/>
      <c r="E5" s="516"/>
      <c r="F5" s="516"/>
      <c r="G5" s="516"/>
      <c r="H5" s="516"/>
      <c r="I5" s="516"/>
      <c r="J5" s="516"/>
      <c r="K5" s="516"/>
      <c r="L5" s="517"/>
      <c r="M5" s="515" t="s">
        <v>202</v>
      </c>
      <c r="N5" s="516"/>
      <c r="O5" s="516"/>
      <c r="P5" s="516"/>
      <c r="Q5" s="516"/>
      <c r="R5" s="516"/>
      <c r="S5" s="517"/>
      <c r="T5" s="520" t="s">
        <v>361</v>
      </c>
      <c r="U5" s="520" t="s">
        <v>360</v>
      </c>
      <c r="V5" s="518" t="s">
        <v>203</v>
      </c>
    </row>
    <row r="6" spans="1:22" s="40" customFormat="1" ht="140.25">
      <c r="A6" s="74"/>
      <c r="B6" s="118"/>
      <c r="C6" s="66" t="s">
        <v>204</v>
      </c>
      <c r="D6" s="65" t="s">
        <v>205</v>
      </c>
      <c r="E6" s="64" t="s">
        <v>206</v>
      </c>
      <c r="F6" s="201" t="s">
        <v>355</v>
      </c>
      <c r="G6" s="65" t="s">
        <v>207</v>
      </c>
      <c r="H6" s="65" t="s">
        <v>208</v>
      </c>
      <c r="I6" s="65" t="s">
        <v>209</v>
      </c>
      <c r="J6" s="65" t="s">
        <v>250</v>
      </c>
      <c r="K6" s="65" t="s">
        <v>210</v>
      </c>
      <c r="L6" s="67" t="s">
        <v>211</v>
      </c>
      <c r="M6" s="66" t="s">
        <v>212</v>
      </c>
      <c r="N6" s="65" t="s">
        <v>213</v>
      </c>
      <c r="O6" s="65" t="s">
        <v>214</v>
      </c>
      <c r="P6" s="65" t="s">
        <v>215</v>
      </c>
      <c r="Q6" s="65" t="s">
        <v>216</v>
      </c>
      <c r="R6" s="65" t="s">
        <v>217</v>
      </c>
      <c r="S6" s="67" t="s">
        <v>218</v>
      </c>
      <c r="T6" s="521"/>
      <c r="U6" s="521"/>
      <c r="V6" s="519"/>
    </row>
    <row r="7" spans="1:22" s="110" customFormat="1">
      <c r="A7" s="111">
        <v>1</v>
      </c>
      <c r="B7" s="109" t="s">
        <v>219</v>
      </c>
      <c r="C7" s="185">
        <v>0</v>
      </c>
      <c r="D7" s="183">
        <v>0</v>
      </c>
      <c r="E7" s="183"/>
      <c r="F7" s="183"/>
      <c r="G7" s="183"/>
      <c r="H7" s="183"/>
      <c r="I7" s="183"/>
      <c r="J7" s="183"/>
      <c r="K7" s="183"/>
      <c r="L7" s="186"/>
      <c r="M7" s="185">
        <v>0</v>
      </c>
      <c r="N7" s="183">
        <v>0</v>
      </c>
      <c r="O7" s="183">
        <v>113830693.88625</v>
      </c>
      <c r="P7" s="183">
        <v>0</v>
      </c>
      <c r="Q7" s="183">
        <v>0</v>
      </c>
      <c r="R7" s="183">
        <v>0</v>
      </c>
      <c r="S7" s="186">
        <v>0</v>
      </c>
      <c r="T7" s="195">
        <v>113830693.88625</v>
      </c>
      <c r="U7" s="194"/>
      <c r="V7" s="187">
        <v>113830693.88625</v>
      </c>
    </row>
    <row r="8" spans="1:22" s="110" customFormat="1">
      <c r="A8" s="111">
        <v>2</v>
      </c>
      <c r="B8" s="109" t="s">
        <v>220</v>
      </c>
      <c r="C8" s="185">
        <v>0</v>
      </c>
      <c r="D8" s="183">
        <v>0</v>
      </c>
      <c r="E8" s="183"/>
      <c r="F8" s="183"/>
      <c r="G8" s="183"/>
      <c r="H8" s="183"/>
      <c r="I8" s="183"/>
      <c r="J8" s="183"/>
      <c r="K8" s="183"/>
      <c r="L8" s="186"/>
      <c r="M8" s="185">
        <v>0</v>
      </c>
      <c r="N8" s="183">
        <v>0</v>
      </c>
      <c r="O8" s="183">
        <v>0</v>
      </c>
      <c r="P8" s="183">
        <v>0</v>
      </c>
      <c r="Q8" s="183">
        <v>0</v>
      </c>
      <c r="R8" s="183">
        <v>0</v>
      </c>
      <c r="S8" s="186">
        <v>0</v>
      </c>
      <c r="T8" s="194">
        <v>0</v>
      </c>
      <c r="U8" s="194"/>
      <c r="V8" s="187">
        <v>0</v>
      </c>
    </row>
    <row r="9" spans="1:22" s="110" customFormat="1">
      <c r="A9" s="111">
        <v>3</v>
      </c>
      <c r="B9" s="109" t="s">
        <v>221</v>
      </c>
      <c r="C9" s="185">
        <v>0</v>
      </c>
      <c r="D9" s="183">
        <v>0</v>
      </c>
      <c r="E9" s="183"/>
      <c r="F9" s="183"/>
      <c r="G9" s="183"/>
      <c r="H9" s="183"/>
      <c r="I9" s="183"/>
      <c r="J9" s="183"/>
      <c r="K9" s="183"/>
      <c r="L9" s="186"/>
      <c r="M9" s="185">
        <v>0</v>
      </c>
      <c r="N9" s="183">
        <v>0</v>
      </c>
      <c r="O9" s="183">
        <v>0</v>
      </c>
      <c r="P9" s="183">
        <v>0</v>
      </c>
      <c r="Q9" s="183">
        <v>0</v>
      </c>
      <c r="R9" s="183">
        <v>0</v>
      </c>
      <c r="S9" s="186">
        <v>0</v>
      </c>
      <c r="T9" s="194">
        <v>0</v>
      </c>
      <c r="U9" s="194"/>
      <c r="V9" s="187">
        <v>0</v>
      </c>
    </row>
    <row r="10" spans="1:22" s="110" customFormat="1">
      <c r="A10" s="111">
        <v>4</v>
      </c>
      <c r="B10" s="109" t="s">
        <v>222</v>
      </c>
      <c r="C10" s="185">
        <v>0</v>
      </c>
      <c r="D10" s="183">
        <v>0</v>
      </c>
      <c r="E10" s="183"/>
      <c r="F10" s="183"/>
      <c r="G10" s="183"/>
      <c r="H10" s="183"/>
      <c r="I10" s="183"/>
      <c r="J10" s="183"/>
      <c r="K10" s="183"/>
      <c r="L10" s="186"/>
      <c r="M10" s="185">
        <v>0</v>
      </c>
      <c r="N10" s="183">
        <v>0</v>
      </c>
      <c r="O10" s="183">
        <v>0</v>
      </c>
      <c r="P10" s="183">
        <v>0</v>
      </c>
      <c r="Q10" s="183">
        <v>0</v>
      </c>
      <c r="R10" s="183">
        <v>0</v>
      </c>
      <c r="S10" s="186">
        <v>0</v>
      </c>
      <c r="T10" s="194">
        <v>0</v>
      </c>
      <c r="U10" s="194"/>
      <c r="V10" s="187">
        <v>0</v>
      </c>
    </row>
    <row r="11" spans="1:22" s="110" customFormat="1">
      <c r="A11" s="111">
        <v>5</v>
      </c>
      <c r="B11" s="109" t="s">
        <v>223</v>
      </c>
      <c r="C11" s="185">
        <v>0</v>
      </c>
      <c r="D11" s="183">
        <v>0</v>
      </c>
      <c r="E11" s="183"/>
      <c r="F11" s="183"/>
      <c r="G11" s="183"/>
      <c r="H11" s="183"/>
      <c r="I11" s="183"/>
      <c r="J11" s="183"/>
      <c r="K11" s="183"/>
      <c r="L11" s="186"/>
      <c r="M11" s="185">
        <v>0</v>
      </c>
      <c r="N11" s="183">
        <v>0</v>
      </c>
      <c r="O11" s="183">
        <v>0</v>
      </c>
      <c r="P11" s="183">
        <v>0</v>
      </c>
      <c r="Q11" s="183">
        <v>0</v>
      </c>
      <c r="R11" s="183">
        <v>0</v>
      </c>
      <c r="S11" s="186">
        <v>0</v>
      </c>
      <c r="T11" s="194">
        <v>0</v>
      </c>
      <c r="U11" s="194"/>
      <c r="V11" s="187">
        <v>0</v>
      </c>
    </row>
    <row r="12" spans="1:22" s="110" customFormat="1">
      <c r="A12" s="111">
        <v>6</v>
      </c>
      <c r="B12" s="109" t="s">
        <v>224</v>
      </c>
      <c r="C12" s="185">
        <v>0</v>
      </c>
      <c r="D12" s="183">
        <v>0</v>
      </c>
      <c r="E12" s="183"/>
      <c r="F12" s="183"/>
      <c r="G12" s="183"/>
      <c r="H12" s="183"/>
      <c r="I12" s="183"/>
      <c r="J12" s="183"/>
      <c r="K12" s="183"/>
      <c r="L12" s="186"/>
      <c r="M12" s="185">
        <v>0</v>
      </c>
      <c r="N12" s="183">
        <v>0</v>
      </c>
      <c r="O12" s="183">
        <v>0</v>
      </c>
      <c r="P12" s="183">
        <v>0</v>
      </c>
      <c r="Q12" s="183">
        <v>0</v>
      </c>
      <c r="R12" s="183">
        <v>0</v>
      </c>
      <c r="S12" s="186">
        <v>0</v>
      </c>
      <c r="T12" s="194">
        <v>0</v>
      </c>
      <c r="U12" s="194"/>
      <c r="V12" s="187">
        <v>0</v>
      </c>
    </row>
    <row r="13" spans="1:22" s="110" customFormat="1">
      <c r="A13" s="111">
        <v>7</v>
      </c>
      <c r="B13" s="109" t="s">
        <v>74</v>
      </c>
      <c r="C13" s="185">
        <v>0</v>
      </c>
      <c r="D13" s="183">
        <v>6362552.7806836497</v>
      </c>
      <c r="E13" s="183"/>
      <c r="F13" s="183"/>
      <c r="G13" s="183"/>
      <c r="H13" s="183"/>
      <c r="I13" s="183"/>
      <c r="J13" s="183"/>
      <c r="K13" s="183"/>
      <c r="L13" s="186"/>
      <c r="M13" s="185">
        <v>0</v>
      </c>
      <c r="N13" s="183">
        <v>0</v>
      </c>
      <c r="O13" s="183">
        <v>0</v>
      </c>
      <c r="P13" s="183">
        <v>0</v>
      </c>
      <c r="Q13" s="183">
        <v>0</v>
      </c>
      <c r="R13" s="183">
        <v>0</v>
      </c>
      <c r="S13" s="186">
        <v>0</v>
      </c>
      <c r="T13" s="194">
        <v>965673.86040000001</v>
      </c>
      <c r="U13" s="194">
        <v>5396878.92028365</v>
      </c>
      <c r="V13" s="187">
        <v>6362552.7806836497</v>
      </c>
    </row>
    <row r="14" spans="1:22" s="110" customFormat="1">
      <c r="A14" s="111">
        <v>8</v>
      </c>
      <c r="B14" s="109" t="s">
        <v>75</v>
      </c>
      <c r="C14" s="185">
        <v>0</v>
      </c>
      <c r="D14" s="183">
        <v>625407.42819999997</v>
      </c>
      <c r="E14" s="183"/>
      <c r="F14" s="183"/>
      <c r="G14" s="183"/>
      <c r="H14" s="183"/>
      <c r="I14" s="183"/>
      <c r="J14" s="183"/>
      <c r="K14" s="183"/>
      <c r="L14" s="186"/>
      <c r="M14" s="185">
        <v>0</v>
      </c>
      <c r="N14" s="183">
        <v>0</v>
      </c>
      <c r="O14" s="183">
        <v>0</v>
      </c>
      <c r="P14" s="183">
        <v>0</v>
      </c>
      <c r="Q14" s="183">
        <v>0</v>
      </c>
      <c r="R14" s="183">
        <v>0</v>
      </c>
      <c r="S14" s="186">
        <v>0</v>
      </c>
      <c r="T14" s="194">
        <v>625407.42819999997</v>
      </c>
      <c r="U14" s="194"/>
      <c r="V14" s="187">
        <v>625407.42819999997</v>
      </c>
    </row>
    <row r="15" spans="1:22" s="110" customFormat="1">
      <c r="A15" s="111">
        <v>9</v>
      </c>
      <c r="B15" s="109" t="s">
        <v>76</v>
      </c>
      <c r="C15" s="185">
        <v>0</v>
      </c>
      <c r="D15" s="183">
        <v>0</v>
      </c>
      <c r="E15" s="183"/>
      <c r="F15" s="183"/>
      <c r="G15" s="183"/>
      <c r="H15" s="183"/>
      <c r="I15" s="183"/>
      <c r="J15" s="183"/>
      <c r="K15" s="183"/>
      <c r="L15" s="186"/>
      <c r="M15" s="185">
        <v>0</v>
      </c>
      <c r="N15" s="183">
        <v>0</v>
      </c>
      <c r="O15" s="183">
        <v>0</v>
      </c>
      <c r="P15" s="183">
        <v>0</v>
      </c>
      <c r="Q15" s="183">
        <v>0</v>
      </c>
      <c r="R15" s="183">
        <v>0</v>
      </c>
      <c r="S15" s="186">
        <v>0</v>
      </c>
      <c r="T15" s="194">
        <v>0</v>
      </c>
      <c r="U15" s="194"/>
      <c r="V15" s="187">
        <v>0</v>
      </c>
    </row>
    <row r="16" spans="1:22" s="110" customFormat="1">
      <c r="A16" s="111">
        <v>10</v>
      </c>
      <c r="B16" s="109" t="s">
        <v>70</v>
      </c>
      <c r="C16" s="185">
        <v>0</v>
      </c>
      <c r="D16" s="183">
        <v>0</v>
      </c>
      <c r="E16" s="183"/>
      <c r="F16" s="183"/>
      <c r="G16" s="183"/>
      <c r="H16" s="183"/>
      <c r="I16" s="183"/>
      <c r="J16" s="183"/>
      <c r="K16" s="183"/>
      <c r="L16" s="186"/>
      <c r="M16" s="185">
        <v>0</v>
      </c>
      <c r="N16" s="183">
        <v>0</v>
      </c>
      <c r="O16" s="183">
        <v>0</v>
      </c>
      <c r="P16" s="183">
        <v>0</v>
      </c>
      <c r="Q16" s="183">
        <v>0</v>
      </c>
      <c r="R16" s="183">
        <v>0</v>
      </c>
      <c r="S16" s="186">
        <v>0</v>
      </c>
      <c r="T16" s="194">
        <v>0</v>
      </c>
      <c r="U16" s="194"/>
      <c r="V16" s="187">
        <v>0</v>
      </c>
    </row>
    <row r="17" spans="1:22" s="110" customFormat="1">
      <c r="A17" s="111">
        <v>11</v>
      </c>
      <c r="B17" s="109" t="s">
        <v>71</v>
      </c>
      <c r="C17" s="185">
        <v>0</v>
      </c>
      <c r="D17" s="183">
        <v>0</v>
      </c>
      <c r="E17" s="183"/>
      <c r="F17" s="183"/>
      <c r="G17" s="183"/>
      <c r="H17" s="183"/>
      <c r="I17" s="183"/>
      <c r="J17" s="183"/>
      <c r="K17" s="183"/>
      <c r="L17" s="186"/>
      <c r="M17" s="185">
        <v>0</v>
      </c>
      <c r="N17" s="183">
        <v>0</v>
      </c>
      <c r="O17" s="183">
        <v>0</v>
      </c>
      <c r="P17" s="183">
        <v>0</v>
      </c>
      <c r="Q17" s="183">
        <v>0</v>
      </c>
      <c r="R17" s="183">
        <v>0</v>
      </c>
      <c r="S17" s="186">
        <v>0</v>
      </c>
      <c r="T17" s="194">
        <v>0</v>
      </c>
      <c r="U17" s="194"/>
      <c r="V17" s="187">
        <v>0</v>
      </c>
    </row>
    <row r="18" spans="1:22" s="110" customFormat="1">
      <c r="A18" s="111">
        <v>12</v>
      </c>
      <c r="B18" s="109" t="s">
        <v>72</v>
      </c>
      <c r="C18" s="185">
        <v>0</v>
      </c>
      <c r="D18" s="183">
        <v>0</v>
      </c>
      <c r="E18" s="183"/>
      <c r="F18" s="183"/>
      <c r="G18" s="183"/>
      <c r="H18" s="183"/>
      <c r="I18" s="183"/>
      <c r="J18" s="183"/>
      <c r="K18" s="183"/>
      <c r="L18" s="186"/>
      <c r="M18" s="185">
        <v>0</v>
      </c>
      <c r="N18" s="183">
        <v>0</v>
      </c>
      <c r="O18" s="183">
        <v>0</v>
      </c>
      <c r="P18" s="183">
        <v>0</v>
      </c>
      <c r="Q18" s="183">
        <v>0</v>
      </c>
      <c r="R18" s="183">
        <v>0</v>
      </c>
      <c r="S18" s="186">
        <v>0</v>
      </c>
      <c r="T18" s="194">
        <v>0</v>
      </c>
      <c r="U18" s="194"/>
      <c r="V18" s="187">
        <v>0</v>
      </c>
    </row>
    <row r="19" spans="1:22" s="110" customFormat="1">
      <c r="A19" s="111">
        <v>13</v>
      </c>
      <c r="B19" s="109" t="s">
        <v>73</v>
      </c>
      <c r="C19" s="185">
        <v>0</v>
      </c>
      <c r="D19" s="183">
        <v>0</v>
      </c>
      <c r="E19" s="183"/>
      <c r="F19" s="183"/>
      <c r="G19" s="183"/>
      <c r="H19" s="183"/>
      <c r="I19" s="183"/>
      <c r="J19" s="183"/>
      <c r="K19" s="183"/>
      <c r="L19" s="186"/>
      <c r="M19" s="185">
        <v>0</v>
      </c>
      <c r="N19" s="183">
        <v>0</v>
      </c>
      <c r="O19" s="183">
        <v>0</v>
      </c>
      <c r="P19" s="183">
        <v>0</v>
      </c>
      <c r="Q19" s="183">
        <v>0</v>
      </c>
      <c r="R19" s="183">
        <v>0</v>
      </c>
      <c r="S19" s="186">
        <v>0</v>
      </c>
      <c r="T19" s="194">
        <v>0</v>
      </c>
      <c r="U19" s="194"/>
      <c r="V19" s="187">
        <v>0</v>
      </c>
    </row>
    <row r="20" spans="1:22" s="110" customFormat="1">
      <c r="A20" s="111">
        <v>14</v>
      </c>
      <c r="B20" s="109" t="s">
        <v>251</v>
      </c>
      <c r="C20" s="185">
        <v>0</v>
      </c>
      <c r="D20" s="183">
        <v>0</v>
      </c>
      <c r="E20" s="183"/>
      <c r="F20" s="183"/>
      <c r="G20" s="183"/>
      <c r="H20" s="183"/>
      <c r="I20" s="183"/>
      <c r="J20" s="183"/>
      <c r="K20" s="183"/>
      <c r="L20" s="186"/>
      <c r="M20" s="185">
        <v>0</v>
      </c>
      <c r="N20" s="183">
        <v>0</v>
      </c>
      <c r="O20" s="183">
        <v>0</v>
      </c>
      <c r="P20" s="183">
        <v>0</v>
      </c>
      <c r="Q20" s="183">
        <v>0</v>
      </c>
      <c r="R20" s="183">
        <v>0</v>
      </c>
      <c r="S20" s="186">
        <v>0</v>
      </c>
      <c r="T20" s="194">
        <v>0</v>
      </c>
      <c r="U20" s="194"/>
      <c r="V20" s="187">
        <v>0</v>
      </c>
    </row>
    <row r="21" spans="1:22" ht="13.5" thickBot="1">
      <c r="A21" s="70"/>
      <c r="B21" s="71" t="s">
        <v>69</v>
      </c>
      <c r="C21" s="184">
        <v>0</v>
      </c>
      <c r="D21" s="184">
        <v>6987960.2088836497</v>
      </c>
      <c r="E21" s="184">
        <v>0</v>
      </c>
      <c r="F21" s="184">
        <v>0</v>
      </c>
      <c r="G21" s="184">
        <v>0</v>
      </c>
      <c r="H21" s="184">
        <v>0</v>
      </c>
      <c r="I21" s="184">
        <v>0</v>
      </c>
      <c r="J21" s="184">
        <v>0</v>
      </c>
      <c r="K21" s="184">
        <v>0</v>
      </c>
      <c r="L21" s="184">
        <v>0</v>
      </c>
      <c r="M21" s="184">
        <v>0</v>
      </c>
      <c r="N21" s="184">
        <v>0</v>
      </c>
      <c r="O21" s="184">
        <v>113830693.88625</v>
      </c>
      <c r="P21" s="184">
        <v>0</v>
      </c>
      <c r="Q21" s="184">
        <v>0</v>
      </c>
      <c r="R21" s="184">
        <v>0</v>
      </c>
      <c r="S21" s="184">
        <v>0</v>
      </c>
      <c r="T21" s="184">
        <v>115421775.17485002</v>
      </c>
      <c r="U21" s="184">
        <v>5396878.92028365</v>
      </c>
      <c r="V21" s="188">
        <v>120818654.09513366</v>
      </c>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2"/>
  <sheetViews>
    <sheetView showGridLines="0" zoomScaleNormal="100" workbookViewId="0">
      <pane xSplit="1" ySplit="7" topLeftCell="B8" activePane="bottomRight" state="frozen"/>
      <selection activeCell="C21" sqref="C21"/>
      <selection pane="topRight" activeCell="C21" sqref="C21"/>
      <selection pane="bottomLeft" activeCell="C21" sqref="C21"/>
      <selection pane="bottomRight" activeCell="B9" sqref="B9"/>
    </sheetView>
  </sheetViews>
  <sheetFormatPr defaultColWidth="9.140625" defaultRowHeight="12.75"/>
  <cols>
    <col min="1" max="1" width="10.5703125" style="1" bestFit="1" customWidth="1"/>
    <col min="2" max="2" width="69.71093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9"/>
  </cols>
  <sheetData>
    <row r="1" spans="1:9">
      <c r="A1" s="1" t="s">
        <v>191</v>
      </c>
      <c r="B1" s="1" t="str">
        <f>Info!C2</f>
        <v>ს.ს "პროკრედიტ ბანკი"</v>
      </c>
    </row>
    <row r="2" spans="1:9">
      <c r="A2" s="1" t="s">
        <v>192</v>
      </c>
      <c r="B2" s="274">
        <f>'1. key ratios'!B2</f>
        <v>43373</v>
      </c>
    </row>
    <row r="4" spans="1:9" ht="13.5" thickBot="1">
      <c r="A4" s="1" t="s">
        <v>342</v>
      </c>
      <c r="B4" s="197" t="s">
        <v>364</v>
      </c>
    </row>
    <row r="5" spans="1:9">
      <c r="A5" s="68"/>
      <c r="B5" s="107"/>
      <c r="C5" s="113" t="s">
        <v>0</v>
      </c>
      <c r="D5" s="113" t="s">
        <v>1</v>
      </c>
      <c r="E5" s="113" t="s">
        <v>2</v>
      </c>
      <c r="F5" s="113" t="s">
        <v>3</v>
      </c>
      <c r="G5" s="192" t="s">
        <v>4</v>
      </c>
      <c r="H5" s="114" t="s">
        <v>5</v>
      </c>
      <c r="I5" s="21"/>
    </row>
    <row r="6" spans="1:9" ht="15" customHeight="1">
      <c r="A6" s="106"/>
      <c r="B6" s="19"/>
      <c r="C6" s="522" t="s">
        <v>356</v>
      </c>
      <c r="D6" s="526" t="s">
        <v>366</v>
      </c>
      <c r="E6" s="527"/>
      <c r="F6" s="522" t="s">
        <v>367</v>
      </c>
      <c r="G6" s="522" t="s">
        <v>368</v>
      </c>
      <c r="H6" s="524" t="s">
        <v>358</v>
      </c>
      <c r="I6" s="21"/>
    </row>
    <row r="7" spans="1:9" ht="76.5">
      <c r="A7" s="106"/>
      <c r="B7" s="19"/>
      <c r="C7" s="523"/>
      <c r="D7" s="196" t="s">
        <v>359</v>
      </c>
      <c r="E7" s="196" t="s">
        <v>357</v>
      </c>
      <c r="F7" s="523"/>
      <c r="G7" s="523"/>
      <c r="H7" s="525"/>
      <c r="I7" s="21"/>
    </row>
    <row r="8" spans="1:9" ht="25.5">
      <c r="A8" s="62">
        <v>1</v>
      </c>
      <c r="B8" s="44" t="s">
        <v>219</v>
      </c>
      <c r="C8" s="189">
        <v>196776048.12620002</v>
      </c>
      <c r="D8" s="190"/>
      <c r="E8" s="189"/>
      <c r="F8" s="189">
        <v>169380970.63620001</v>
      </c>
      <c r="G8" s="193">
        <v>55550276.749950007</v>
      </c>
      <c r="H8" s="202">
        <v>0.28230202445331903</v>
      </c>
    </row>
    <row r="9" spans="1:9" ht="30" customHeight="1">
      <c r="A9" s="62">
        <v>2</v>
      </c>
      <c r="B9" s="44" t="s">
        <v>220</v>
      </c>
      <c r="C9" s="189">
        <v>0</v>
      </c>
      <c r="D9" s="190"/>
      <c r="E9" s="189"/>
      <c r="F9" s="189">
        <v>0</v>
      </c>
      <c r="G9" s="193">
        <v>0</v>
      </c>
      <c r="H9" s="202" t="s">
        <v>437</v>
      </c>
    </row>
    <row r="10" spans="1:9">
      <c r="A10" s="62">
        <v>3</v>
      </c>
      <c r="B10" s="44" t="s">
        <v>221</v>
      </c>
      <c r="C10" s="189">
        <v>0</v>
      </c>
      <c r="D10" s="190"/>
      <c r="E10" s="189"/>
      <c r="F10" s="189">
        <v>0</v>
      </c>
      <c r="G10" s="193">
        <v>0</v>
      </c>
      <c r="H10" s="202" t="s">
        <v>437</v>
      </c>
    </row>
    <row r="11" spans="1:9" ht="25.5">
      <c r="A11" s="62">
        <v>4</v>
      </c>
      <c r="B11" s="44" t="s">
        <v>222</v>
      </c>
      <c r="C11" s="189">
        <v>0</v>
      </c>
      <c r="D11" s="190"/>
      <c r="E11" s="189"/>
      <c r="F11" s="189">
        <v>0</v>
      </c>
      <c r="G11" s="193">
        <v>0</v>
      </c>
      <c r="H11" s="202" t="s">
        <v>437</v>
      </c>
    </row>
    <row r="12" spans="1:9" ht="25.5">
      <c r="A12" s="62">
        <v>5</v>
      </c>
      <c r="B12" s="44" t="s">
        <v>223</v>
      </c>
      <c r="C12" s="189">
        <v>0</v>
      </c>
      <c r="D12" s="190"/>
      <c r="E12" s="189"/>
      <c r="F12" s="189">
        <v>0</v>
      </c>
      <c r="G12" s="193">
        <v>0</v>
      </c>
      <c r="H12" s="202" t="s">
        <v>437</v>
      </c>
    </row>
    <row r="13" spans="1:9">
      <c r="A13" s="62">
        <v>6</v>
      </c>
      <c r="B13" s="44" t="s">
        <v>224</v>
      </c>
      <c r="C13" s="189">
        <v>100472848.79620001</v>
      </c>
      <c r="D13" s="190"/>
      <c r="E13" s="189"/>
      <c r="F13" s="189">
        <v>22507339.798640002</v>
      </c>
      <c r="G13" s="193">
        <v>22507339.798640002</v>
      </c>
      <c r="H13" s="202">
        <v>0.22401414977586714</v>
      </c>
    </row>
    <row r="14" spans="1:9">
      <c r="A14" s="62">
        <v>7</v>
      </c>
      <c r="B14" s="44" t="s">
        <v>74</v>
      </c>
      <c r="C14" s="189">
        <v>495739553.84110004</v>
      </c>
      <c r="D14" s="190">
        <v>61966794.146610007</v>
      </c>
      <c r="E14" s="189">
        <v>42583015.157573104</v>
      </c>
      <c r="F14" s="190">
        <v>538322568.9986732</v>
      </c>
      <c r="G14" s="244">
        <v>531960016.21798956</v>
      </c>
      <c r="H14" s="202">
        <v>0.98818078017327315</v>
      </c>
    </row>
    <row r="15" spans="1:9">
      <c r="A15" s="62">
        <v>8</v>
      </c>
      <c r="B15" s="44" t="s">
        <v>75</v>
      </c>
      <c r="C15" s="189">
        <v>481846268.27380002</v>
      </c>
      <c r="D15" s="190"/>
      <c r="E15" s="189"/>
      <c r="F15" s="190">
        <v>361384701.20535004</v>
      </c>
      <c r="G15" s="244">
        <v>360759293.77715003</v>
      </c>
      <c r="H15" s="202">
        <v>0.74870206024332098</v>
      </c>
    </row>
    <row r="16" spans="1:9" ht="25.5">
      <c r="A16" s="62">
        <v>9</v>
      </c>
      <c r="B16" s="44" t="s">
        <v>76</v>
      </c>
      <c r="C16" s="189">
        <v>0</v>
      </c>
      <c r="D16" s="190"/>
      <c r="E16" s="189"/>
      <c r="F16" s="190">
        <v>0</v>
      </c>
      <c r="G16" s="244">
        <v>0</v>
      </c>
      <c r="H16" s="202" t="s">
        <v>437</v>
      </c>
    </row>
    <row r="17" spans="1:8">
      <c r="A17" s="62">
        <v>10</v>
      </c>
      <c r="B17" s="44" t="s">
        <v>70</v>
      </c>
      <c r="C17" s="189">
        <v>3925234.8191000004</v>
      </c>
      <c r="D17" s="190"/>
      <c r="E17" s="189"/>
      <c r="F17" s="190">
        <v>3925234.8191000004</v>
      </c>
      <c r="G17" s="244">
        <v>3925234.8191000004</v>
      </c>
      <c r="H17" s="202">
        <v>1</v>
      </c>
    </row>
    <row r="18" spans="1:8">
      <c r="A18" s="62">
        <v>11</v>
      </c>
      <c r="B18" s="44" t="s">
        <v>71</v>
      </c>
      <c r="C18" s="189">
        <v>16403361.816</v>
      </c>
      <c r="D18" s="190"/>
      <c r="E18" s="189"/>
      <c r="F18" s="190">
        <v>29455816.964000002</v>
      </c>
      <c r="G18" s="244">
        <v>29455816.964000002</v>
      </c>
      <c r="H18" s="202">
        <v>1.7957182981398672</v>
      </c>
    </row>
    <row r="19" spans="1:8">
      <c r="A19" s="62">
        <v>12</v>
      </c>
      <c r="B19" s="44" t="s">
        <v>72</v>
      </c>
      <c r="C19" s="189">
        <v>0</v>
      </c>
      <c r="D19" s="190"/>
      <c r="E19" s="189"/>
      <c r="F19" s="190">
        <v>0</v>
      </c>
      <c r="G19" s="244">
        <v>0</v>
      </c>
      <c r="H19" s="202" t="s">
        <v>437</v>
      </c>
    </row>
    <row r="20" spans="1:8">
      <c r="A20" s="62">
        <v>13</v>
      </c>
      <c r="B20" s="44" t="s">
        <v>73</v>
      </c>
      <c r="C20" s="189">
        <v>0</v>
      </c>
      <c r="D20" s="190"/>
      <c r="E20" s="189"/>
      <c r="F20" s="190">
        <v>0</v>
      </c>
      <c r="G20" s="244">
        <v>0</v>
      </c>
      <c r="H20" s="202" t="s">
        <v>437</v>
      </c>
    </row>
    <row r="21" spans="1:8">
      <c r="A21" s="62">
        <v>14</v>
      </c>
      <c r="B21" s="44" t="s">
        <v>251</v>
      </c>
      <c r="C21" s="189">
        <v>125114619.2485</v>
      </c>
      <c r="D21" s="190"/>
      <c r="E21" s="189"/>
      <c r="F21" s="190">
        <v>72773516.598499998</v>
      </c>
      <c r="G21" s="244">
        <v>72773516.598499998</v>
      </c>
      <c r="H21" s="202">
        <v>0.58165478211589949</v>
      </c>
    </row>
    <row r="22" spans="1:8" ht="13.5" thickBot="1">
      <c r="A22" s="108"/>
      <c r="B22" s="115" t="s">
        <v>69</v>
      </c>
      <c r="C22" s="184">
        <v>1420277934.9209001</v>
      </c>
      <c r="D22" s="184">
        <v>61966794.146610007</v>
      </c>
      <c r="E22" s="184">
        <v>42583015.157573104</v>
      </c>
      <c r="F22" s="184">
        <v>1197750149.020463</v>
      </c>
      <c r="G22" s="184">
        <v>1076931494.9253297</v>
      </c>
      <c r="H22" s="203">
        <v>0.73618172312792907</v>
      </c>
    </row>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D46"/>
  <sheetViews>
    <sheetView showGridLines="0" zoomScale="85" zoomScaleNormal="85" workbookViewId="0">
      <pane xSplit="2" ySplit="6" topLeftCell="C7" activePane="bottomRight" state="frozen"/>
      <selection activeCell="C21" sqref="C21"/>
      <selection pane="topRight" activeCell="C21" sqref="C21"/>
      <selection pane="bottomLeft" activeCell="C21" sqref="C21"/>
      <selection pane="bottomRight" activeCell="C21" sqref="C21"/>
    </sheetView>
  </sheetViews>
  <sheetFormatPr defaultColWidth="9.140625" defaultRowHeight="12.75"/>
  <cols>
    <col min="1" max="1" width="10.5703125" style="232" bestFit="1" customWidth="1"/>
    <col min="2" max="2" width="45.140625" style="232" customWidth="1"/>
    <col min="3" max="3" width="12" style="232" bestFit="1" customWidth="1"/>
    <col min="4" max="4" width="12.7109375" style="232" customWidth="1"/>
    <col min="5" max="5" width="13.5703125" style="232" bestFit="1" customWidth="1"/>
    <col min="6" max="11" width="12.7109375" style="232" customWidth="1"/>
    <col min="12" max="16384" width="9.140625" style="232"/>
  </cols>
  <sheetData>
    <row r="1" spans="1:30">
      <c r="A1" s="232" t="s">
        <v>191</v>
      </c>
      <c r="B1" s="232" t="str">
        <f>Info!C2</f>
        <v>ს.ს "პროკრედიტ ბანკი"</v>
      </c>
    </row>
    <row r="2" spans="1:30">
      <c r="A2" s="232" t="s">
        <v>192</v>
      </c>
      <c r="B2" s="273">
        <f>'1. key ratios'!B2</f>
        <v>43373</v>
      </c>
      <c r="C2" s="233"/>
      <c r="D2" s="233"/>
    </row>
    <row r="3" spans="1:30">
      <c r="B3" s="233"/>
      <c r="C3" s="233"/>
      <c r="D3" s="233"/>
    </row>
    <row r="4" spans="1:30" ht="13.5" thickBot="1">
      <c r="A4" s="232" t="s">
        <v>397</v>
      </c>
      <c r="B4" s="197" t="s">
        <v>396</v>
      </c>
      <c r="C4" s="233"/>
      <c r="D4" s="233"/>
    </row>
    <row r="5" spans="1:30" ht="30" customHeight="1">
      <c r="A5" s="531"/>
      <c r="B5" s="532"/>
      <c r="C5" s="529" t="s">
        <v>409</v>
      </c>
      <c r="D5" s="529"/>
      <c r="E5" s="529"/>
      <c r="F5" s="529" t="s">
        <v>410</v>
      </c>
      <c r="G5" s="529"/>
      <c r="H5" s="529"/>
      <c r="I5" s="529" t="s">
        <v>411</v>
      </c>
      <c r="J5" s="529"/>
      <c r="K5" s="530"/>
    </row>
    <row r="6" spans="1:30">
      <c r="A6" s="230"/>
      <c r="B6" s="231"/>
      <c r="C6" s="234" t="s">
        <v>28</v>
      </c>
      <c r="D6" s="234" t="s">
        <v>98</v>
      </c>
      <c r="E6" s="234" t="s">
        <v>69</v>
      </c>
      <c r="F6" s="234" t="s">
        <v>28</v>
      </c>
      <c r="G6" s="234" t="s">
        <v>98</v>
      </c>
      <c r="H6" s="234" t="s">
        <v>69</v>
      </c>
      <c r="I6" s="234" t="s">
        <v>28</v>
      </c>
      <c r="J6" s="234" t="s">
        <v>98</v>
      </c>
      <c r="K6" s="235" t="s">
        <v>69</v>
      </c>
    </row>
    <row r="7" spans="1:30">
      <c r="A7" s="236" t="s">
        <v>376</v>
      </c>
      <c r="B7" s="229"/>
      <c r="C7" s="229"/>
      <c r="D7" s="229"/>
      <c r="E7" s="229"/>
      <c r="F7" s="229"/>
      <c r="G7" s="229"/>
      <c r="H7" s="229"/>
      <c r="I7" s="229"/>
      <c r="J7" s="229"/>
      <c r="K7" s="237"/>
    </row>
    <row r="8" spans="1:30">
      <c r="A8" s="228">
        <v>1</v>
      </c>
      <c r="B8" s="213" t="s">
        <v>376</v>
      </c>
      <c r="C8" s="304"/>
      <c r="D8" s="304"/>
      <c r="E8" s="304"/>
      <c r="F8" s="305">
        <v>74030607.75</v>
      </c>
      <c r="G8" s="305">
        <v>193590839.7225</v>
      </c>
      <c r="H8" s="305">
        <v>267621447.4725</v>
      </c>
      <c r="I8" s="305">
        <v>61006380.330000006</v>
      </c>
      <c r="J8" s="305">
        <v>164324500.97000003</v>
      </c>
      <c r="K8" s="306">
        <v>225330881.30000004</v>
      </c>
      <c r="L8" s="480"/>
      <c r="M8" s="480"/>
      <c r="N8" s="480"/>
      <c r="O8" s="480"/>
      <c r="P8" s="480"/>
      <c r="Q8" s="480"/>
      <c r="R8" s="480"/>
      <c r="S8" s="480"/>
      <c r="T8" s="480"/>
      <c r="U8" s="480"/>
      <c r="V8" s="480"/>
      <c r="W8" s="480"/>
      <c r="X8" s="480"/>
      <c r="Y8" s="480"/>
      <c r="Z8" s="480"/>
      <c r="AA8" s="480"/>
      <c r="AB8" s="480"/>
      <c r="AC8" s="480"/>
      <c r="AD8" s="480"/>
    </row>
    <row r="9" spans="1:30">
      <c r="A9" s="236" t="s">
        <v>377</v>
      </c>
      <c r="B9" s="229"/>
      <c r="C9" s="307"/>
      <c r="D9" s="307"/>
      <c r="E9" s="307"/>
      <c r="F9" s="307"/>
      <c r="G9" s="307"/>
      <c r="H9" s="307"/>
      <c r="I9" s="307"/>
      <c r="J9" s="307"/>
      <c r="K9" s="308"/>
      <c r="L9" s="480"/>
      <c r="M9" s="480"/>
      <c r="N9" s="480"/>
      <c r="O9" s="480"/>
      <c r="P9" s="480"/>
      <c r="Q9" s="480"/>
      <c r="R9" s="480"/>
      <c r="S9" s="480"/>
      <c r="T9" s="480"/>
      <c r="U9" s="480"/>
      <c r="V9" s="480"/>
      <c r="W9" s="480"/>
      <c r="X9" s="480"/>
      <c r="Y9" s="480"/>
      <c r="Z9" s="480"/>
      <c r="AA9" s="480"/>
      <c r="AB9" s="480"/>
      <c r="AC9" s="480"/>
      <c r="AD9" s="480"/>
    </row>
    <row r="10" spans="1:30">
      <c r="A10" s="238">
        <v>2</v>
      </c>
      <c r="B10" s="214" t="s">
        <v>378</v>
      </c>
      <c r="C10" s="309">
        <v>41379725.845300004</v>
      </c>
      <c r="D10" s="310">
        <v>293582612.95769995</v>
      </c>
      <c r="E10" s="310">
        <v>334962338.80299997</v>
      </c>
      <c r="F10" s="310">
        <v>8155914.3501625014</v>
      </c>
      <c r="G10" s="310">
        <v>53156982.215415999</v>
      </c>
      <c r="H10" s="310">
        <v>61312896.565578498</v>
      </c>
      <c r="I10" s="310">
        <v>1999610.4589950002</v>
      </c>
      <c r="J10" s="310">
        <v>13624782.881065002</v>
      </c>
      <c r="K10" s="311">
        <v>15624393.340060001</v>
      </c>
      <c r="L10" s="480"/>
      <c r="M10" s="480"/>
      <c r="N10" s="480"/>
      <c r="O10" s="480"/>
      <c r="P10" s="480"/>
      <c r="Q10" s="480"/>
      <c r="R10" s="480"/>
      <c r="S10" s="480"/>
      <c r="T10" s="480"/>
      <c r="U10" s="480"/>
      <c r="V10" s="480"/>
      <c r="W10" s="480"/>
      <c r="X10" s="480"/>
      <c r="Y10" s="480"/>
      <c r="Z10" s="480"/>
      <c r="AA10" s="480"/>
      <c r="AB10" s="480"/>
      <c r="AC10" s="480"/>
      <c r="AD10" s="480"/>
    </row>
    <row r="11" spans="1:30">
      <c r="A11" s="238">
        <v>3</v>
      </c>
      <c r="B11" s="214" t="s">
        <v>379</v>
      </c>
      <c r="C11" s="309">
        <v>114479155.71159996</v>
      </c>
      <c r="D11" s="310">
        <v>582424835.10240006</v>
      </c>
      <c r="E11" s="310">
        <v>696903990.81400001</v>
      </c>
      <c r="F11" s="310">
        <v>33587247.021814995</v>
      </c>
      <c r="G11" s="310">
        <v>63101777.75075753</v>
      </c>
      <c r="H11" s="310">
        <v>96689024.772572517</v>
      </c>
      <c r="I11" s="310">
        <v>33618658.235970005</v>
      </c>
      <c r="J11" s="310">
        <v>122200286.75857003</v>
      </c>
      <c r="K11" s="311">
        <v>155818944.99454004</v>
      </c>
      <c r="L11" s="480"/>
      <c r="M11" s="480"/>
      <c r="N11" s="480"/>
      <c r="O11" s="480"/>
      <c r="P11" s="480"/>
      <c r="Q11" s="480"/>
      <c r="R11" s="480"/>
      <c r="S11" s="480"/>
      <c r="T11" s="480"/>
      <c r="U11" s="480"/>
      <c r="V11" s="480"/>
      <c r="W11" s="480"/>
      <c r="X11" s="480"/>
      <c r="Y11" s="480"/>
      <c r="Z11" s="480"/>
      <c r="AA11" s="480"/>
      <c r="AB11" s="480"/>
      <c r="AC11" s="480"/>
      <c r="AD11" s="480"/>
    </row>
    <row r="12" spans="1:30">
      <c r="A12" s="238">
        <v>4</v>
      </c>
      <c r="B12" s="214" t="s">
        <v>380</v>
      </c>
      <c r="C12" s="309">
        <v>0</v>
      </c>
      <c r="D12" s="310">
        <v>0</v>
      </c>
      <c r="E12" s="310">
        <v>0</v>
      </c>
      <c r="F12" s="310">
        <v>0</v>
      </c>
      <c r="G12" s="310">
        <v>0</v>
      </c>
      <c r="H12" s="310">
        <v>0</v>
      </c>
      <c r="I12" s="310">
        <v>0</v>
      </c>
      <c r="J12" s="310">
        <v>0</v>
      </c>
      <c r="K12" s="311">
        <v>0</v>
      </c>
      <c r="L12" s="480"/>
      <c r="M12" s="480"/>
      <c r="N12" s="480"/>
      <c r="O12" s="480"/>
      <c r="P12" s="480"/>
      <c r="Q12" s="480"/>
      <c r="R12" s="480"/>
      <c r="S12" s="480"/>
      <c r="T12" s="480"/>
      <c r="U12" s="480"/>
      <c r="V12" s="480"/>
      <c r="W12" s="480"/>
      <c r="X12" s="480"/>
      <c r="Y12" s="480"/>
      <c r="Z12" s="480"/>
      <c r="AA12" s="480"/>
      <c r="AB12" s="480"/>
      <c r="AC12" s="480"/>
      <c r="AD12" s="480"/>
    </row>
    <row r="13" spans="1:30">
      <c r="A13" s="238">
        <v>5</v>
      </c>
      <c r="B13" s="214" t="s">
        <v>381</v>
      </c>
      <c r="C13" s="309">
        <v>35120579.399999999</v>
      </c>
      <c r="D13" s="310">
        <v>40229962.240000002</v>
      </c>
      <c r="E13" s="310">
        <v>75350541.640000001</v>
      </c>
      <c r="F13" s="310">
        <v>6455979.5450999998</v>
      </c>
      <c r="G13" s="310">
        <v>9146790.1577499993</v>
      </c>
      <c r="H13" s="310">
        <v>15602769.702849999</v>
      </c>
      <c r="I13" s="310">
        <v>2443926.4350000001</v>
      </c>
      <c r="J13" s="310">
        <v>3204454.9114999999</v>
      </c>
      <c r="K13" s="311">
        <v>5648381.3465</v>
      </c>
      <c r="L13" s="480"/>
      <c r="M13" s="480"/>
      <c r="N13" s="480"/>
      <c r="O13" s="480"/>
      <c r="P13" s="480"/>
      <c r="Q13" s="480"/>
      <c r="R13" s="480"/>
      <c r="S13" s="480"/>
      <c r="T13" s="480"/>
      <c r="U13" s="480"/>
      <c r="V13" s="480"/>
      <c r="W13" s="480"/>
      <c r="X13" s="480"/>
      <c r="Y13" s="480"/>
      <c r="Z13" s="480"/>
      <c r="AA13" s="480"/>
      <c r="AB13" s="480"/>
      <c r="AC13" s="480"/>
      <c r="AD13" s="480"/>
    </row>
    <row r="14" spans="1:30">
      <c r="A14" s="238">
        <v>6</v>
      </c>
      <c r="B14" s="214" t="s">
        <v>395</v>
      </c>
      <c r="C14" s="309"/>
      <c r="D14" s="310"/>
      <c r="E14" s="310">
        <v>0</v>
      </c>
      <c r="F14" s="310"/>
      <c r="G14" s="310"/>
      <c r="H14" s="310">
        <v>0</v>
      </c>
      <c r="I14" s="310"/>
      <c r="J14" s="310"/>
      <c r="K14" s="311">
        <v>0</v>
      </c>
      <c r="L14" s="480"/>
      <c r="M14" s="480"/>
      <c r="N14" s="480"/>
      <c r="O14" s="480"/>
      <c r="P14" s="480"/>
      <c r="Q14" s="480"/>
      <c r="R14" s="480"/>
      <c r="S14" s="480"/>
      <c r="T14" s="480"/>
      <c r="U14" s="480"/>
      <c r="V14" s="480"/>
      <c r="W14" s="480"/>
      <c r="X14" s="480"/>
      <c r="Y14" s="480"/>
      <c r="Z14" s="480"/>
      <c r="AA14" s="480"/>
      <c r="AB14" s="480"/>
      <c r="AC14" s="480"/>
      <c r="AD14" s="480"/>
    </row>
    <row r="15" spans="1:30">
      <c r="A15" s="238">
        <v>7</v>
      </c>
      <c r="B15" s="214" t="s">
        <v>382</v>
      </c>
      <c r="C15" s="309">
        <v>9876338.5133333318</v>
      </c>
      <c r="D15" s="310">
        <v>16313478.9</v>
      </c>
      <c r="E15" s="310">
        <v>26189817.413333334</v>
      </c>
      <c r="F15" s="310">
        <v>2659986.64</v>
      </c>
      <c r="G15" s="310">
        <v>9866629.9900000002</v>
      </c>
      <c r="H15" s="310">
        <v>12526616.630000001</v>
      </c>
      <c r="I15" s="310">
        <v>2659986.64</v>
      </c>
      <c r="J15" s="310">
        <v>9866629.9900000002</v>
      </c>
      <c r="K15" s="311">
        <v>12526616.630000001</v>
      </c>
      <c r="L15" s="480"/>
      <c r="M15" s="480"/>
      <c r="N15" s="480"/>
      <c r="O15" s="480"/>
      <c r="P15" s="480"/>
      <c r="Q15" s="480"/>
      <c r="R15" s="480"/>
      <c r="S15" s="480"/>
      <c r="T15" s="480"/>
      <c r="U15" s="480"/>
      <c r="V15" s="480"/>
      <c r="W15" s="480"/>
      <c r="X15" s="480"/>
      <c r="Y15" s="480"/>
      <c r="Z15" s="480"/>
      <c r="AA15" s="480"/>
      <c r="AB15" s="480"/>
      <c r="AC15" s="480"/>
      <c r="AD15" s="480"/>
    </row>
    <row r="16" spans="1:30">
      <c r="A16" s="238">
        <v>8</v>
      </c>
      <c r="B16" s="215" t="s">
        <v>383</v>
      </c>
      <c r="C16" s="309">
        <v>200855799.47023329</v>
      </c>
      <c r="D16" s="310">
        <v>932550889.20010006</v>
      </c>
      <c r="E16" s="310">
        <v>1133406688.6703334</v>
      </c>
      <c r="F16" s="310">
        <v>50859127.557077497</v>
      </c>
      <c r="G16" s="310">
        <v>135272180.11392352</v>
      </c>
      <c r="H16" s="310">
        <v>186131307.67100102</v>
      </c>
      <c r="I16" s="310">
        <v>40722181.769965008</v>
      </c>
      <c r="J16" s="310">
        <v>148896154.54113504</v>
      </c>
      <c r="K16" s="311">
        <v>189618336.31110004</v>
      </c>
      <c r="L16" s="480"/>
      <c r="M16" s="480"/>
      <c r="N16" s="480"/>
      <c r="O16" s="480"/>
      <c r="P16" s="480"/>
      <c r="Q16" s="480"/>
      <c r="R16" s="480"/>
      <c r="S16" s="480"/>
      <c r="T16" s="480"/>
      <c r="U16" s="480"/>
      <c r="V16" s="480"/>
      <c r="W16" s="480"/>
      <c r="X16" s="480"/>
      <c r="Y16" s="480"/>
      <c r="Z16" s="480"/>
      <c r="AA16" s="480"/>
      <c r="AB16" s="480"/>
      <c r="AC16" s="480"/>
      <c r="AD16" s="480"/>
    </row>
    <row r="17" spans="1:30">
      <c r="A17" s="236" t="s">
        <v>384</v>
      </c>
      <c r="B17" s="229"/>
      <c r="C17" s="307"/>
      <c r="D17" s="307"/>
      <c r="E17" s="307"/>
      <c r="F17" s="307"/>
      <c r="G17" s="307"/>
      <c r="H17" s="307"/>
      <c r="I17" s="307"/>
      <c r="J17" s="307"/>
      <c r="K17" s="308"/>
      <c r="L17" s="480"/>
      <c r="M17" s="480"/>
      <c r="N17" s="480"/>
      <c r="O17" s="480"/>
      <c r="P17" s="480"/>
      <c r="Q17" s="480"/>
      <c r="R17" s="480"/>
      <c r="S17" s="480"/>
      <c r="T17" s="480"/>
      <c r="U17" s="480"/>
      <c r="V17" s="480"/>
      <c r="W17" s="480"/>
      <c r="X17" s="480"/>
      <c r="Y17" s="480"/>
      <c r="Z17" s="480"/>
      <c r="AA17" s="480"/>
      <c r="AB17" s="480"/>
      <c r="AC17" s="480"/>
      <c r="AD17" s="480"/>
    </row>
    <row r="18" spans="1:30">
      <c r="A18" s="238">
        <v>9</v>
      </c>
      <c r="B18" s="214" t="s">
        <v>385</v>
      </c>
      <c r="C18" s="309">
        <v>8512603.8499999996</v>
      </c>
      <c r="D18" s="310">
        <v>0</v>
      </c>
      <c r="E18" s="310">
        <v>8512603.8499999996</v>
      </c>
      <c r="F18" s="310">
        <v>0</v>
      </c>
      <c r="G18" s="310">
        <v>0</v>
      </c>
      <c r="H18" s="310">
        <v>0</v>
      </c>
      <c r="I18" s="310">
        <v>0</v>
      </c>
      <c r="J18" s="310">
        <v>0</v>
      </c>
      <c r="K18" s="311">
        <v>0</v>
      </c>
      <c r="L18" s="480"/>
      <c r="M18" s="480"/>
      <c r="N18" s="480"/>
      <c r="O18" s="480"/>
      <c r="P18" s="480"/>
      <c r="Q18" s="480"/>
      <c r="R18" s="480"/>
      <c r="S18" s="480"/>
      <c r="T18" s="480"/>
      <c r="U18" s="480"/>
      <c r="V18" s="480"/>
      <c r="W18" s="480"/>
      <c r="X18" s="480"/>
      <c r="Y18" s="480"/>
      <c r="Z18" s="480"/>
      <c r="AA18" s="480"/>
      <c r="AB18" s="480"/>
      <c r="AC18" s="480"/>
      <c r="AD18" s="480"/>
    </row>
    <row r="19" spans="1:30">
      <c r="A19" s="238">
        <v>10</v>
      </c>
      <c r="B19" s="214" t="s">
        <v>386</v>
      </c>
      <c r="C19" s="309">
        <v>212855641.10100001</v>
      </c>
      <c r="D19" s="310">
        <v>784227439.19599998</v>
      </c>
      <c r="E19" s="310">
        <v>997083080.29699993</v>
      </c>
      <c r="F19" s="310">
        <v>4069390.9385500001</v>
      </c>
      <c r="G19" s="310">
        <v>11306717.255450001</v>
      </c>
      <c r="H19" s="310">
        <v>15376108.194000002</v>
      </c>
      <c r="I19" s="310">
        <v>17093618.358550001</v>
      </c>
      <c r="J19" s="310">
        <v>75021255.535450011</v>
      </c>
      <c r="K19" s="311">
        <v>92114873.894000009</v>
      </c>
      <c r="L19" s="480"/>
      <c r="M19" s="480"/>
      <c r="N19" s="480"/>
      <c r="O19" s="480"/>
      <c r="P19" s="480"/>
      <c r="Q19" s="480"/>
      <c r="R19" s="480"/>
      <c r="S19" s="480"/>
      <c r="T19" s="480"/>
      <c r="U19" s="480"/>
      <c r="V19" s="480"/>
      <c r="W19" s="480"/>
      <c r="X19" s="480"/>
      <c r="Y19" s="480"/>
      <c r="Z19" s="480"/>
      <c r="AA19" s="480"/>
      <c r="AB19" s="480"/>
      <c r="AC19" s="480"/>
      <c r="AD19" s="480"/>
    </row>
    <row r="20" spans="1:30">
      <c r="A20" s="238">
        <v>11</v>
      </c>
      <c r="B20" s="214" t="s">
        <v>387</v>
      </c>
      <c r="C20" s="309">
        <v>0</v>
      </c>
      <c r="D20" s="310">
        <v>0</v>
      </c>
      <c r="E20" s="310">
        <v>0</v>
      </c>
      <c r="F20" s="310">
        <v>0</v>
      </c>
      <c r="G20" s="310">
        <v>0</v>
      </c>
      <c r="H20" s="310">
        <v>0</v>
      </c>
      <c r="I20" s="310">
        <v>0</v>
      </c>
      <c r="J20" s="310">
        <v>0</v>
      </c>
      <c r="K20" s="311">
        <v>0</v>
      </c>
      <c r="L20" s="480"/>
      <c r="M20" s="480"/>
      <c r="N20" s="480"/>
      <c r="O20" s="480"/>
      <c r="P20" s="480"/>
      <c r="Q20" s="480"/>
      <c r="R20" s="480"/>
      <c r="S20" s="480"/>
      <c r="T20" s="480"/>
      <c r="U20" s="480"/>
      <c r="V20" s="480"/>
      <c r="W20" s="480"/>
      <c r="X20" s="480"/>
      <c r="Y20" s="480"/>
      <c r="Z20" s="480"/>
      <c r="AA20" s="480"/>
      <c r="AB20" s="480"/>
      <c r="AC20" s="480"/>
      <c r="AD20" s="480"/>
    </row>
    <row r="21" spans="1:30" ht="13.5" thickBot="1">
      <c r="A21" s="147">
        <v>12</v>
      </c>
      <c r="B21" s="239" t="s">
        <v>388</v>
      </c>
      <c r="C21" s="312">
        <v>221368244.95100001</v>
      </c>
      <c r="D21" s="313">
        <v>784227439.19599998</v>
      </c>
      <c r="E21" s="312">
        <v>1005595684.147</v>
      </c>
      <c r="F21" s="313">
        <v>4069390.9385500001</v>
      </c>
      <c r="G21" s="313">
        <v>11306717.255450001</v>
      </c>
      <c r="H21" s="313">
        <v>15376108.194000002</v>
      </c>
      <c r="I21" s="313">
        <v>17093618.358550001</v>
      </c>
      <c r="J21" s="313">
        <v>75021255.535450011</v>
      </c>
      <c r="K21" s="314">
        <v>92114873.894000009</v>
      </c>
      <c r="L21" s="480"/>
      <c r="M21" s="480"/>
      <c r="N21" s="480"/>
      <c r="O21" s="480"/>
      <c r="P21" s="480"/>
      <c r="Q21" s="480"/>
      <c r="R21" s="480"/>
      <c r="S21" s="480"/>
      <c r="T21" s="480"/>
      <c r="U21" s="480"/>
      <c r="V21" s="480"/>
      <c r="W21" s="480"/>
      <c r="X21" s="480"/>
      <c r="Y21" s="480"/>
      <c r="Z21" s="480"/>
      <c r="AA21" s="480"/>
      <c r="AB21" s="480"/>
      <c r="AC21" s="480"/>
      <c r="AD21" s="480"/>
    </row>
    <row r="22" spans="1:30" ht="38.25" customHeight="1" thickBot="1">
      <c r="A22" s="226"/>
      <c r="B22" s="227"/>
      <c r="C22" s="227"/>
      <c r="D22" s="227"/>
      <c r="E22" s="227"/>
      <c r="F22" s="528" t="s">
        <v>389</v>
      </c>
      <c r="G22" s="529"/>
      <c r="H22" s="529"/>
      <c r="I22" s="528" t="s">
        <v>390</v>
      </c>
      <c r="J22" s="529"/>
      <c r="K22" s="530"/>
      <c r="L22" s="480"/>
      <c r="M22" s="480"/>
      <c r="N22" s="480"/>
      <c r="O22" s="480"/>
      <c r="P22" s="480"/>
      <c r="Q22" s="480"/>
      <c r="R22" s="480"/>
      <c r="S22" s="480"/>
      <c r="T22" s="480"/>
      <c r="U22" s="480"/>
      <c r="V22" s="480"/>
      <c r="W22" s="480"/>
      <c r="X22" s="480"/>
      <c r="Y22" s="480"/>
      <c r="Z22" s="480"/>
      <c r="AA22" s="480"/>
      <c r="AB22" s="480"/>
      <c r="AC22" s="480"/>
      <c r="AD22" s="480"/>
    </row>
    <row r="23" spans="1:30">
      <c r="A23" s="219">
        <v>13</v>
      </c>
      <c r="B23" s="216" t="s">
        <v>376</v>
      </c>
      <c r="C23" s="225"/>
      <c r="D23" s="225"/>
      <c r="E23" s="225"/>
      <c r="F23" s="318">
        <v>78543373.790000007</v>
      </c>
      <c r="G23" s="318">
        <v>224358358.09500003</v>
      </c>
      <c r="H23" s="318">
        <v>302901731.88500005</v>
      </c>
      <c r="I23" s="318">
        <v>50522819.230000012</v>
      </c>
      <c r="J23" s="318">
        <v>195533339.40000001</v>
      </c>
      <c r="K23" s="319">
        <v>246056158.63000003</v>
      </c>
      <c r="L23" s="480"/>
      <c r="M23" s="480"/>
      <c r="N23" s="480"/>
      <c r="O23" s="480"/>
      <c r="P23" s="480"/>
      <c r="Q23" s="480"/>
      <c r="R23" s="480"/>
      <c r="S23" s="480"/>
      <c r="T23" s="480"/>
      <c r="U23" s="480"/>
      <c r="V23" s="480"/>
      <c r="W23" s="480"/>
      <c r="X23" s="480"/>
      <c r="Y23" s="480"/>
      <c r="Z23" s="480"/>
      <c r="AA23" s="480"/>
      <c r="AB23" s="480"/>
      <c r="AC23" s="480"/>
      <c r="AD23" s="480"/>
    </row>
    <row r="24" spans="1:30" ht="13.5" thickBot="1">
      <c r="A24" s="220">
        <v>14</v>
      </c>
      <c r="B24" s="217" t="s">
        <v>391</v>
      </c>
      <c r="C24" s="240"/>
      <c r="D24" s="223"/>
      <c r="E24" s="224"/>
      <c r="F24" s="320">
        <v>50949469.133130006</v>
      </c>
      <c r="G24" s="320">
        <v>106219056.13040146</v>
      </c>
      <c r="H24" s="320">
        <v>157168525.26353148</v>
      </c>
      <c r="I24" s="320">
        <v>10183557.49601125</v>
      </c>
      <c r="J24" s="320">
        <v>16443836.2952375</v>
      </c>
      <c r="K24" s="321">
        <v>26627393.79124875</v>
      </c>
      <c r="L24" s="480"/>
      <c r="M24" s="480"/>
      <c r="N24" s="480"/>
      <c r="O24" s="480"/>
      <c r="P24" s="480"/>
      <c r="Q24" s="480"/>
      <c r="R24" s="480"/>
      <c r="S24" s="480"/>
      <c r="T24" s="480"/>
      <c r="U24" s="480"/>
      <c r="V24" s="480"/>
      <c r="W24" s="480"/>
      <c r="X24" s="480"/>
      <c r="Y24" s="480"/>
      <c r="Z24" s="480"/>
      <c r="AA24" s="480"/>
      <c r="AB24" s="480"/>
      <c r="AC24" s="480"/>
      <c r="AD24" s="480"/>
    </row>
    <row r="25" spans="1:30" ht="13.5" thickBot="1">
      <c r="A25" s="221">
        <v>15</v>
      </c>
      <c r="B25" s="218" t="s">
        <v>392</v>
      </c>
      <c r="C25" s="222"/>
      <c r="D25" s="222"/>
      <c r="E25" s="222"/>
      <c r="F25" s="315">
        <f t="shared" ref="F25:H25" si="0">F23/F24</f>
        <v>1.5415935656712663</v>
      </c>
      <c r="G25" s="315">
        <f t="shared" si="0"/>
        <v>2.1122232325201895</v>
      </c>
      <c r="H25" s="316">
        <f t="shared" si="0"/>
        <v>1.9272416749925674</v>
      </c>
      <c r="I25" s="316">
        <f>I23/I24</f>
        <v>4.9612151008907306</v>
      </c>
      <c r="J25" s="316">
        <f>J23/J24</f>
        <v>11.890980662257675</v>
      </c>
      <c r="K25" s="317">
        <f>K23/K24</f>
        <v>9.2407150530393949</v>
      </c>
      <c r="L25" s="480"/>
      <c r="M25" s="480"/>
      <c r="N25" s="480"/>
      <c r="O25" s="480"/>
      <c r="P25" s="480"/>
      <c r="Q25" s="480"/>
      <c r="R25" s="480"/>
      <c r="S25" s="480"/>
      <c r="T25" s="480"/>
      <c r="U25" s="480"/>
      <c r="V25" s="480"/>
      <c r="W25" s="480"/>
      <c r="X25" s="480"/>
      <c r="Y25" s="480"/>
      <c r="Z25" s="480"/>
      <c r="AA25" s="480"/>
      <c r="AB25" s="480"/>
      <c r="AC25" s="480"/>
      <c r="AD25" s="480"/>
    </row>
    <row r="28" spans="1:30" ht="76.5">
      <c r="B28" s="20" t="s">
        <v>408</v>
      </c>
      <c r="C28" s="480"/>
      <c r="D28" s="480"/>
      <c r="E28" s="480"/>
      <c r="F28" s="480"/>
      <c r="G28" s="480"/>
      <c r="H28" s="480"/>
      <c r="I28" s="480"/>
      <c r="J28" s="480"/>
      <c r="K28" s="480"/>
    </row>
    <row r="29" spans="1:30">
      <c r="C29" s="480"/>
      <c r="D29" s="480"/>
      <c r="E29" s="480"/>
      <c r="F29" s="480"/>
      <c r="G29" s="480"/>
      <c r="H29" s="480"/>
      <c r="I29" s="480"/>
      <c r="J29" s="480"/>
      <c r="K29" s="480"/>
    </row>
    <row r="30" spans="1:30">
      <c r="C30" s="480"/>
      <c r="D30" s="480"/>
      <c r="E30" s="480"/>
      <c r="F30" s="480"/>
      <c r="G30" s="480"/>
      <c r="H30" s="480"/>
      <c r="I30" s="480"/>
      <c r="J30" s="480"/>
      <c r="K30" s="480"/>
    </row>
    <row r="31" spans="1:30">
      <c r="C31" s="480"/>
      <c r="D31" s="480"/>
      <c r="E31" s="480"/>
      <c r="F31" s="480"/>
      <c r="G31" s="480"/>
      <c r="H31" s="480"/>
      <c r="I31" s="480"/>
      <c r="J31" s="480"/>
      <c r="K31" s="480"/>
    </row>
    <row r="32" spans="1:30">
      <c r="C32" s="480"/>
      <c r="D32" s="480"/>
      <c r="E32" s="480"/>
      <c r="F32" s="480"/>
      <c r="G32" s="480"/>
      <c r="H32" s="480"/>
      <c r="I32" s="480"/>
      <c r="J32" s="480"/>
      <c r="K32" s="480"/>
    </row>
    <row r="33" spans="3:11">
      <c r="C33" s="480"/>
      <c r="D33" s="480"/>
      <c r="E33" s="480"/>
      <c r="F33" s="480"/>
      <c r="G33" s="480"/>
      <c r="H33" s="480"/>
      <c r="I33" s="480"/>
      <c r="J33" s="480"/>
      <c r="K33" s="480"/>
    </row>
    <row r="34" spans="3:11">
      <c r="C34" s="480"/>
      <c r="D34" s="480"/>
      <c r="E34" s="480"/>
      <c r="F34" s="480"/>
      <c r="G34" s="480"/>
      <c r="H34" s="480"/>
      <c r="I34" s="480"/>
      <c r="J34" s="480"/>
      <c r="K34" s="480"/>
    </row>
    <row r="35" spans="3:11">
      <c r="C35" s="480"/>
      <c r="D35" s="480"/>
      <c r="E35" s="480"/>
      <c r="F35" s="480"/>
      <c r="G35" s="480"/>
      <c r="H35" s="480"/>
      <c r="I35" s="480"/>
      <c r="J35" s="480"/>
      <c r="K35" s="480"/>
    </row>
    <row r="36" spans="3:11">
      <c r="C36" s="480"/>
      <c r="D36" s="480"/>
      <c r="E36" s="480"/>
      <c r="F36" s="480"/>
      <c r="G36" s="480"/>
      <c r="H36" s="480"/>
      <c r="I36" s="480"/>
      <c r="J36" s="480"/>
      <c r="K36" s="480"/>
    </row>
    <row r="37" spans="3:11">
      <c r="C37" s="480"/>
      <c r="D37" s="480"/>
      <c r="E37" s="480"/>
      <c r="F37" s="480"/>
      <c r="G37" s="480"/>
      <c r="H37" s="480"/>
      <c r="I37" s="480"/>
      <c r="J37" s="480"/>
      <c r="K37" s="480"/>
    </row>
    <row r="38" spans="3:11">
      <c r="C38" s="480"/>
      <c r="D38" s="480"/>
      <c r="E38" s="480"/>
      <c r="F38" s="480"/>
      <c r="G38" s="480"/>
      <c r="H38" s="480"/>
      <c r="I38" s="480"/>
      <c r="J38" s="480"/>
      <c r="K38" s="480"/>
    </row>
    <row r="39" spans="3:11">
      <c r="C39" s="480"/>
      <c r="D39" s="480"/>
      <c r="E39" s="480"/>
      <c r="F39" s="480"/>
      <c r="G39" s="480"/>
      <c r="H39" s="480"/>
      <c r="I39" s="480"/>
      <c r="J39" s="480"/>
      <c r="K39" s="480"/>
    </row>
    <row r="40" spans="3:11">
      <c r="C40" s="480"/>
      <c r="D40" s="480"/>
      <c r="E40" s="480"/>
      <c r="F40" s="480"/>
      <c r="G40" s="480"/>
      <c r="H40" s="480"/>
      <c r="I40" s="480"/>
      <c r="J40" s="480"/>
      <c r="K40" s="480"/>
    </row>
    <row r="41" spans="3:11">
      <c r="C41" s="480"/>
      <c r="D41" s="480"/>
      <c r="E41" s="480"/>
      <c r="F41" s="480"/>
      <c r="G41" s="480"/>
      <c r="H41" s="480"/>
      <c r="I41" s="480"/>
      <c r="J41" s="480"/>
      <c r="K41" s="480"/>
    </row>
    <row r="42" spans="3:11">
      <c r="C42" s="480"/>
      <c r="D42" s="480"/>
      <c r="E42" s="480"/>
      <c r="F42" s="480"/>
      <c r="G42" s="480"/>
      <c r="H42" s="480"/>
      <c r="I42" s="480"/>
      <c r="J42" s="480"/>
      <c r="K42" s="480"/>
    </row>
    <row r="43" spans="3:11">
      <c r="C43" s="480"/>
      <c r="D43" s="480"/>
      <c r="E43" s="480"/>
      <c r="F43" s="480"/>
      <c r="G43" s="480"/>
      <c r="H43" s="480"/>
      <c r="I43" s="480"/>
      <c r="J43" s="480"/>
      <c r="K43" s="480"/>
    </row>
    <row r="44" spans="3:11">
      <c r="C44" s="480"/>
      <c r="D44" s="480"/>
      <c r="E44" s="480"/>
      <c r="F44" s="480"/>
      <c r="G44" s="480"/>
      <c r="H44" s="480"/>
      <c r="I44" s="480"/>
      <c r="J44" s="480"/>
      <c r="K44" s="480"/>
    </row>
    <row r="45" spans="3:11">
      <c r="C45" s="480"/>
      <c r="D45" s="480"/>
      <c r="E45" s="480"/>
      <c r="F45" s="480"/>
      <c r="G45" s="480"/>
      <c r="H45" s="480"/>
      <c r="I45" s="480"/>
      <c r="J45" s="480"/>
      <c r="K45" s="480"/>
    </row>
    <row r="46" spans="3:11">
      <c r="C46" s="480"/>
      <c r="D46" s="480"/>
      <c r="E46" s="480"/>
      <c r="F46" s="480"/>
      <c r="G46" s="480"/>
      <c r="H46" s="480"/>
      <c r="I46" s="480"/>
      <c r="J46" s="480"/>
      <c r="K46" s="480"/>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55"/>
  <sheetViews>
    <sheetView showGridLines="0" workbookViewId="0">
      <pane xSplit="1" ySplit="5" topLeftCell="B6" activePane="bottomRight" state="frozen"/>
      <selection activeCell="C21" sqref="C21"/>
      <selection pane="topRight" activeCell="C21" sqref="C21"/>
      <selection pane="bottomLeft" activeCell="C21" sqref="C21"/>
      <selection pane="bottomRight" activeCell="C35" sqref="C35"/>
    </sheetView>
  </sheetViews>
  <sheetFormatPr defaultColWidth="9.140625" defaultRowHeight="11.25"/>
  <cols>
    <col min="1" max="1" width="10.5703125" style="442" bestFit="1" customWidth="1"/>
    <col min="2" max="2" width="59.140625" style="442" customWidth="1"/>
    <col min="3" max="3" width="12.5703125" style="442" bestFit="1" customWidth="1"/>
    <col min="4" max="4" width="10" style="442" bestFit="1" customWidth="1"/>
    <col min="5" max="5" width="18.28515625" style="442" bestFit="1" customWidth="1"/>
    <col min="6" max="13" width="10.7109375" style="442" customWidth="1"/>
    <col min="14" max="14" width="31" style="442" bestFit="1" customWidth="1"/>
    <col min="15" max="16384" width="9.140625" style="463"/>
  </cols>
  <sheetData>
    <row r="1" spans="1:14">
      <c r="A1" s="396" t="s">
        <v>191</v>
      </c>
      <c r="B1" s="442" t="str">
        <f>Info!C2</f>
        <v>ს.ს "პროკრედიტ ბანკი"</v>
      </c>
    </row>
    <row r="2" spans="1:14" ht="14.25" customHeight="1">
      <c r="A2" s="442" t="s">
        <v>192</v>
      </c>
      <c r="B2" s="441">
        <f>'1. key ratios'!B2</f>
        <v>43373</v>
      </c>
    </row>
    <row r="3" spans="1:14" ht="14.25" customHeight="1"/>
    <row r="4" spans="1:14" ht="12" thickBot="1">
      <c r="A4" s="463" t="s">
        <v>343</v>
      </c>
      <c r="B4" s="440" t="s">
        <v>78</v>
      </c>
    </row>
    <row r="5" spans="1:14" s="467" customFormat="1">
      <c r="A5" s="439"/>
      <c r="B5" s="438"/>
      <c r="C5" s="437" t="s">
        <v>0</v>
      </c>
      <c r="D5" s="437" t="s">
        <v>1</v>
      </c>
      <c r="E5" s="437" t="s">
        <v>2</v>
      </c>
      <c r="F5" s="437" t="s">
        <v>3</v>
      </c>
      <c r="G5" s="437" t="s">
        <v>4</v>
      </c>
      <c r="H5" s="437" t="s">
        <v>5</v>
      </c>
      <c r="I5" s="437" t="s">
        <v>241</v>
      </c>
      <c r="J5" s="437" t="s">
        <v>242</v>
      </c>
      <c r="K5" s="437" t="s">
        <v>243</v>
      </c>
      <c r="L5" s="437" t="s">
        <v>244</v>
      </c>
      <c r="M5" s="437" t="s">
        <v>245</v>
      </c>
      <c r="N5" s="436" t="s">
        <v>246</v>
      </c>
    </row>
    <row r="6" spans="1:14" ht="33.75">
      <c r="A6" s="435"/>
      <c r="B6" s="434"/>
      <c r="C6" s="433" t="s">
        <v>88</v>
      </c>
      <c r="D6" s="432" t="s">
        <v>77</v>
      </c>
      <c r="E6" s="431" t="s">
        <v>87</v>
      </c>
      <c r="F6" s="430">
        <v>0</v>
      </c>
      <c r="G6" s="430">
        <v>0.2</v>
      </c>
      <c r="H6" s="430">
        <v>0.35</v>
      </c>
      <c r="I6" s="430">
        <v>0.5</v>
      </c>
      <c r="J6" s="430">
        <v>0.75</v>
      </c>
      <c r="K6" s="430">
        <v>1</v>
      </c>
      <c r="L6" s="430">
        <v>1.5</v>
      </c>
      <c r="M6" s="430">
        <v>2.5</v>
      </c>
      <c r="N6" s="429" t="s">
        <v>78</v>
      </c>
    </row>
    <row r="7" spans="1:14">
      <c r="A7" s="428">
        <v>1</v>
      </c>
      <c r="B7" s="427" t="s">
        <v>79</v>
      </c>
      <c r="C7" s="426">
        <f>SUM(C8:C13)</f>
        <v>15269227.6295</v>
      </c>
      <c r="D7" s="434"/>
      <c r="E7" s="425">
        <f t="shared" ref="E7:M7" si="0">SUM(E8:E13)</f>
        <v>305384.55258999998</v>
      </c>
      <c r="F7" s="426">
        <f>SUM(F8:F13)</f>
        <v>0</v>
      </c>
      <c r="G7" s="426">
        <f t="shared" si="0"/>
        <v>305384.55258999998</v>
      </c>
      <c r="H7" s="426">
        <f t="shared" si="0"/>
        <v>0</v>
      </c>
      <c r="I7" s="426">
        <f t="shared" si="0"/>
        <v>0</v>
      </c>
      <c r="J7" s="426">
        <f t="shared" si="0"/>
        <v>0</v>
      </c>
      <c r="K7" s="426">
        <f t="shared" si="0"/>
        <v>0</v>
      </c>
      <c r="L7" s="426">
        <f t="shared" si="0"/>
        <v>0</v>
      </c>
      <c r="M7" s="426">
        <f t="shared" si="0"/>
        <v>0</v>
      </c>
      <c r="N7" s="424">
        <f>SUM(N8:N13)</f>
        <v>61076.910517999997</v>
      </c>
    </row>
    <row r="8" spans="1:14">
      <c r="A8" s="428">
        <v>1.1000000000000001</v>
      </c>
      <c r="B8" s="423" t="s">
        <v>80</v>
      </c>
      <c r="C8" s="422">
        <v>15269227.6295</v>
      </c>
      <c r="D8" s="421">
        <v>0.02</v>
      </c>
      <c r="E8" s="425">
        <f>C8*D8</f>
        <v>305384.55258999998</v>
      </c>
      <c r="F8" s="422"/>
      <c r="G8" s="422">
        <v>305384.55258999998</v>
      </c>
      <c r="H8" s="422"/>
      <c r="I8" s="422"/>
      <c r="J8" s="422"/>
      <c r="K8" s="422"/>
      <c r="L8" s="422"/>
      <c r="M8" s="422"/>
      <c r="N8" s="424">
        <f>SUMPRODUCT($F$6:$M$6,F8:M8)</f>
        <v>61076.910517999997</v>
      </c>
    </row>
    <row r="9" spans="1:14">
      <c r="A9" s="428">
        <v>1.2</v>
      </c>
      <c r="B9" s="423" t="s">
        <v>81</v>
      </c>
      <c r="C9" s="422"/>
      <c r="D9" s="421">
        <v>0.05</v>
      </c>
      <c r="E9" s="425">
        <f>C9*D9</f>
        <v>0</v>
      </c>
      <c r="F9" s="422"/>
      <c r="G9" s="422"/>
      <c r="H9" s="422"/>
      <c r="I9" s="422"/>
      <c r="J9" s="422"/>
      <c r="K9" s="422"/>
      <c r="L9" s="422"/>
      <c r="M9" s="422"/>
      <c r="N9" s="424">
        <f t="shared" ref="N9:N12" si="1">SUMPRODUCT($F$6:$M$6,F9:M9)</f>
        <v>0</v>
      </c>
    </row>
    <row r="10" spans="1:14">
      <c r="A10" s="428">
        <v>1.3</v>
      </c>
      <c r="B10" s="423" t="s">
        <v>82</v>
      </c>
      <c r="C10" s="422"/>
      <c r="D10" s="421">
        <v>0.08</v>
      </c>
      <c r="E10" s="425">
        <f>C10*D10</f>
        <v>0</v>
      </c>
      <c r="F10" s="422"/>
      <c r="G10" s="422"/>
      <c r="H10" s="422"/>
      <c r="I10" s="422"/>
      <c r="J10" s="422"/>
      <c r="K10" s="422"/>
      <c r="L10" s="422"/>
      <c r="M10" s="422"/>
      <c r="N10" s="424">
        <f>SUMPRODUCT($F$6:$M$6,F10:M10)</f>
        <v>0</v>
      </c>
    </row>
    <row r="11" spans="1:14">
      <c r="A11" s="428">
        <v>1.4</v>
      </c>
      <c r="B11" s="423" t="s">
        <v>83</v>
      </c>
      <c r="C11" s="422"/>
      <c r="D11" s="421">
        <v>0.11</v>
      </c>
      <c r="E11" s="425">
        <f>C11*D11</f>
        <v>0</v>
      </c>
      <c r="F11" s="422"/>
      <c r="G11" s="422"/>
      <c r="H11" s="422"/>
      <c r="I11" s="422"/>
      <c r="J11" s="422"/>
      <c r="K11" s="422"/>
      <c r="L11" s="422"/>
      <c r="M11" s="422"/>
      <c r="N11" s="424">
        <f t="shared" si="1"/>
        <v>0</v>
      </c>
    </row>
    <row r="12" spans="1:14">
      <c r="A12" s="428">
        <v>1.5</v>
      </c>
      <c r="B12" s="423" t="s">
        <v>84</v>
      </c>
      <c r="C12" s="422"/>
      <c r="D12" s="421">
        <v>0.14000000000000001</v>
      </c>
      <c r="E12" s="425">
        <f>C12*D12</f>
        <v>0</v>
      </c>
      <c r="F12" s="422"/>
      <c r="G12" s="422"/>
      <c r="H12" s="422"/>
      <c r="I12" s="422"/>
      <c r="J12" s="422"/>
      <c r="K12" s="422"/>
      <c r="L12" s="422"/>
      <c r="M12" s="422"/>
      <c r="N12" s="424">
        <f t="shared" si="1"/>
        <v>0</v>
      </c>
    </row>
    <row r="13" spans="1:14">
      <c r="A13" s="428">
        <v>1.6</v>
      </c>
      <c r="B13" s="420" t="s">
        <v>85</v>
      </c>
      <c r="C13" s="422"/>
      <c r="D13" s="419"/>
      <c r="E13" s="422"/>
      <c r="F13" s="422"/>
      <c r="G13" s="422"/>
      <c r="H13" s="422"/>
      <c r="I13" s="422"/>
      <c r="J13" s="422"/>
      <c r="K13" s="422"/>
      <c r="L13" s="422"/>
      <c r="M13" s="422"/>
      <c r="N13" s="424">
        <f>SUMPRODUCT($F$6:$M$6,F13:M13)</f>
        <v>0</v>
      </c>
    </row>
    <row r="14" spans="1:14">
      <c r="A14" s="428">
        <v>2</v>
      </c>
      <c r="B14" s="418" t="s">
        <v>86</v>
      </c>
      <c r="C14" s="426">
        <f>SUM(C15:C20)</f>
        <v>0</v>
      </c>
      <c r="D14" s="434"/>
      <c r="E14" s="425">
        <f t="shared" ref="E14:M14" si="2">SUM(E15:E20)</f>
        <v>0</v>
      </c>
      <c r="F14" s="422">
        <f t="shared" si="2"/>
        <v>0</v>
      </c>
      <c r="G14" s="422">
        <f t="shared" si="2"/>
        <v>0</v>
      </c>
      <c r="H14" s="422">
        <f t="shared" si="2"/>
        <v>0</v>
      </c>
      <c r="I14" s="422">
        <f t="shared" si="2"/>
        <v>0</v>
      </c>
      <c r="J14" s="422">
        <f t="shared" si="2"/>
        <v>0</v>
      </c>
      <c r="K14" s="422">
        <f t="shared" si="2"/>
        <v>0</v>
      </c>
      <c r="L14" s="422">
        <f t="shared" si="2"/>
        <v>0</v>
      </c>
      <c r="M14" s="422">
        <f t="shared" si="2"/>
        <v>0</v>
      </c>
      <c r="N14" s="424">
        <f>SUM(N15:N20)</f>
        <v>0</v>
      </c>
    </row>
    <row r="15" spans="1:14">
      <c r="A15" s="428">
        <v>2.1</v>
      </c>
      <c r="B15" s="420" t="s">
        <v>80</v>
      </c>
      <c r="C15" s="422"/>
      <c r="D15" s="421">
        <v>5.0000000000000001E-3</v>
      </c>
      <c r="E15" s="425">
        <f>C15*D15</f>
        <v>0</v>
      </c>
      <c r="F15" s="422"/>
      <c r="G15" s="422"/>
      <c r="H15" s="422"/>
      <c r="I15" s="422"/>
      <c r="J15" s="422"/>
      <c r="K15" s="422"/>
      <c r="L15" s="422"/>
      <c r="M15" s="422"/>
      <c r="N15" s="424">
        <f>SUMPRODUCT($F$6:$M$6,F15:M15)</f>
        <v>0</v>
      </c>
    </row>
    <row r="16" spans="1:14">
      <c r="A16" s="428">
        <v>2.2000000000000002</v>
      </c>
      <c r="B16" s="420" t="s">
        <v>81</v>
      </c>
      <c r="C16" s="422"/>
      <c r="D16" s="421">
        <v>0.01</v>
      </c>
      <c r="E16" s="425">
        <f>C16*D16</f>
        <v>0</v>
      </c>
      <c r="F16" s="422"/>
      <c r="G16" s="422"/>
      <c r="H16" s="422"/>
      <c r="I16" s="422"/>
      <c r="J16" s="422"/>
      <c r="K16" s="422"/>
      <c r="L16" s="422"/>
      <c r="M16" s="422"/>
      <c r="N16" s="424">
        <f t="shared" ref="N16:N20" si="3">SUMPRODUCT($F$6:$M$6,F16:M16)</f>
        <v>0</v>
      </c>
    </row>
    <row r="17" spans="1:14">
      <c r="A17" s="428">
        <v>2.2999999999999998</v>
      </c>
      <c r="B17" s="420" t="s">
        <v>82</v>
      </c>
      <c r="C17" s="422"/>
      <c r="D17" s="421">
        <v>0.02</v>
      </c>
      <c r="E17" s="425">
        <f>C17*D17</f>
        <v>0</v>
      </c>
      <c r="F17" s="422"/>
      <c r="G17" s="422"/>
      <c r="H17" s="422"/>
      <c r="I17" s="422"/>
      <c r="J17" s="422"/>
      <c r="K17" s="422"/>
      <c r="L17" s="422"/>
      <c r="M17" s="422"/>
      <c r="N17" s="424">
        <f t="shared" si="3"/>
        <v>0</v>
      </c>
    </row>
    <row r="18" spans="1:14">
      <c r="A18" s="428">
        <v>2.4</v>
      </c>
      <c r="B18" s="420" t="s">
        <v>83</v>
      </c>
      <c r="C18" s="422"/>
      <c r="D18" s="421">
        <v>0.03</v>
      </c>
      <c r="E18" s="425">
        <f>C18*D18</f>
        <v>0</v>
      </c>
      <c r="F18" s="422"/>
      <c r="G18" s="422"/>
      <c r="H18" s="422"/>
      <c r="I18" s="422"/>
      <c r="J18" s="422"/>
      <c r="K18" s="422"/>
      <c r="L18" s="422"/>
      <c r="M18" s="422"/>
      <c r="N18" s="424">
        <f t="shared" si="3"/>
        <v>0</v>
      </c>
    </row>
    <row r="19" spans="1:14">
      <c r="A19" s="428">
        <v>2.5</v>
      </c>
      <c r="B19" s="420" t="s">
        <v>84</v>
      </c>
      <c r="C19" s="422"/>
      <c r="D19" s="421">
        <v>0.04</v>
      </c>
      <c r="E19" s="425">
        <f>C19*D19</f>
        <v>0</v>
      </c>
      <c r="F19" s="422"/>
      <c r="G19" s="422"/>
      <c r="H19" s="422"/>
      <c r="I19" s="422"/>
      <c r="J19" s="422"/>
      <c r="K19" s="422"/>
      <c r="L19" s="422"/>
      <c r="M19" s="422"/>
      <c r="N19" s="424">
        <f t="shared" si="3"/>
        <v>0</v>
      </c>
    </row>
    <row r="20" spans="1:14">
      <c r="A20" s="428">
        <v>2.6</v>
      </c>
      <c r="B20" s="420" t="s">
        <v>85</v>
      </c>
      <c r="C20" s="422"/>
      <c r="D20" s="419"/>
      <c r="E20" s="417"/>
      <c r="F20" s="422"/>
      <c r="G20" s="422"/>
      <c r="H20" s="422"/>
      <c r="I20" s="422"/>
      <c r="J20" s="422"/>
      <c r="K20" s="422"/>
      <c r="L20" s="422"/>
      <c r="M20" s="422"/>
      <c r="N20" s="424">
        <f t="shared" si="3"/>
        <v>0</v>
      </c>
    </row>
    <row r="21" spans="1:14" ht="12" thickBot="1">
      <c r="A21" s="416">
        <v>3</v>
      </c>
      <c r="B21" s="415" t="s">
        <v>69</v>
      </c>
      <c r="C21" s="414">
        <f>C14+C7</f>
        <v>15269227.6295</v>
      </c>
      <c r="D21" s="413"/>
      <c r="E21" s="412">
        <f>E14+E7</f>
        <v>305384.55258999998</v>
      </c>
      <c r="F21" s="411">
        <f>F7+F14</f>
        <v>0</v>
      </c>
      <c r="G21" s="411">
        <f t="shared" ref="G21:L21" si="4">G7+G14</f>
        <v>305384.55258999998</v>
      </c>
      <c r="H21" s="411">
        <f t="shared" si="4"/>
        <v>0</v>
      </c>
      <c r="I21" s="411">
        <f t="shared" si="4"/>
        <v>0</v>
      </c>
      <c r="J21" s="411">
        <f t="shared" si="4"/>
        <v>0</v>
      </c>
      <c r="K21" s="411">
        <f t="shared" si="4"/>
        <v>0</v>
      </c>
      <c r="L21" s="411">
        <f t="shared" si="4"/>
        <v>0</v>
      </c>
      <c r="M21" s="411">
        <f>M7+M14</f>
        <v>0</v>
      </c>
      <c r="N21" s="410">
        <f>N14+N7</f>
        <v>61076.910517999997</v>
      </c>
    </row>
    <row r="22" spans="1:14">
      <c r="E22" s="409"/>
      <c r="F22" s="409"/>
      <c r="G22" s="409"/>
      <c r="H22" s="409"/>
      <c r="I22" s="409"/>
      <c r="J22" s="409"/>
      <c r="K22" s="409"/>
      <c r="L22" s="409"/>
      <c r="M22" s="409"/>
    </row>
    <row r="26" spans="1:14">
      <c r="C26" s="409"/>
      <c r="D26" s="409"/>
      <c r="E26" s="409"/>
      <c r="F26" s="409"/>
      <c r="G26" s="409"/>
      <c r="H26" s="409"/>
      <c r="I26" s="409"/>
      <c r="J26" s="409"/>
      <c r="K26" s="409"/>
      <c r="L26" s="409"/>
      <c r="M26" s="409"/>
      <c r="N26" s="409"/>
    </row>
    <row r="27" spans="1:14">
      <c r="C27" s="409"/>
      <c r="D27" s="409"/>
      <c r="E27" s="409"/>
      <c r="F27" s="409"/>
      <c r="G27" s="409"/>
      <c r="H27" s="409"/>
      <c r="I27" s="409"/>
      <c r="J27" s="409"/>
      <c r="K27" s="409"/>
      <c r="L27" s="409"/>
      <c r="M27" s="409"/>
      <c r="N27" s="409"/>
    </row>
    <row r="28" spans="1:14">
      <c r="C28" s="409"/>
      <c r="D28" s="409"/>
      <c r="E28" s="409"/>
      <c r="F28" s="409"/>
      <c r="G28" s="409"/>
      <c r="H28" s="409"/>
      <c r="I28" s="409"/>
      <c r="J28" s="409"/>
      <c r="K28" s="409"/>
      <c r="L28" s="409"/>
      <c r="M28" s="409"/>
      <c r="N28" s="409"/>
    </row>
    <row r="29" spans="1:14">
      <c r="C29" s="409"/>
      <c r="D29" s="409"/>
      <c r="E29" s="409"/>
      <c r="F29" s="409"/>
      <c r="G29" s="409"/>
      <c r="H29" s="409"/>
      <c r="I29" s="409"/>
      <c r="J29" s="409"/>
      <c r="K29" s="409"/>
      <c r="L29" s="409"/>
      <c r="M29" s="409"/>
      <c r="N29" s="409"/>
    </row>
    <row r="30" spans="1:14">
      <c r="C30" s="409"/>
      <c r="D30" s="409"/>
      <c r="E30" s="409"/>
      <c r="F30" s="409"/>
      <c r="G30" s="409"/>
      <c r="H30" s="409"/>
      <c r="I30" s="409"/>
      <c r="J30" s="409"/>
      <c r="K30" s="409"/>
      <c r="L30" s="409"/>
      <c r="M30" s="409"/>
      <c r="N30" s="409"/>
    </row>
    <row r="31" spans="1:14">
      <c r="C31" s="409"/>
      <c r="D31" s="409"/>
      <c r="E31" s="409"/>
      <c r="F31" s="409"/>
      <c r="G31" s="409"/>
      <c r="H31" s="409"/>
      <c r="I31" s="409"/>
      <c r="J31" s="409"/>
      <c r="K31" s="409"/>
      <c r="L31" s="409"/>
      <c r="M31" s="409"/>
      <c r="N31" s="409"/>
    </row>
    <row r="32" spans="1:14">
      <c r="C32" s="409"/>
      <c r="D32" s="409"/>
      <c r="E32" s="409"/>
      <c r="F32" s="409"/>
      <c r="G32" s="409"/>
      <c r="H32" s="409"/>
      <c r="I32" s="409"/>
      <c r="J32" s="409"/>
      <c r="K32" s="409"/>
      <c r="L32" s="409"/>
      <c r="M32" s="409"/>
      <c r="N32" s="409"/>
    </row>
    <row r="33" spans="3:14">
      <c r="C33" s="409"/>
      <c r="D33" s="409"/>
      <c r="E33" s="409"/>
      <c r="F33" s="409"/>
      <c r="G33" s="409"/>
      <c r="H33" s="409"/>
      <c r="I33" s="409"/>
      <c r="J33" s="409"/>
      <c r="K33" s="409"/>
      <c r="L33" s="409"/>
      <c r="M33" s="409"/>
      <c r="N33" s="409"/>
    </row>
    <row r="34" spans="3:14">
      <c r="C34" s="409"/>
      <c r="D34" s="409"/>
      <c r="E34" s="409"/>
      <c r="F34" s="409"/>
      <c r="G34" s="409"/>
      <c r="H34" s="409"/>
      <c r="I34" s="409"/>
      <c r="J34" s="409"/>
      <c r="K34" s="409"/>
      <c r="L34" s="409"/>
      <c r="M34" s="409"/>
      <c r="N34" s="409"/>
    </row>
    <row r="35" spans="3:14">
      <c r="C35" s="409"/>
      <c r="D35" s="409"/>
      <c r="E35" s="409"/>
      <c r="F35" s="409"/>
      <c r="G35" s="409"/>
      <c r="H35" s="409"/>
      <c r="I35" s="409"/>
      <c r="J35" s="409"/>
      <c r="K35" s="409"/>
      <c r="L35" s="409"/>
      <c r="M35" s="409"/>
      <c r="N35" s="409"/>
    </row>
    <row r="36" spans="3:14">
      <c r="C36" s="409"/>
      <c r="D36" s="409"/>
      <c r="E36" s="409"/>
      <c r="F36" s="409"/>
      <c r="G36" s="409"/>
      <c r="H36" s="409"/>
      <c r="I36" s="409"/>
      <c r="J36" s="409"/>
      <c r="K36" s="409"/>
      <c r="L36" s="409"/>
      <c r="M36" s="409"/>
      <c r="N36" s="409"/>
    </row>
    <row r="37" spans="3:14">
      <c r="C37" s="409"/>
      <c r="D37" s="409"/>
      <c r="E37" s="409"/>
      <c r="F37" s="409"/>
      <c r="G37" s="409"/>
      <c r="H37" s="409"/>
      <c r="I37" s="409"/>
      <c r="J37" s="409"/>
      <c r="K37" s="409"/>
      <c r="L37" s="409"/>
      <c r="M37" s="409"/>
      <c r="N37" s="409"/>
    </row>
    <row r="38" spans="3:14">
      <c r="C38" s="409"/>
      <c r="D38" s="409"/>
      <c r="E38" s="409"/>
      <c r="F38" s="409"/>
      <c r="G38" s="409"/>
      <c r="H38" s="409"/>
      <c r="I38" s="409"/>
      <c r="J38" s="409"/>
      <c r="K38" s="409"/>
      <c r="L38" s="409"/>
      <c r="M38" s="409"/>
      <c r="N38" s="409"/>
    </row>
    <row r="39" spans="3:14">
      <c r="C39" s="409"/>
      <c r="D39" s="409"/>
      <c r="E39" s="409"/>
      <c r="F39" s="409"/>
      <c r="G39" s="409"/>
      <c r="H39" s="409"/>
      <c r="I39" s="409"/>
      <c r="J39" s="409"/>
      <c r="K39" s="409"/>
      <c r="L39" s="409"/>
      <c r="M39" s="409"/>
      <c r="N39" s="409"/>
    </row>
    <row r="40" spans="3:14">
      <c r="C40" s="409"/>
      <c r="D40" s="409"/>
      <c r="E40" s="409"/>
      <c r="F40" s="409"/>
      <c r="G40" s="409"/>
      <c r="H40" s="409"/>
      <c r="I40" s="409"/>
      <c r="J40" s="409"/>
      <c r="K40" s="409"/>
      <c r="L40" s="409"/>
      <c r="M40" s="409"/>
      <c r="N40" s="409"/>
    </row>
    <row r="41" spans="3:14">
      <c r="C41" s="409"/>
      <c r="D41" s="409"/>
      <c r="E41" s="409"/>
      <c r="F41" s="409"/>
      <c r="G41" s="409"/>
      <c r="H41" s="409"/>
      <c r="I41" s="409"/>
      <c r="J41" s="409"/>
      <c r="K41" s="409"/>
      <c r="L41" s="409"/>
      <c r="M41" s="409"/>
      <c r="N41" s="409"/>
    </row>
    <row r="42" spans="3:14">
      <c r="C42" s="409"/>
      <c r="D42" s="409"/>
      <c r="E42" s="409"/>
      <c r="F42" s="409"/>
      <c r="G42" s="409"/>
      <c r="H42" s="409"/>
      <c r="I42" s="409"/>
      <c r="J42" s="409"/>
      <c r="K42" s="409"/>
      <c r="L42" s="409"/>
      <c r="M42" s="409"/>
      <c r="N42" s="409"/>
    </row>
    <row r="43" spans="3:14">
      <c r="C43" s="409"/>
      <c r="D43" s="409"/>
      <c r="E43" s="409"/>
      <c r="F43" s="409"/>
      <c r="G43" s="409"/>
      <c r="H43" s="409"/>
      <c r="I43" s="409"/>
      <c r="J43" s="409"/>
      <c r="K43" s="409"/>
      <c r="L43" s="409"/>
      <c r="M43" s="409"/>
      <c r="N43" s="409"/>
    </row>
    <row r="44" spans="3:14">
      <c r="C44" s="409"/>
      <c r="D44" s="409"/>
      <c r="E44" s="409"/>
      <c r="F44" s="409"/>
      <c r="G44" s="409"/>
      <c r="H44" s="409"/>
      <c r="I44" s="409"/>
      <c r="J44" s="409"/>
      <c r="K44" s="409"/>
      <c r="L44" s="409"/>
      <c r="M44" s="409"/>
      <c r="N44" s="409"/>
    </row>
    <row r="45" spans="3:14">
      <c r="C45" s="409"/>
      <c r="D45" s="409"/>
      <c r="E45" s="409"/>
      <c r="F45" s="409"/>
      <c r="G45" s="409"/>
      <c r="H45" s="409"/>
      <c r="I45" s="409"/>
      <c r="J45" s="409"/>
      <c r="K45" s="409"/>
      <c r="L45" s="409"/>
      <c r="M45" s="409"/>
      <c r="N45" s="409"/>
    </row>
    <row r="46" spans="3:14">
      <c r="C46" s="409"/>
      <c r="D46" s="409"/>
      <c r="E46" s="409"/>
      <c r="F46" s="409"/>
      <c r="G46" s="409"/>
      <c r="H46" s="409"/>
      <c r="I46" s="409"/>
      <c r="J46" s="409"/>
      <c r="K46" s="409"/>
      <c r="L46" s="409"/>
      <c r="M46" s="409"/>
      <c r="N46" s="409"/>
    </row>
    <row r="47" spans="3:14">
      <c r="C47" s="409"/>
      <c r="D47" s="409"/>
      <c r="E47" s="409"/>
      <c r="F47" s="409"/>
      <c r="G47" s="409"/>
      <c r="H47" s="409"/>
      <c r="I47" s="409"/>
      <c r="J47" s="409"/>
      <c r="K47" s="409"/>
      <c r="L47" s="409"/>
      <c r="M47" s="409"/>
      <c r="N47" s="409"/>
    </row>
    <row r="48" spans="3:14">
      <c r="C48" s="409"/>
      <c r="D48" s="409"/>
      <c r="E48" s="409"/>
      <c r="F48" s="409"/>
      <c r="G48" s="409"/>
      <c r="H48" s="409"/>
      <c r="I48" s="409"/>
      <c r="J48" s="409"/>
      <c r="K48" s="409"/>
      <c r="L48" s="409"/>
      <c r="M48" s="409"/>
      <c r="N48" s="409"/>
    </row>
    <row r="49" spans="3:14">
      <c r="C49" s="409"/>
      <c r="D49" s="409"/>
      <c r="E49" s="409"/>
      <c r="F49" s="409"/>
      <c r="G49" s="409"/>
      <c r="H49" s="409"/>
      <c r="I49" s="409"/>
      <c r="J49" s="409"/>
      <c r="K49" s="409"/>
      <c r="L49" s="409"/>
      <c r="M49" s="409"/>
      <c r="N49" s="409"/>
    </row>
    <row r="50" spans="3:14">
      <c r="C50" s="409"/>
      <c r="D50" s="409"/>
      <c r="E50" s="409"/>
      <c r="F50" s="409"/>
      <c r="G50" s="409"/>
      <c r="H50" s="409"/>
      <c r="I50" s="409"/>
      <c r="J50" s="409"/>
      <c r="K50" s="409"/>
      <c r="L50" s="409"/>
      <c r="M50" s="409"/>
      <c r="N50" s="409"/>
    </row>
    <row r="51" spans="3:14">
      <c r="C51" s="409"/>
      <c r="D51" s="409"/>
      <c r="E51" s="409"/>
      <c r="F51" s="409"/>
      <c r="G51" s="409"/>
      <c r="H51" s="409"/>
      <c r="I51" s="409"/>
      <c r="J51" s="409"/>
      <c r="K51" s="409"/>
      <c r="L51" s="409"/>
      <c r="M51" s="409"/>
      <c r="N51" s="409"/>
    </row>
    <row r="52" spans="3:14">
      <c r="C52" s="409"/>
      <c r="D52" s="409"/>
      <c r="E52" s="409"/>
      <c r="F52" s="409"/>
      <c r="G52" s="409"/>
      <c r="H52" s="409"/>
      <c r="I52" s="409"/>
      <c r="J52" s="409"/>
      <c r="K52" s="409"/>
      <c r="L52" s="409"/>
      <c r="M52" s="409"/>
      <c r="N52" s="409"/>
    </row>
    <row r="53" spans="3:14">
      <c r="C53" s="409"/>
      <c r="D53" s="409"/>
      <c r="E53" s="409"/>
      <c r="F53" s="409"/>
      <c r="G53" s="409"/>
      <c r="H53" s="409"/>
      <c r="I53" s="409"/>
      <c r="J53" s="409"/>
      <c r="K53" s="409"/>
      <c r="L53" s="409"/>
      <c r="M53" s="409"/>
      <c r="N53" s="409"/>
    </row>
    <row r="54" spans="3:14">
      <c r="C54" s="409"/>
      <c r="D54" s="409"/>
      <c r="E54" s="409"/>
      <c r="F54" s="409"/>
      <c r="G54" s="409"/>
      <c r="H54" s="409"/>
      <c r="I54" s="409"/>
      <c r="J54" s="409"/>
      <c r="K54" s="409"/>
      <c r="L54" s="409"/>
      <c r="M54" s="409"/>
      <c r="N54" s="409"/>
    </row>
    <row r="55" spans="3:14">
      <c r="C55" s="409"/>
      <c r="D55" s="409"/>
      <c r="E55" s="409"/>
      <c r="F55" s="409"/>
      <c r="G55" s="409"/>
      <c r="H55" s="409"/>
      <c r="I55" s="409"/>
      <c r="J55" s="409"/>
      <c r="K55" s="409"/>
      <c r="L55" s="409"/>
      <c r="M55" s="409"/>
      <c r="N55" s="40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showGridLines="0" zoomScaleNormal="100" workbookViewId="0">
      <pane xSplit="1" ySplit="5" topLeftCell="B6" activePane="bottomRight" state="frozen"/>
      <selection activeCell="C21" sqref="C21"/>
      <selection pane="topRight" activeCell="C21" sqref="C21"/>
      <selection pane="bottomLeft" activeCell="C21" sqref="C21"/>
      <selection pane="bottomRight" activeCell="C21" sqref="C21"/>
    </sheetView>
  </sheetViews>
  <sheetFormatPr defaultRowHeight="15.75"/>
  <cols>
    <col min="1" max="1" width="9.5703125" style="16" bestFit="1" customWidth="1"/>
    <col min="2" max="2" width="85.42578125" style="13" bestFit="1" customWidth="1"/>
    <col min="3" max="3" width="12.7109375" style="13" customWidth="1"/>
    <col min="4" max="7" width="12.7109375" style="1" customWidth="1"/>
    <col min="8" max="8" width="10.5703125" bestFit="1" customWidth="1"/>
    <col min="9" max="9" width="6.7109375" customWidth="1"/>
  </cols>
  <sheetData>
    <row r="1" spans="1:8">
      <c r="A1" s="14" t="s">
        <v>191</v>
      </c>
      <c r="B1" s="13" t="str">
        <f>Info!C2</f>
        <v>ს.ს "პროკრედიტ ბანკი"</v>
      </c>
    </row>
    <row r="2" spans="1:8">
      <c r="A2" s="14" t="s">
        <v>192</v>
      </c>
      <c r="B2" s="272">
        <v>43373</v>
      </c>
      <c r="C2" s="25"/>
      <c r="D2" s="15"/>
      <c r="E2" s="15"/>
      <c r="F2" s="15"/>
      <c r="G2" s="15"/>
    </row>
    <row r="3" spans="1:8">
      <c r="A3" s="14"/>
      <c r="C3" s="25"/>
      <c r="D3" s="15"/>
      <c r="E3" s="15"/>
      <c r="F3" s="15"/>
      <c r="G3" s="15"/>
    </row>
    <row r="4" spans="1:8" ht="16.5" thickBot="1">
      <c r="A4" s="42" t="s">
        <v>330</v>
      </c>
      <c r="B4" s="144" t="s">
        <v>226</v>
      </c>
      <c r="C4" s="145"/>
      <c r="D4" s="146"/>
      <c r="E4" s="146"/>
      <c r="F4" s="146"/>
      <c r="G4" s="146"/>
    </row>
    <row r="5" spans="1:8" ht="15">
      <c r="A5" s="207" t="s">
        <v>27</v>
      </c>
      <c r="B5" s="208"/>
      <c r="C5" s="286">
        <v>43373</v>
      </c>
      <c r="D5" s="287">
        <v>43281</v>
      </c>
      <c r="E5" s="287">
        <v>43190</v>
      </c>
      <c r="F5" s="287">
        <v>43100</v>
      </c>
      <c r="G5" s="288">
        <v>43008</v>
      </c>
    </row>
    <row r="6" spans="1:8" ht="15">
      <c r="A6" s="78"/>
      <c r="B6" s="27" t="s">
        <v>188</v>
      </c>
      <c r="C6" s="209"/>
      <c r="D6" s="209"/>
      <c r="E6" s="209"/>
      <c r="F6" s="209"/>
      <c r="G6" s="210"/>
    </row>
    <row r="7" spans="1:8" ht="15">
      <c r="A7" s="78"/>
      <c r="B7" s="28" t="s">
        <v>193</v>
      </c>
      <c r="C7" s="209"/>
      <c r="D7" s="209"/>
      <c r="E7" s="209"/>
      <c r="F7" s="209"/>
      <c r="G7" s="210"/>
    </row>
    <row r="8" spans="1:8" ht="15">
      <c r="A8" s="79">
        <v>1</v>
      </c>
      <c r="B8" s="153" t="s">
        <v>24</v>
      </c>
      <c r="C8" s="155">
        <v>162771321.9727</v>
      </c>
      <c r="D8" s="156">
        <v>186457105.54820001</v>
      </c>
      <c r="E8" s="156">
        <v>179007000.33090001</v>
      </c>
      <c r="F8" s="156">
        <v>170795356.76350001</v>
      </c>
      <c r="G8" s="157">
        <v>164493368.35699999</v>
      </c>
      <c r="H8" s="476"/>
    </row>
    <row r="9" spans="1:8" ht="15">
      <c r="A9" s="79">
        <v>2</v>
      </c>
      <c r="B9" s="153" t="s">
        <v>90</v>
      </c>
      <c r="C9" s="155">
        <v>162771321.9727</v>
      </c>
      <c r="D9" s="156">
        <v>186457105.54820001</v>
      </c>
      <c r="E9" s="156">
        <v>179007000.33090001</v>
      </c>
      <c r="F9" s="156">
        <v>170795356.76350001</v>
      </c>
      <c r="G9" s="157">
        <v>164493368.35699999</v>
      </c>
      <c r="H9" s="476"/>
    </row>
    <row r="10" spans="1:8" ht="15">
      <c r="A10" s="79">
        <v>3</v>
      </c>
      <c r="B10" s="153" t="s">
        <v>89</v>
      </c>
      <c r="C10" s="155">
        <v>223305529.12064809</v>
      </c>
      <c r="D10" s="156">
        <v>230596152.82838216</v>
      </c>
      <c r="E10" s="156">
        <v>222229810.27691144</v>
      </c>
      <c r="F10" s="156">
        <v>217192974.80569807</v>
      </c>
      <c r="G10" s="157">
        <v>220449414.8519851</v>
      </c>
      <c r="H10" s="476"/>
    </row>
    <row r="11" spans="1:8" ht="15">
      <c r="A11" s="78"/>
      <c r="B11" s="27" t="s">
        <v>189</v>
      </c>
      <c r="C11" s="209"/>
      <c r="D11" s="209"/>
      <c r="E11" s="209"/>
      <c r="F11" s="209"/>
      <c r="G11" s="210"/>
      <c r="H11" s="476"/>
    </row>
    <row r="12" spans="1:8" ht="25.5">
      <c r="A12" s="79">
        <v>4</v>
      </c>
      <c r="B12" s="153" t="s">
        <v>344</v>
      </c>
      <c r="C12" s="243">
        <v>1246086715.9894814</v>
      </c>
      <c r="D12" s="156">
        <v>1143607668.793762</v>
      </c>
      <c r="E12" s="156">
        <v>1109187541.5441453</v>
      </c>
      <c r="F12" s="156">
        <v>1187966917.8514235</v>
      </c>
      <c r="G12" s="157">
        <v>1445514378.9472353</v>
      </c>
      <c r="H12" s="476"/>
    </row>
    <row r="13" spans="1:8" ht="15">
      <c r="A13" s="78"/>
      <c r="B13" s="27" t="s">
        <v>91</v>
      </c>
      <c r="C13" s="209"/>
      <c r="D13" s="209"/>
      <c r="E13" s="209"/>
      <c r="F13" s="209"/>
      <c r="G13" s="210"/>
      <c r="H13" s="476"/>
    </row>
    <row r="14" spans="1:8" s="2" customFormat="1" ht="15">
      <c r="A14" s="79"/>
      <c r="B14" s="28" t="s">
        <v>401</v>
      </c>
      <c r="C14" s="209"/>
      <c r="D14" s="209"/>
      <c r="E14" s="209"/>
      <c r="F14" s="209"/>
      <c r="G14" s="210"/>
      <c r="H14" s="476"/>
    </row>
    <row r="15" spans="1:8" ht="15">
      <c r="A15" s="77">
        <v>5</v>
      </c>
      <c r="B15" s="26" t="s">
        <v>402</v>
      </c>
      <c r="C15" s="277">
        <v>0.13062599888439386</v>
      </c>
      <c r="D15" s="278">
        <v>0.16304289542310305</v>
      </c>
      <c r="E15" s="278">
        <v>0.16138569324507293</v>
      </c>
      <c r="F15" s="278">
        <v>0.14377113890713666</v>
      </c>
      <c r="G15" s="279">
        <v>0.11379573302951169</v>
      </c>
      <c r="H15" s="476"/>
    </row>
    <row r="16" spans="1:8" ht="15">
      <c r="A16" s="77">
        <v>6</v>
      </c>
      <c r="B16" s="26" t="s">
        <v>403</v>
      </c>
      <c r="C16" s="277">
        <v>0.13062599888439386</v>
      </c>
      <c r="D16" s="278">
        <v>0.16304289542310305</v>
      </c>
      <c r="E16" s="278">
        <v>0.16138569324507293</v>
      </c>
      <c r="F16" s="278">
        <v>0.14377113890713666</v>
      </c>
      <c r="G16" s="279">
        <v>0.11379573302951169</v>
      </c>
      <c r="H16" s="476"/>
    </row>
    <row r="17" spans="1:8" ht="15">
      <c r="A17" s="77">
        <v>7</v>
      </c>
      <c r="B17" s="26" t="s">
        <v>404</v>
      </c>
      <c r="C17" s="277">
        <v>0.17920544875027225</v>
      </c>
      <c r="D17" s="278">
        <v>0.20163921519659539</v>
      </c>
      <c r="E17" s="278">
        <v>0.20035368407360241</v>
      </c>
      <c r="F17" s="278">
        <v>0.18282746054790552</v>
      </c>
      <c r="G17" s="279">
        <v>0.15250586093272755</v>
      </c>
      <c r="H17" s="476"/>
    </row>
    <row r="18" spans="1:8" ht="15">
      <c r="A18" s="78"/>
      <c r="B18" s="27" t="s">
        <v>6</v>
      </c>
      <c r="C18" s="280"/>
      <c r="D18" s="280"/>
      <c r="E18" s="280"/>
      <c r="F18" s="280"/>
      <c r="G18" s="281"/>
      <c r="H18" s="476"/>
    </row>
    <row r="19" spans="1:8" ht="15">
      <c r="A19" s="80">
        <v>8</v>
      </c>
      <c r="B19" s="29" t="s">
        <v>7</v>
      </c>
      <c r="C19" s="282">
        <v>6.5108887043882666E-2</v>
      </c>
      <c r="D19" s="283">
        <v>6.5383484772480432E-2</v>
      </c>
      <c r="E19" s="283">
        <v>6.546949268948811E-2</v>
      </c>
      <c r="F19" s="283">
        <v>6.3483830051664289E-2</v>
      </c>
      <c r="G19" s="284">
        <v>6.2737241284059678E-2</v>
      </c>
      <c r="H19" s="476"/>
    </row>
    <row r="20" spans="1:8" ht="15">
      <c r="A20" s="80">
        <v>9</v>
      </c>
      <c r="B20" s="29" t="s">
        <v>8</v>
      </c>
      <c r="C20" s="282">
        <v>2.3735139364593323E-2</v>
      </c>
      <c r="D20" s="283">
        <v>2.3109024523697681E-2</v>
      </c>
      <c r="E20" s="283">
        <v>2.3095333326691538E-2</v>
      </c>
      <c r="F20" s="283">
        <v>2.3639256726301218E-2</v>
      </c>
      <c r="G20" s="284">
        <v>2.3967688754072378E-2</v>
      </c>
      <c r="H20" s="476"/>
    </row>
    <row r="21" spans="1:8" ht="15">
      <c r="A21" s="80">
        <v>10</v>
      </c>
      <c r="B21" s="29" t="s">
        <v>9</v>
      </c>
      <c r="C21" s="282">
        <v>2.5288400626654092E-2</v>
      </c>
      <c r="D21" s="283">
        <v>2.4697752699274853E-2</v>
      </c>
      <c r="E21" s="283">
        <v>2.8579254364433093E-2</v>
      </c>
      <c r="F21" s="283">
        <v>2.2490988761229312E-2</v>
      </c>
      <c r="G21" s="284">
        <v>2.0660054756092758E-2</v>
      </c>
      <c r="H21" s="476"/>
    </row>
    <row r="22" spans="1:8" ht="15">
      <c r="A22" s="80">
        <v>11</v>
      </c>
      <c r="B22" s="29" t="s">
        <v>227</v>
      </c>
      <c r="C22" s="282">
        <v>4.1373747679289349E-2</v>
      </c>
      <c r="D22" s="283">
        <v>4.2274460248782751E-2</v>
      </c>
      <c r="E22" s="283">
        <v>4.2374159362796572E-2</v>
      </c>
      <c r="F22" s="283">
        <v>3.9844573325363064E-2</v>
      </c>
      <c r="G22" s="284">
        <v>3.8769552529987289E-2</v>
      </c>
      <c r="H22" s="476"/>
    </row>
    <row r="23" spans="1:8" ht="15">
      <c r="A23" s="80">
        <v>12</v>
      </c>
      <c r="B23" s="29" t="s">
        <v>10</v>
      </c>
      <c r="C23" s="282">
        <v>2.2822821153420284E-2</v>
      </c>
      <c r="D23" s="283">
        <v>2.4407929067174983E-2</v>
      </c>
      <c r="E23" s="283">
        <v>2.539718179318954E-2</v>
      </c>
      <c r="F23" s="283">
        <v>1.5502869850186776E-2</v>
      </c>
      <c r="G23" s="284">
        <v>1.4289598852692643E-2</v>
      </c>
      <c r="H23" s="476"/>
    </row>
    <row r="24" spans="1:8" ht="15">
      <c r="A24" s="80">
        <v>13</v>
      </c>
      <c r="B24" s="29" t="s">
        <v>11</v>
      </c>
      <c r="C24" s="282">
        <v>0.15742559322481936</v>
      </c>
      <c r="D24" s="484">
        <v>0.16711493473682704</v>
      </c>
      <c r="E24" s="283">
        <v>0.17825237452843656</v>
      </c>
      <c r="F24" s="283">
        <v>0.11382261829145118</v>
      </c>
      <c r="G24" s="284">
        <v>0.10363357397439342</v>
      </c>
      <c r="H24" s="476"/>
    </row>
    <row r="25" spans="1:8" ht="15">
      <c r="A25" s="78"/>
      <c r="B25" s="27" t="s">
        <v>12</v>
      </c>
      <c r="C25" s="280"/>
      <c r="D25" s="280"/>
      <c r="E25" s="280"/>
      <c r="F25" s="280"/>
      <c r="G25" s="281"/>
      <c r="H25" s="476"/>
    </row>
    <row r="26" spans="1:8" ht="15">
      <c r="A26" s="80">
        <v>14</v>
      </c>
      <c r="B26" s="29" t="s">
        <v>13</v>
      </c>
      <c r="C26" s="282">
        <v>2.6366984499505183E-2</v>
      </c>
      <c r="D26" s="283">
        <v>2.4285244715634435E-2</v>
      </c>
      <c r="E26" s="283">
        <v>2.7282886776936712E-2</v>
      </c>
      <c r="F26" s="283">
        <v>3.0729110979612922E-2</v>
      </c>
      <c r="G26" s="284">
        <v>3.4062278938097913E-2</v>
      </c>
      <c r="H26" s="476"/>
    </row>
    <row r="27" spans="1:8" ht="15">
      <c r="A27" s="80">
        <v>15</v>
      </c>
      <c r="B27" s="29" t="s">
        <v>14</v>
      </c>
      <c r="C27" s="282">
        <v>3.259278997138039E-2</v>
      </c>
      <c r="D27" s="283">
        <v>3.1787715393308068E-2</v>
      </c>
      <c r="E27" s="283">
        <v>3.3386900760871613E-2</v>
      </c>
      <c r="F27" s="283">
        <v>3.4349126903304536E-2</v>
      </c>
      <c r="G27" s="284">
        <v>3.58823984031214E-2</v>
      </c>
      <c r="H27" s="476"/>
    </row>
    <row r="28" spans="1:8" ht="15">
      <c r="A28" s="80">
        <v>16</v>
      </c>
      <c r="B28" s="29" t="s">
        <v>15</v>
      </c>
      <c r="C28" s="282">
        <v>0.77881888024618751</v>
      </c>
      <c r="D28" s="283">
        <v>0.79030580418380825</v>
      </c>
      <c r="E28" s="283">
        <v>0.79203924995787611</v>
      </c>
      <c r="F28" s="283">
        <v>0.80437688298028487</v>
      </c>
      <c r="G28" s="284">
        <v>0.79800524084904112</v>
      </c>
      <c r="H28" s="476"/>
    </row>
    <row r="29" spans="1:8" ht="15">
      <c r="A29" s="80">
        <v>17</v>
      </c>
      <c r="B29" s="29" t="s">
        <v>16</v>
      </c>
      <c r="C29" s="282">
        <v>0.73858022115251432</v>
      </c>
      <c r="D29" s="283">
        <v>0.71490791822550959</v>
      </c>
      <c r="E29" s="283">
        <v>0.72237372214286721</v>
      </c>
      <c r="F29" s="283">
        <v>0.73646459122571173</v>
      </c>
      <c r="G29" s="284">
        <v>0.72145303719478282</v>
      </c>
      <c r="H29" s="476"/>
    </row>
    <row r="30" spans="1:8" ht="15">
      <c r="A30" s="80">
        <v>18</v>
      </c>
      <c r="B30" s="29" t="s">
        <v>17</v>
      </c>
      <c r="C30" s="282">
        <v>4.1425117332523432E-3</v>
      </c>
      <c r="D30" s="283">
        <v>-4.8461074335390757E-2</v>
      </c>
      <c r="E30" s="283">
        <v>-7.0893799148876072E-2</v>
      </c>
      <c r="F30" s="283">
        <v>0.15350013314374994</v>
      </c>
      <c r="G30" s="284">
        <v>7.019049999661417E-2</v>
      </c>
      <c r="H30" s="476"/>
    </row>
    <row r="31" spans="1:8" ht="15">
      <c r="A31" s="78"/>
      <c r="B31" s="27" t="s">
        <v>18</v>
      </c>
      <c r="C31" s="280"/>
      <c r="D31" s="280"/>
      <c r="E31" s="280"/>
      <c r="F31" s="280"/>
      <c r="G31" s="281"/>
      <c r="H31" s="476"/>
    </row>
    <row r="32" spans="1:8" ht="15">
      <c r="A32" s="80">
        <v>19</v>
      </c>
      <c r="B32" s="29" t="s">
        <v>19</v>
      </c>
      <c r="C32" s="282">
        <v>0.24804878191963944</v>
      </c>
      <c r="D32" s="282">
        <v>0.20463841568512603</v>
      </c>
      <c r="E32" s="282">
        <v>0.19515857925829594</v>
      </c>
      <c r="F32" s="282">
        <v>0.21257213879282313</v>
      </c>
      <c r="G32" s="285">
        <v>0.22225002741701022</v>
      </c>
      <c r="H32" s="476"/>
    </row>
    <row r="33" spans="1:8" ht="15">
      <c r="A33" s="80">
        <v>20</v>
      </c>
      <c r="B33" s="29" t="s">
        <v>20</v>
      </c>
      <c r="C33" s="282">
        <v>0.84572327419858861</v>
      </c>
      <c r="D33" s="282">
        <v>0.85356628978791238</v>
      </c>
      <c r="E33" s="282">
        <v>0.86374069145877574</v>
      </c>
      <c r="F33" s="282">
        <v>0.86676806270269524</v>
      </c>
      <c r="G33" s="285">
        <v>0.8469096562890196</v>
      </c>
      <c r="H33" s="476"/>
    </row>
    <row r="34" spans="1:8" ht="15">
      <c r="A34" s="80">
        <v>21</v>
      </c>
      <c r="B34" s="158" t="s">
        <v>21</v>
      </c>
      <c r="C34" s="282">
        <v>0.27295515426958095</v>
      </c>
      <c r="D34" s="282">
        <v>0.28946552991531188</v>
      </c>
      <c r="E34" s="282">
        <v>0.28589177999030968</v>
      </c>
      <c r="F34" s="282">
        <v>0.31458118432323923</v>
      </c>
      <c r="G34" s="285">
        <v>0.32865953397011727</v>
      </c>
      <c r="H34" s="476"/>
    </row>
    <row r="35" spans="1:8" ht="15">
      <c r="A35" s="212"/>
      <c r="B35" s="27" t="s">
        <v>400</v>
      </c>
      <c r="C35" s="209"/>
      <c r="D35" s="209"/>
      <c r="E35" s="209"/>
      <c r="F35" s="209"/>
      <c r="G35" s="210"/>
      <c r="H35" s="476"/>
    </row>
    <row r="36" spans="1:8" ht="15">
      <c r="A36" s="80">
        <v>22</v>
      </c>
      <c r="B36" s="206" t="s">
        <v>393</v>
      </c>
      <c r="C36" s="301">
        <v>302901731.88500005</v>
      </c>
      <c r="D36" s="158">
        <v>226617945.1225</v>
      </c>
      <c r="E36" s="158">
        <v>205001536.9375</v>
      </c>
      <c r="F36" s="158">
        <v>248201149.42749995</v>
      </c>
      <c r="G36" s="211"/>
      <c r="H36" s="476"/>
    </row>
    <row r="37" spans="1:8" ht="15">
      <c r="A37" s="80">
        <v>23</v>
      </c>
      <c r="B37" s="29" t="s">
        <v>394</v>
      </c>
      <c r="C37" s="301">
        <v>157168525.26353148</v>
      </c>
      <c r="D37" s="159">
        <v>148542114.43832749</v>
      </c>
      <c r="E37" s="159">
        <v>163896084.60692155</v>
      </c>
      <c r="F37" s="159">
        <v>182086960.35534555</v>
      </c>
      <c r="G37" s="160"/>
      <c r="H37" s="476"/>
    </row>
    <row r="38" spans="1:8" thickBot="1">
      <c r="A38" s="81">
        <v>24</v>
      </c>
      <c r="B38" s="161" t="s">
        <v>392</v>
      </c>
      <c r="C38" s="302">
        <v>1.9272416749925674</v>
      </c>
      <c r="D38" s="303">
        <v>1.5256141060021631</v>
      </c>
      <c r="E38" s="303">
        <v>1.2508019177466214</v>
      </c>
      <c r="F38" s="303">
        <v>1.363091288597116</v>
      </c>
      <c r="G38" s="162"/>
      <c r="H38" s="476"/>
    </row>
    <row r="39" spans="1:8">
      <c r="A39" s="17"/>
    </row>
    <row r="40" spans="1:8" ht="39.75">
      <c r="B40" s="205" t="s">
        <v>405</v>
      </c>
    </row>
    <row r="41" spans="1:8" ht="65.25">
      <c r="B41" s="259" t="s">
        <v>399</v>
      </c>
      <c r="D41" s="232"/>
      <c r="E41" s="232"/>
      <c r="F41" s="232"/>
      <c r="G41" s="23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43"/>
  <sheetViews>
    <sheetView showGridLines="0" zoomScaleNormal="100" workbookViewId="0">
      <pane xSplit="1" ySplit="5" topLeftCell="B6" activePane="bottomRight" state="frozen"/>
      <selection activeCell="C21" sqref="C21"/>
      <selection pane="topRight" activeCell="C21" sqref="C21"/>
      <selection pane="bottomLeft" activeCell="C21" sqref="C21"/>
      <selection pane="bottomRight" activeCell="C21" sqref="C21"/>
    </sheetView>
  </sheetViews>
  <sheetFormatPr defaultRowHeight="11.25"/>
  <cols>
    <col min="1" max="1" width="9.5703125" style="9" bestFit="1" customWidth="1"/>
    <col min="2" max="2" width="55.140625" style="9" bestFit="1" customWidth="1"/>
    <col min="3" max="3" width="11.7109375" style="9" customWidth="1"/>
    <col min="4" max="4" width="13.28515625" style="9" customWidth="1"/>
    <col min="5" max="5" width="14.5703125" style="9" customWidth="1"/>
    <col min="6" max="6" width="11.7109375" style="9" customWidth="1"/>
    <col min="7" max="7" width="13.7109375" style="9" customWidth="1"/>
    <col min="8" max="8" width="14.5703125" style="9" customWidth="1"/>
    <col min="9" max="9" width="2.140625" style="9" bestFit="1" customWidth="1"/>
    <col min="10" max="10" width="6.42578125" style="9" bestFit="1" customWidth="1"/>
    <col min="11" max="12" width="2.140625" style="9" bestFit="1" customWidth="1"/>
    <col min="13" max="13" width="6.42578125" style="9" bestFit="1" customWidth="1"/>
    <col min="14" max="16384" width="9.140625" style="9"/>
  </cols>
  <sheetData>
    <row r="1" spans="1:14">
      <c r="A1" s="323" t="s">
        <v>191</v>
      </c>
      <c r="B1" s="9" t="str">
        <f>Info!C2</f>
        <v>ს.ს "პროკრედიტ ბანკი"</v>
      </c>
    </row>
    <row r="2" spans="1:14">
      <c r="A2" s="323" t="s">
        <v>192</v>
      </c>
      <c r="B2" s="325">
        <f>'1. key ratios'!B2</f>
        <v>43373</v>
      </c>
    </row>
    <row r="3" spans="1:14">
      <c r="A3" s="323"/>
    </row>
    <row r="4" spans="1:14" ht="12" thickBot="1">
      <c r="A4" s="326" t="s">
        <v>331</v>
      </c>
      <c r="B4" s="327" t="s">
        <v>247</v>
      </c>
      <c r="C4" s="326"/>
      <c r="D4" s="328"/>
      <c r="E4" s="328"/>
      <c r="F4" s="329"/>
      <c r="G4" s="329"/>
      <c r="H4" s="330" t="s">
        <v>95</v>
      </c>
    </row>
    <row r="5" spans="1:14">
      <c r="A5" s="331"/>
      <c r="B5" s="332"/>
      <c r="C5" s="488" t="s">
        <v>197</v>
      </c>
      <c r="D5" s="489"/>
      <c r="E5" s="490"/>
      <c r="F5" s="488" t="s">
        <v>198</v>
      </c>
      <c r="G5" s="489"/>
      <c r="H5" s="491"/>
    </row>
    <row r="6" spans="1:14">
      <c r="A6" s="333" t="s">
        <v>27</v>
      </c>
      <c r="B6" s="334" t="s">
        <v>155</v>
      </c>
      <c r="C6" s="335" t="s">
        <v>28</v>
      </c>
      <c r="D6" s="335" t="s">
        <v>96</v>
      </c>
      <c r="E6" s="335" t="s">
        <v>69</v>
      </c>
      <c r="F6" s="335" t="s">
        <v>28</v>
      </c>
      <c r="G6" s="335" t="s">
        <v>96</v>
      </c>
      <c r="H6" s="336" t="s">
        <v>69</v>
      </c>
    </row>
    <row r="7" spans="1:14">
      <c r="A7" s="333">
        <v>1</v>
      </c>
      <c r="B7" s="337" t="s">
        <v>156</v>
      </c>
      <c r="C7" s="338">
        <v>23533805.129999999</v>
      </c>
      <c r="D7" s="338">
        <v>28807297.52</v>
      </c>
      <c r="E7" s="339">
        <v>52341102.649999999</v>
      </c>
      <c r="F7" s="340">
        <v>26043347.399999999</v>
      </c>
      <c r="G7" s="341">
        <v>28652060.34</v>
      </c>
      <c r="H7" s="342">
        <v>54695407.739999995</v>
      </c>
      <c r="I7" s="477"/>
      <c r="J7" s="477"/>
      <c r="K7" s="477"/>
      <c r="L7" s="477"/>
      <c r="M7" s="477"/>
      <c r="N7" s="477"/>
    </row>
    <row r="8" spans="1:14">
      <c r="A8" s="333">
        <v>2</v>
      </c>
      <c r="B8" s="337" t="s">
        <v>157</v>
      </c>
      <c r="C8" s="338">
        <v>6587980.0700000003</v>
      </c>
      <c r="D8" s="338">
        <v>169388342.04999998</v>
      </c>
      <c r="E8" s="339">
        <v>175976322.11999997</v>
      </c>
      <c r="F8" s="340">
        <v>16566883.24</v>
      </c>
      <c r="G8" s="341">
        <v>119089629.11</v>
      </c>
      <c r="H8" s="342">
        <v>135656512.34999999</v>
      </c>
      <c r="I8" s="477"/>
      <c r="J8" s="477"/>
      <c r="K8" s="477"/>
      <c r="L8" s="477"/>
      <c r="M8" s="477"/>
      <c r="N8" s="477"/>
    </row>
    <row r="9" spans="1:14">
      <c r="A9" s="333">
        <v>3</v>
      </c>
      <c r="B9" s="337" t="s">
        <v>158</v>
      </c>
      <c r="C9" s="338">
        <v>28020554.559999999</v>
      </c>
      <c r="D9" s="338">
        <v>71988942.61999999</v>
      </c>
      <c r="E9" s="339">
        <v>100009497.17999999</v>
      </c>
      <c r="F9" s="340">
        <v>24169065.5</v>
      </c>
      <c r="G9" s="341">
        <v>41280917.880000003</v>
      </c>
      <c r="H9" s="342">
        <v>65449983.380000003</v>
      </c>
      <c r="I9" s="477"/>
      <c r="J9" s="477"/>
      <c r="K9" s="477"/>
      <c r="L9" s="477"/>
      <c r="M9" s="477"/>
      <c r="N9" s="477"/>
    </row>
    <row r="10" spans="1:14">
      <c r="A10" s="333">
        <v>4</v>
      </c>
      <c r="B10" s="337" t="s">
        <v>187</v>
      </c>
      <c r="C10" s="338">
        <v>0</v>
      </c>
      <c r="D10" s="338">
        <v>0</v>
      </c>
      <c r="E10" s="339">
        <v>0</v>
      </c>
      <c r="F10" s="340">
        <v>0</v>
      </c>
      <c r="G10" s="341">
        <v>0</v>
      </c>
      <c r="H10" s="342">
        <v>0</v>
      </c>
      <c r="I10" s="477"/>
      <c r="J10" s="477"/>
      <c r="K10" s="477"/>
      <c r="L10" s="477"/>
      <c r="M10" s="477"/>
      <c r="N10" s="477"/>
    </row>
    <row r="11" spans="1:14">
      <c r="A11" s="333">
        <v>5</v>
      </c>
      <c r="B11" s="337" t="s">
        <v>159</v>
      </c>
      <c r="C11" s="338">
        <v>12742749.48</v>
      </c>
      <c r="D11" s="338">
        <v>0</v>
      </c>
      <c r="E11" s="339">
        <v>12742749.48</v>
      </c>
      <c r="F11" s="340">
        <v>13739239.76</v>
      </c>
      <c r="G11" s="341">
        <v>0</v>
      </c>
      <c r="H11" s="342">
        <v>13739239.76</v>
      </c>
      <c r="I11" s="477"/>
      <c r="J11" s="477"/>
      <c r="K11" s="477"/>
      <c r="L11" s="477"/>
      <c r="M11" s="477"/>
      <c r="N11" s="477"/>
    </row>
    <row r="12" spans="1:14">
      <c r="A12" s="333">
        <v>6.1</v>
      </c>
      <c r="B12" s="343" t="s">
        <v>160</v>
      </c>
      <c r="C12" s="338">
        <v>223327640.31</v>
      </c>
      <c r="D12" s="338">
        <v>786377168.84630013</v>
      </c>
      <c r="E12" s="339">
        <v>1009704809.1563001</v>
      </c>
      <c r="F12" s="340">
        <v>188444130.50000003</v>
      </c>
      <c r="G12" s="341">
        <v>744471808.96340001</v>
      </c>
      <c r="H12" s="342">
        <v>932915939.46340001</v>
      </c>
      <c r="I12" s="477"/>
      <c r="J12" s="477"/>
      <c r="K12" s="477"/>
      <c r="L12" s="477"/>
      <c r="M12" s="477"/>
      <c r="N12" s="477"/>
    </row>
    <row r="13" spans="1:14">
      <c r="A13" s="333">
        <v>6.2</v>
      </c>
      <c r="B13" s="343" t="s">
        <v>161</v>
      </c>
      <c r="C13" s="338">
        <v>-6222430.3799999999</v>
      </c>
      <c r="D13" s="338">
        <v>-26686666.397924006</v>
      </c>
      <c r="E13" s="339">
        <v>-32909096.777924005</v>
      </c>
      <c r="F13" s="340">
        <v>-5029111.8338000001</v>
      </c>
      <c r="G13" s="341">
        <v>-28446149.582648005</v>
      </c>
      <c r="H13" s="342">
        <v>-33475261.416448005</v>
      </c>
      <c r="I13" s="477"/>
      <c r="J13" s="477"/>
      <c r="K13" s="477"/>
      <c r="L13" s="477"/>
      <c r="M13" s="477"/>
      <c r="N13" s="477"/>
    </row>
    <row r="14" spans="1:14">
      <c r="A14" s="333">
        <v>6</v>
      </c>
      <c r="B14" s="337" t="s">
        <v>162</v>
      </c>
      <c r="C14" s="339">
        <v>217105209.93000001</v>
      </c>
      <c r="D14" s="339">
        <v>759690502.44837618</v>
      </c>
      <c r="E14" s="339">
        <v>976795712.37837625</v>
      </c>
      <c r="F14" s="339">
        <v>183415018.66620004</v>
      </c>
      <c r="G14" s="339">
        <v>716025659.38075197</v>
      </c>
      <c r="H14" s="342">
        <v>899440678.04695201</v>
      </c>
      <c r="I14" s="477"/>
      <c r="J14" s="477"/>
      <c r="K14" s="477"/>
      <c r="L14" s="477"/>
      <c r="M14" s="477"/>
      <c r="N14" s="477"/>
    </row>
    <row r="15" spans="1:14">
      <c r="A15" s="333">
        <v>7</v>
      </c>
      <c r="B15" s="337" t="s">
        <v>163</v>
      </c>
      <c r="C15" s="338">
        <v>1498955.22</v>
      </c>
      <c r="D15" s="338">
        <v>3814228.48</v>
      </c>
      <c r="E15" s="339">
        <v>5313183.7</v>
      </c>
      <c r="F15" s="340">
        <v>1310240.51</v>
      </c>
      <c r="G15" s="341">
        <v>3422509.6399999997</v>
      </c>
      <c r="H15" s="342">
        <v>4732750.1499999994</v>
      </c>
      <c r="I15" s="477"/>
      <c r="J15" s="477"/>
      <c r="K15" s="477"/>
      <c r="L15" s="477"/>
      <c r="M15" s="477"/>
      <c r="N15" s="477"/>
    </row>
    <row r="16" spans="1:14">
      <c r="A16" s="333">
        <v>8</v>
      </c>
      <c r="B16" s="337" t="s">
        <v>164</v>
      </c>
      <c r="C16" s="338">
        <v>0</v>
      </c>
      <c r="D16" s="338" t="s">
        <v>416</v>
      </c>
      <c r="E16" s="339">
        <v>0</v>
      </c>
      <c r="F16" s="340">
        <v>0</v>
      </c>
      <c r="G16" s="341" t="s">
        <v>416</v>
      </c>
      <c r="H16" s="342">
        <v>0</v>
      </c>
      <c r="I16" s="477"/>
      <c r="J16" s="477"/>
      <c r="K16" s="477"/>
      <c r="L16" s="477"/>
      <c r="M16" s="477"/>
      <c r="N16" s="477"/>
    </row>
    <row r="17" spans="1:14">
      <c r="A17" s="333">
        <v>9</v>
      </c>
      <c r="B17" s="337" t="s">
        <v>165</v>
      </c>
      <c r="C17" s="338">
        <v>6298572.1799999997</v>
      </c>
      <c r="D17" s="338">
        <v>50004.9</v>
      </c>
      <c r="E17" s="339">
        <v>6348577.0800000001</v>
      </c>
      <c r="F17" s="340">
        <v>6298572.1799999997</v>
      </c>
      <c r="G17" s="341">
        <v>48265.8</v>
      </c>
      <c r="H17" s="342">
        <v>6346837.9799999995</v>
      </c>
      <c r="I17" s="477"/>
      <c r="J17" s="477"/>
      <c r="K17" s="477"/>
      <c r="L17" s="477"/>
      <c r="M17" s="477"/>
      <c r="N17" s="477"/>
    </row>
    <row r="18" spans="1:14">
      <c r="A18" s="333">
        <v>10</v>
      </c>
      <c r="B18" s="337" t="s">
        <v>166</v>
      </c>
      <c r="C18" s="338">
        <v>64237288.530000009</v>
      </c>
      <c r="D18" s="338" t="s">
        <v>416</v>
      </c>
      <c r="E18" s="339">
        <v>64237288.530000009</v>
      </c>
      <c r="F18" s="340">
        <v>72640865.769999981</v>
      </c>
      <c r="G18" s="341" t="s">
        <v>416</v>
      </c>
      <c r="H18" s="342">
        <v>72640865.769999981</v>
      </c>
      <c r="I18" s="477"/>
      <c r="J18" s="477"/>
      <c r="K18" s="477"/>
      <c r="L18" s="477"/>
      <c r="M18" s="477"/>
      <c r="N18" s="477"/>
    </row>
    <row r="19" spans="1:14">
      <c r="A19" s="333">
        <v>11</v>
      </c>
      <c r="B19" s="337" t="s">
        <v>167</v>
      </c>
      <c r="C19" s="338">
        <v>8224894.5527999997</v>
      </c>
      <c r="D19" s="338">
        <v>6664643.6399999997</v>
      </c>
      <c r="E19" s="339">
        <v>14889538.1928</v>
      </c>
      <c r="F19" s="340">
        <v>9618418.3599999994</v>
      </c>
      <c r="G19" s="341">
        <v>7848070.1899999995</v>
      </c>
      <c r="H19" s="342">
        <v>17466488.549999997</v>
      </c>
      <c r="I19" s="477"/>
      <c r="J19" s="477"/>
      <c r="K19" s="477"/>
      <c r="L19" s="477"/>
      <c r="M19" s="477"/>
      <c r="N19" s="477"/>
    </row>
    <row r="20" spans="1:14">
      <c r="A20" s="333">
        <v>12</v>
      </c>
      <c r="B20" s="344" t="s">
        <v>168</v>
      </c>
      <c r="C20" s="339">
        <v>368250009.65280008</v>
      </c>
      <c r="D20" s="339">
        <v>1040403961.6583762</v>
      </c>
      <c r="E20" s="339">
        <v>1408653971.3111763</v>
      </c>
      <c r="F20" s="339">
        <v>353801651.38620001</v>
      </c>
      <c r="G20" s="339">
        <v>916367112.34075201</v>
      </c>
      <c r="H20" s="342">
        <v>1270168763.7269521</v>
      </c>
      <c r="I20" s="477"/>
      <c r="J20" s="477"/>
      <c r="K20" s="477"/>
      <c r="L20" s="477"/>
      <c r="M20" s="477"/>
      <c r="N20" s="477"/>
    </row>
    <row r="21" spans="1:14">
      <c r="A21" s="333"/>
      <c r="B21" s="334" t="s">
        <v>185</v>
      </c>
      <c r="C21" s="345"/>
      <c r="D21" s="345"/>
      <c r="E21" s="345"/>
      <c r="F21" s="346"/>
      <c r="G21" s="347"/>
      <c r="H21" s="348"/>
      <c r="I21" s="477"/>
      <c r="J21" s="477"/>
      <c r="K21" s="477"/>
      <c r="L21" s="477"/>
      <c r="M21" s="477"/>
      <c r="N21" s="477"/>
    </row>
    <row r="22" spans="1:14">
      <c r="A22" s="333">
        <v>13</v>
      </c>
      <c r="B22" s="337" t="s">
        <v>169</v>
      </c>
      <c r="C22" s="338">
        <v>0</v>
      </c>
      <c r="D22" s="338">
        <v>140849100</v>
      </c>
      <c r="E22" s="339">
        <v>140849100</v>
      </c>
      <c r="F22" s="340">
        <v>745200</v>
      </c>
      <c r="G22" s="341">
        <v>59966670.957500003</v>
      </c>
      <c r="H22" s="342">
        <v>60711870.957500003</v>
      </c>
      <c r="I22" s="477"/>
      <c r="J22" s="477"/>
      <c r="K22" s="477"/>
      <c r="L22" s="477"/>
      <c r="M22" s="477"/>
      <c r="N22" s="477"/>
    </row>
    <row r="23" spans="1:14">
      <c r="A23" s="333">
        <v>14</v>
      </c>
      <c r="B23" s="337" t="s">
        <v>170</v>
      </c>
      <c r="C23" s="338">
        <v>85293073.36999999</v>
      </c>
      <c r="D23" s="338">
        <v>111708415.97</v>
      </c>
      <c r="E23" s="339">
        <v>197001489.33999997</v>
      </c>
      <c r="F23" s="340">
        <v>88047132.039999992</v>
      </c>
      <c r="G23" s="341">
        <v>110243238.6225</v>
      </c>
      <c r="H23" s="342">
        <v>198290370.66249999</v>
      </c>
      <c r="I23" s="477"/>
      <c r="J23" s="477"/>
      <c r="K23" s="477"/>
      <c r="L23" s="477"/>
      <c r="M23" s="477"/>
      <c r="N23" s="477"/>
    </row>
    <row r="24" spans="1:14">
      <c r="A24" s="333">
        <v>15</v>
      </c>
      <c r="B24" s="337" t="s">
        <v>171</v>
      </c>
      <c r="C24" s="338">
        <v>42327551.32</v>
      </c>
      <c r="D24" s="338">
        <v>145170321.3917</v>
      </c>
      <c r="E24" s="339">
        <v>187497872.71169999</v>
      </c>
      <c r="F24" s="340">
        <v>44678626.82</v>
      </c>
      <c r="G24" s="341">
        <v>174484076.46740001</v>
      </c>
      <c r="H24" s="342">
        <v>219162703.28740001</v>
      </c>
      <c r="I24" s="477"/>
      <c r="J24" s="477"/>
      <c r="K24" s="477"/>
      <c r="L24" s="477"/>
      <c r="M24" s="477"/>
      <c r="N24" s="477"/>
    </row>
    <row r="25" spans="1:14">
      <c r="A25" s="333">
        <v>16</v>
      </c>
      <c r="B25" s="337" t="s">
        <v>172</v>
      </c>
      <c r="C25" s="338">
        <v>21646161.149999999</v>
      </c>
      <c r="D25" s="338">
        <v>194776470.89999998</v>
      </c>
      <c r="E25" s="339">
        <v>216422632.04999998</v>
      </c>
      <c r="F25" s="340">
        <v>24435534.699999999</v>
      </c>
      <c r="G25" s="341">
        <v>188136566.40000001</v>
      </c>
      <c r="H25" s="342">
        <v>212572101.09999999</v>
      </c>
      <c r="I25" s="477"/>
      <c r="J25" s="477"/>
      <c r="K25" s="477"/>
      <c r="L25" s="477"/>
      <c r="M25" s="477"/>
      <c r="N25" s="477"/>
    </row>
    <row r="26" spans="1:14">
      <c r="A26" s="333">
        <v>17</v>
      </c>
      <c r="B26" s="337" t="s">
        <v>173</v>
      </c>
      <c r="C26" s="345"/>
      <c r="D26" s="345"/>
      <c r="E26" s="339">
        <v>0</v>
      </c>
      <c r="F26" s="346"/>
      <c r="G26" s="347"/>
      <c r="H26" s="342">
        <v>0</v>
      </c>
      <c r="I26" s="477"/>
      <c r="J26" s="477"/>
      <c r="K26" s="477"/>
      <c r="L26" s="477"/>
      <c r="M26" s="477"/>
      <c r="N26" s="477"/>
    </row>
    <row r="27" spans="1:14">
      <c r="A27" s="333">
        <v>18</v>
      </c>
      <c r="B27" s="337" t="s">
        <v>174</v>
      </c>
      <c r="C27" s="338">
        <v>30614358.25</v>
      </c>
      <c r="D27" s="338">
        <v>358161478.22633278</v>
      </c>
      <c r="E27" s="339">
        <v>388775836.47633278</v>
      </c>
      <c r="F27" s="340">
        <v>0</v>
      </c>
      <c r="G27" s="341">
        <v>315313240.59162241</v>
      </c>
      <c r="H27" s="342">
        <v>315313240.59162241</v>
      </c>
      <c r="I27" s="477"/>
      <c r="J27" s="477"/>
      <c r="K27" s="477"/>
      <c r="L27" s="477"/>
      <c r="M27" s="477"/>
      <c r="N27" s="477"/>
    </row>
    <row r="28" spans="1:14">
      <c r="A28" s="333">
        <v>19</v>
      </c>
      <c r="B28" s="337" t="s">
        <v>175</v>
      </c>
      <c r="C28" s="338">
        <v>863675.62999999989</v>
      </c>
      <c r="D28" s="338">
        <v>8079031.1500000004</v>
      </c>
      <c r="E28" s="339">
        <v>8942706.7800000012</v>
      </c>
      <c r="F28" s="340">
        <v>896671.37</v>
      </c>
      <c r="G28" s="341">
        <v>8726787.3900000006</v>
      </c>
      <c r="H28" s="342">
        <v>9623458.7599999998</v>
      </c>
      <c r="I28" s="477"/>
      <c r="J28" s="477"/>
      <c r="K28" s="477"/>
      <c r="L28" s="477"/>
      <c r="M28" s="477"/>
      <c r="N28" s="477"/>
    </row>
    <row r="29" spans="1:14">
      <c r="A29" s="333">
        <v>20</v>
      </c>
      <c r="B29" s="337" t="s">
        <v>97</v>
      </c>
      <c r="C29" s="338">
        <v>10315412.32</v>
      </c>
      <c r="D29" s="338">
        <v>8089955.1900000004</v>
      </c>
      <c r="E29" s="339">
        <v>18405367.510000002</v>
      </c>
      <c r="F29" s="340">
        <v>9310299.4201999996</v>
      </c>
      <c r="G29" s="341">
        <v>11230840.811222</v>
      </c>
      <c r="H29" s="342">
        <v>20541140.231422</v>
      </c>
      <c r="I29" s="477"/>
      <c r="J29" s="477"/>
      <c r="K29" s="477"/>
      <c r="L29" s="477"/>
      <c r="M29" s="477"/>
      <c r="N29" s="477"/>
    </row>
    <row r="30" spans="1:14">
      <c r="A30" s="333">
        <v>21</v>
      </c>
      <c r="B30" s="337" t="s">
        <v>176</v>
      </c>
      <c r="C30" s="338">
        <v>0</v>
      </c>
      <c r="D30" s="338">
        <v>80530500</v>
      </c>
      <c r="E30" s="339">
        <v>80530500</v>
      </c>
      <c r="F30" s="340">
        <v>0</v>
      </c>
      <c r="G30" s="341">
        <v>61917500.000000015</v>
      </c>
      <c r="H30" s="342">
        <v>61917500.000000015</v>
      </c>
      <c r="I30" s="477"/>
      <c r="J30" s="477"/>
      <c r="K30" s="477"/>
      <c r="L30" s="477"/>
      <c r="M30" s="477"/>
      <c r="N30" s="477"/>
    </row>
    <row r="31" spans="1:14">
      <c r="A31" s="333">
        <v>22</v>
      </c>
      <c r="B31" s="344" t="s">
        <v>177</v>
      </c>
      <c r="C31" s="339">
        <v>191060232.03999999</v>
      </c>
      <c r="D31" s="339">
        <v>1047365272.8280327</v>
      </c>
      <c r="E31" s="339">
        <v>1238425504.8680327</v>
      </c>
      <c r="F31" s="339">
        <v>168113464.35019997</v>
      </c>
      <c r="G31" s="339">
        <v>930018921.24024439</v>
      </c>
      <c r="H31" s="342">
        <v>1098132385.5904443</v>
      </c>
      <c r="I31" s="477"/>
      <c r="J31" s="477"/>
      <c r="K31" s="477"/>
      <c r="L31" s="477"/>
      <c r="M31" s="477"/>
      <c r="N31" s="477"/>
    </row>
    <row r="32" spans="1:14">
      <c r="A32" s="333"/>
      <c r="B32" s="334" t="s">
        <v>186</v>
      </c>
      <c r="C32" s="345"/>
      <c r="D32" s="345"/>
      <c r="E32" s="338"/>
      <c r="F32" s="346"/>
      <c r="G32" s="347"/>
      <c r="H32" s="348"/>
      <c r="I32" s="477"/>
      <c r="J32" s="477"/>
      <c r="K32" s="477"/>
      <c r="L32" s="477"/>
      <c r="M32" s="477"/>
      <c r="N32" s="477"/>
    </row>
    <row r="33" spans="1:14">
      <c r="A33" s="333">
        <v>23</v>
      </c>
      <c r="B33" s="337" t="s">
        <v>178</v>
      </c>
      <c r="C33" s="338">
        <v>88914815</v>
      </c>
      <c r="D33" s="345" t="s">
        <v>416</v>
      </c>
      <c r="E33" s="339">
        <v>88914815</v>
      </c>
      <c r="F33" s="340">
        <v>88914815</v>
      </c>
      <c r="G33" s="347" t="s">
        <v>416</v>
      </c>
      <c r="H33" s="342">
        <v>88914815</v>
      </c>
      <c r="I33" s="477"/>
      <c r="J33" s="477"/>
      <c r="K33" s="477"/>
      <c r="L33" s="477"/>
      <c r="M33" s="477"/>
      <c r="N33" s="477"/>
    </row>
    <row r="34" spans="1:14">
      <c r="A34" s="333">
        <v>24</v>
      </c>
      <c r="B34" s="337" t="s">
        <v>179</v>
      </c>
      <c r="C34" s="338">
        <v>0</v>
      </c>
      <c r="D34" s="345" t="s">
        <v>416</v>
      </c>
      <c r="E34" s="339">
        <v>0</v>
      </c>
      <c r="F34" s="340">
        <v>0</v>
      </c>
      <c r="G34" s="347" t="s">
        <v>416</v>
      </c>
      <c r="H34" s="342">
        <v>0</v>
      </c>
      <c r="I34" s="477"/>
      <c r="J34" s="477"/>
      <c r="K34" s="477"/>
      <c r="L34" s="477"/>
      <c r="M34" s="477"/>
      <c r="N34" s="477"/>
    </row>
    <row r="35" spans="1:14">
      <c r="A35" s="333">
        <v>25</v>
      </c>
      <c r="B35" s="343" t="s">
        <v>180</v>
      </c>
      <c r="C35" s="338">
        <v>0</v>
      </c>
      <c r="D35" s="345" t="s">
        <v>416</v>
      </c>
      <c r="E35" s="339">
        <v>0</v>
      </c>
      <c r="F35" s="340">
        <v>0</v>
      </c>
      <c r="G35" s="347" t="s">
        <v>416</v>
      </c>
      <c r="H35" s="342">
        <v>0</v>
      </c>
      <c r="I35" s="477"/>
      <c r="J35" s="477"/>
      <c r="K35" s="477"/>
      <c r="L35" s="477"/>
      <c r="M35" s="477"/>
      <c r="N35" s="477"/>
    </row>
    <row r="36" spans="1:14">
      <c r="A36" s="333">
        <v>26</v>
      </c>
      <c r="B36" s="337" t="s">
        <v>181</v>
      </c>
      <c r="C36" s="338">
        <v>36388151.469999999</v>
      </c>
      <c r="D36" s="345" t="s">
        <v>416</v>
      </c>
      <c r="E36" s="339">
        <v>36388151.469999999</v>
      </c>
      <c r="F36" s="340">
        <v>36388151.469999999</v>
      </c>
      <c r="G36" s="347" t="s">
        <v>416</v>
      </c>
      <c r="H36" s="342">
        <v>36388151.469999999</v>
      </c>
      <c r="I36" s="477"/>
      <c r="J36" s="477"/>
      <c r="K36" s="477"/>
      <c r="L36" s="477"/>
      <c r="M36" s="477"/>
      <c r="N36" s="477"/>
    </row>
    <row r="37" spans="1:14">
      <c r="A37" s="333">
        <v>27</v>
      </c>
      <c r="B37" s="337" t="s">
        <v>182</v>
      </c>
      <c r="C37" s="338">
        <v>0</v>
      </c>
      <c r="D37" s="345" t="s">
        <v>416</v>
      </c>
      <c r="E37" s="339">
        <v>0</v>
      </c>
      <c r="F37" s="340">
        <v>0</v>
      </c>
      <c r="G37" s="347" t="s">
        <v>416</v>
      </c>
      <c r="H37" s="342">
        <v>0</v>
      </c>
      <c r="I37" s="477"/>
      <c r="J37" s="477"/>
      <c r="K37" s="477"/>
      <c r="L37" s="477"/>
      <c r="M37" s="477"/>
      <c r="N37" s="477"/>
    </row>
    <row r="38" spans="1:14">
      <c r="A38" s="333">
        <v>28</v>
      </c>
      <c r="B38" s="337" t="s">
        <v>183</v>
      </c>
      <c r="C38" s="338">
        <v>44925499.992700011</v>
      </c>
      <c r="D38" s="345" t="s">
        <v>416</v>
      </c>
      <c r="E38" s="339">
        <v>44925499.992700011</v>
      </c>
      <c r="F38" s="340">
        <v>46733411.676999994</v>
      </c>
      <c r="G38" s="347" t="s">
        <v>416</v>
      </c>
      <c r="H38" s="342">
        <v>46733411.676999994</v>
      </c>
      <c r="I38" s="477"/>
      <c r="J38" s="477"/>
      <c r="K38" s="477"/>
      <c r="L38" s="477"/>
      <c r="M38" s="477"/>
      <c r="N38" s="477"/>
    </row>
    <row r="39" spans="1:14">
      <c r="A39" s="333">
        <v>29</v>
      </c>
      <c r="B39" s="337" t="s">
        <v>199</v>
      </c>
      <c r="C39" s="338">
        <v>0</v>
      </c>
      <c r="D39" s="345" t="s">
        <v>416</v>
      </c>
      <c r="E39" s="339">
        <v>0</v>
      </c>
      <c r="F39" s="340">
        <v>0</v>
      </c>
      <c r="G39" s="347" t="s">
        <v>416</v>
      </c>
      <c r="H39" s="342">
        <v>0</v>
      </c>
      <c r="I39" s="477"/>
      <c r="J39" s="477"/>
      <c r="K39" s="477"/>
      <c r="L39" s="477"/>
      <c r="M39" s="477"/>
      <c r="N39" s="477"/>
    </row>
    <row r="40" spans="1:14">
      <c r="A40" s="333">
        <v>30</v>
      </c>
      <c r="B40" s="344" t="s">
        <v>184</v>
      </c>
      <c r="C40" s="338">
        <v>170228466.46270001</v>
      </c>
      <c r="D40" s="345" t="s">
        <v>416</v>
      </c>
      <c r="E40" s="339">
        <v>170228466.46270001</v>
      </c>
      <c r="F40" s="340">
        <v>172036378.14699998</v>
      </c>
      <c r="G40" s="347" t="s">
        <v>416</v>
      </c>
      <c r="H40" s="342">
        <v>172036378.14699998</v>
      </c>
      <c r="I40" s="477"/>
      <c r="J40" s="477"/>
      <c r="K40" s="477"/>
      <c r="L40" s="477"/>
      <c r="M40" s="477"/>
      <c r="N40" s="477"/>
    </row>
    <row r="41" spans="1:14" ht="12" thickBot="1">
      <c r="A41" s="349">
        <v>31</v>
      </c>
      <c r="B41" s="350" t="s">
        <v>200</v>
      </c>
      <c r="C41" s="351">
        <v>361288698.50269997</v>
      </c>
      <c r="D41" s="351">
        <v>1047365272.8280327</v>
      </c>
      <c r="E41" s="351">
        <v>1408653971.3307328</v>
      </c>
      <c r="F41" s="351">
        <v>340149842.49719995</v>
      </c>
      <c r="G41" s="351">
        <v>930018921.24024439</v>
      </c>
      <c r="H41" s="352">
        <v>1270168763.7374444</v>
      </c>
      <c r="I41" s="477"/>
      <c r="J41" s="477"/>
      <c r="K41" s="477"/>
      <c r="L41" s="477"/>
      <c r="M41" s="477"/>
      <c r="N41" s="477"/>
    </row>
    <row r="43" spans="1:14">
      <c r="B43" s="35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showGridLines="0" zoomScale="115" zoomScaleNormal="115" workbookViewId="0">
      <pane xSplit="1" ySplit="6" topLeftCell="B7" activePane="bottomRight" state="frozen"/>
      <selection activeCell="C21" sqref="C21"/>
      <selection pane="topRight" activeCell="C21" sqref="C21"/>
      <selection pane="bottomLeft" activeCell="C21" sqref="C21"/>
      <selection pane="bottomRight" activeCell="C21" sqref="C21"/>
    </sheetView>
  </sheetViews>
  <sheetFormatPr defaultColWidth="9.140625" defaultRowHeight="11.25"/>
  <cols>
    <col min="1" max="1" width="8.7109375" style="9" bestFit="1" customWidth="1"/>
    <col min="2" max="2" width="62" style="9" customWidth="1"/>
    <col min="3" max="3" width="9" style="9" bestFit="1" customWidth="1"/>
    <col min="4" max="4" width="11.28515625" style="9" bestFit="1" customWidth="1"/>
    <col min="5" max="5" width="9.7109375" style="9" bestFit="1" customWidth="1"/>
    <col min="6" max="6" width="9.42578125" style="9" bestFit="1" customWidth="1"/>
    <col min="7" max="7" width="11.28515625" style="9" bestFit="1" customWidth="1"/>
    <col min="8" max="8" width="9.7109375" style="9" bestFit="1" customWidth="1"/>
    <col min="9" max="9" width="8.85546875" style="9" customWidth="1"/>
    <col min="10" max="16384" width="9.140625" style="9"/>
  </cols>
  <sheetData>
    <row r="1" spans="1:14">
      <c r="A1" s="323" t="s">
        <v>191</v>
      </c>
      <c r="B1" s="324" t="str">
        <f>Info!C2</f>
        <v>ს.ს "პროკრედიტ ბანკი"</v>
      </c>
      <c r="C1" s="324"/>
    </row>
    <row r="2" spans="1:14">
      <c r="A2" s="323" t="s">
        <v>192</v>
      </c>
      <c r="B2" s="354">
        <f>'1. key ratios'!B2</f>
        <v>43373</v>
      </c>
      <c r="C2" s="355"/>
      <c r="D2" s="8"/>
      <c r="E2" s="8"/>
      <c r="F2" s="8"/>
      <c r="G2" s="8"/>
      <c r="H2" s="8"/>
    </row>
    <row r="3" spans="1:14">
      <c r="A3" s="323"/>
      <c r="B3" s="324"/>
      <c r="C3" s="355"/>
      <c r="D3" s="8"/>
      <c r="E3" s="8"/>
      <c r="F3" s="8"/>
      <c r="G3" s="8"/>
      <c r="H3" s="8"/>
    </row>
    <row r="4" spans="1:14" ht="12" thickBot="1">
      <c r="A4" s="322" t="s">
        <v>332</v>
      </c>
      <c r="B4" s="356" t="s">
        <v>225</v>
      </c>
      <c r="C4" s="329"/>
      <c r="D4" s="329"/>
      <c r="E4" s="329"/>
      <c r="F4" s="322"/>
      <c r="G4" s="322"/>
      <c r="H4" s="357" t="s">
        <v>95</v>
      </c>
    </row>
    <row r="5" spans="1:14">
      <c r="A5" s="358"/>
      <c r="B5" s="359"/>
      <c r="C5" s="488" t="s">
        <v>197</v>
      </c>
      <c r="D5" s="489"/>
      <c r="E5" s="490"/>
      <c r="F5" s="488" t="s">
        <v>198</v>
      </c>
      <c r="G5" s="489"/>
      <c r="H5" s="491"/>
    </row>
    <row r="6" spans="1:14">
      <c r="A6" s="360" t="s">
        <v>27</v>
      </c>
      <c r="B6" s="361"/>
      <c r="C6" s="362" t="s">
        <v>28</v>
      </c>
      <c r="D6" s="362" t="s">
        <v>98</v>
      </c>
      <c r="E6" s="362" t="s">
        <v>69</v>
      </c>
      <c r="F6" s="362" t="s">
        <v>28</v>
      </c>
      <c r="G6" s="362" t="s">
        <v>98</v>
      </c>
      <c r="H6" s="363" t="s">
        <v>69</v>
      </c>
    </row>
    <row r="7" spans="1:14">
      <c r="A7" s="364"/>
      <c r="B7" s="365" t="s">
        <v>94</v>
      </c>
      <c r="C7" s="366"/>
      <c r="D7" s="366"/>
      <c r="E7" s="366"/>
      <c r="F7" s="366"/>
      <c r="G7" s="366"/>
      <c r="H7" s="367"/>
    </row>
    <row r="8" spans="1:14" ht="22.5">
      <c r="A8" s="364">
        <v>1</v>
      </c>
      <c r="B8" s="368" t="s">
        <v>99</v>
      </c>
      <c r="C8" s="369">
        <v>1502370.69</v>
      </c>
      <c r="D8" s="369">
        <v>564015.25</v>
      </c>
      <c r="E8" s="339">
        <v>2066385.94</v>
      </c>
      <c r="F8" s="369">
        <v>2322088.9</v>
      </c>
      <c r="G8" s="369">
        <v>251153.04</v>
      </c>
      <c r="H8" s="370">
        <v>2573241.94</v>
      </c>
      <c r="I8" s="477"/>
      <c r="J8" s="477"/>
      <c r="K8" s="477"/>
      <c r="L8" s="477"/>
      <c r="M8" s="477"/>
      <c r="N8" s="477">
        <f>H8-[4]RI!E8</f>
        <v>624073.77</v>
      </c>
    </row>
    <row r="9" spans="1:14">
      <c r="A9" s="364">
        <v>2</v>
      </c>
      <c r="B9" s="368" t="s">
        <v>100</v>
      </c>
      <c r="C9" s="371">
        <v>16957814.09</v>
      </c>
      <c r="D9" s="371">
        <v>42704662.010000005</v>
      </c>
      <c r="E9" s="339">
        <v>59662476.100000009</v>
      </c>
      <c r="F9" s="371">
        <v>13434489.049999997</v>
      </c>
      <c r="G9" s="371">
        <v>42029676.569999993</v>
      </c>
      <c r="H9" s="370">
        <v>55464165.61999999</v>
      </c>
      <c r="I9" s="477"/>
      <c r="J9" s="477"/>
      <c r="K9" s="477"/>
      <c r="L9" s="477"/>
      <c r="M9" s="477"/>
      <c r="N9" s="477">
        <f>H9-[4]RI!E9</f>
        <v>19012963.209999986</v>
      </c>
    </row>
    <row r="10" spans="1:14">
      <c r="A10" s="364">
        <v>2.1</v>
      </c>
      <c r="B10" s="372" t="s">
        <v>101</v>
      </c>
      <c r="C10" s="369">
        <v>332008.64</v>
      </c>
      <c r="D10" s="369">
        <v>0</v>
      </c>
      <c r="E10" s="339">
        <v>332008.64</v>
      </c>
      <c r="F10" s="369">
        <v>690251.62</v>
      </c>
      <c r="G10" s="369">
        <v>0</v>
      </c>
      <c r="H10" s="370">
        <v>690251.62</v>
      </c>
      <c r="I10" s="477"/>
      <c r="J10" s="477"/>
      <c r="K10" s="477"/>
      <c r="L10" s="477"/>
      <c r="M10" s="477"/>
      <c r="N10" s="477">
        <f>H10-[4]RI!E10</f>
        <v>209130.13</v>
      </c>
    </row>
    <row r="11" spans="1:14">
      <c r="A11" s="364">
        <v>2.2000000000000002</v>
      </c>
      <c r="B11" s="372" t="s">
        <v>102</v>
      </c>
      <c r="C11" s="369">
        <v>12493265.399999999</v>
      </c>
      <c r="D11" s="369">
        <v>28238437.341200005</v>
      </c>
      <c r="E11" s="339">
        <v>40731702.7412</v>
      </c>
      <c r="F11" s="369">
        <v>9474242.5099999998</v>
      </c>
      <c r="G11" s="369">
        <v>28462050.838399999</v>
      </c>
      <c r="H11" s="370">
        <v>37936293.348399997</v>
      </c>
      <c r="I11" s="477"/>
      <c r="J11" s="477"/>
      <c r="K11" s="477"/>
      <c r="L11" s="477"/>
      <c r="M11" s="477"/>
      <c r="N11" s="477">
        <f>H11-[4]RI!E11</f>
        <v>13041298.182999995</v>
      </c>
    </row>
    <row r="12" spans="1:14">
      <c r="A12" s="364">
        <v>2.2999999999999998</v>
      </c>
      <c r="B12" s="372" t="s">
        <v>103</v>
      </c>
      <c r="C12" s="369">
        <v>24987.09</v>
      </c>
      <c r="D12" s="369">
        <v>77747.892500000002</v>
      </c>
      <c r="E12" s="339">
        <v>102734.9825</v>
      </c>
      <c r="F12" s="369">
        <v>289.68</v>
      </c>
      <c r="G12" s="369">
        <v>61498.822</v>
      </c>
      <c r="H12" s="370">
        <v>61788.502</v>
      </c>
      <c r="I12" s="477"/>
      <c r="J12" s="477"/>
      <c r="K12" s="477"/>
      <c r="L12" s="477"/>
      <c r="M12" s="477"/>
      <c r="N12" s="477">
        <f>H12-[4]RI!E12</f>
        <v>27961.423600000002</v>
      </c>
    </row>
    <row r="13" spans="1:14" ht="22.5">
      <c r="A13" s="364">
        <v>2.4</v>
      </c>
      <c r="B13" s="372" t="s">
        <v>104</v>
      </c>
      <c r="C13" s="369">
        <v>425434.21</v>
      </c>
      <c r="D13" s="369">
        <v>1253716.9186</v>
      </c>
      <c r="E13" s="339">
        <v>1679151.1285999999</v>
      </c>
      <c r="F13" s="369">
        <v>203843.14</v>
      </c>
      <c r="G13" s="369">
        <v>910123.82500000007</v>
      </c>
      <c r="H13" s="370">
        <v>1113966.9650000001</v>
      </c>
      <c r="I13" s="477"/>
      <c r="J13" s="477"/>
      <c r="K13" s="477"/>
      <c r="L13" s="477"/>
      <c r="M13" s="477"/>
      <c r="N13" s="477">
        <f>H13-[4]RI!E13</f>
        <v>384376.10540000012</v>
      </c>
    </row>
    <row r="14" spans="1:14">
      <c r="A14" s="364">
        <v>2.5</v>
      </c>
      <c r="B14" s="372" t="s">
        <v>105</v>
      </c>
      <c r="C14" s="369">
        <v>1413147.47</v>
      </c>
      <c r="D14" s="369">
        <v>1910475.5706</v>
      </c>
      <c r="E14" s="339">
        <v>3323623.0405999999</v>
      </c>
      <c r="F14" s="369">
        <v>490233.83</v>
      </c>
      <c r="G14" s="369">
        <v>1356457.97</v>
      </c>
      <c r="H14" s="370">
        <v>1846691.8</v>
      </c>
      <c r="I14" s="477"/>
      <c r="J14" s="477"/>
      <c r="K14" s="477"/>
      <c r="L14" s="477"/>
      <c r="M14" s="477"/>
      <c r="N14" s="477">
        <f>H14-[4]RI!E14</f>
        <v>627744.62379999994</v>
      </c>
    </row>
    <row r="15" spans="1:14" ht="22.5">
      <c r="A15" s="364">
        <v>2.6</v>
      </c>
      <c r="B15" s="372" t="s">
        <v>106</v>
      </c>
      <c r="C15" s="369">
        <v>113913.37</v>
      </c>
      <c r="D15" s="369">
        <v>817406.33279999997</v>
      </c>
      <c r="E15" s="339">
        <v>931319.70279999997</v>
      </c>
      <c r="F15" s="369">
        <v>102976.04</v>
      </c>
      <c r="G15" s="369">
        <v>444962.97460000002</v>
      </c>
      <c r="H15" s="370">
        <v>547939.01459999999</v>
      </c>
      <c r="I15" s="477"/>
      <c r="J15" s="477"/>
      <c r="K15" s="477"/>
      <c r="L15" s="477"/>
      <c r="M15" s="477"/>
      <c r="N15" s="477">
        <f>H15-[4]RI!E15</f>
        <v>220207.35489999998</v>
      </c>
    </row>
    <row r="16" spans="1:14" ht="22.5">
      <c r="A16" s="364">
        <v>2.7</v>
      </c>
      <c r="B16" s="372" t="s">
        <v>107</v>
      </c>
      <c r="C16" s="369">
        <v>223326.45</v>
      </c>
      <c r="D16" s="369">
        <v>836561.52299999993</v>
      </c>
      <c r="E16" s="339">
        <v>1059887.973</v>
      </c>
      <c r="F16" s="369">
        <v>141214.19</v>
      </c>
      <c r="G16" s="369">
        <v>862418.1185000001</v>
      </c>
      <c r="H16" s="370">
        <v>1003632.3085</v>
      </c>
      <c r="I16" s="477"/>
      <c r="J16" s="477"/>
      <c r="K16" s="477"/>
      <c r="L16" s="477"/>
      <c r="M16" s="477"/>
      <c r="N16" s="477">
        <f>H16-[4]RI!E16</f>
        <v>336866.67740000004</v>
      </c>
    </row>
    <row r="17" spans="1:14">
      <c r="A17" s="364">
        <v>2.8</v>
      </c>
      <c r="B17" s="372" t="s">
        <v>108</v>
      </c>
      <c r="C17" s="369">
        <v>1160132.6399999999</v>
      </c>
      <c r="D17" s="369">
        <v>7456102.04</v>
      </c>
      <c r="E17" s="339">
        <v>8616234.6799999997</v>
      </c>
      <c r="F17" s="369">
        <v>1680593.29</v>
      </c>
      <c r="G17" s="369">
        <v>7415371.5300000003</v>
      </c>
      <c r="H17" s="370">
        <v>9095964.8200000003</v>
      </c>
      <c r="I17" s="477"/>
      <c r="J17" s="477"/>
      <c r="K17" s="477"/>
      <c r="L17" s="477"/>
      <c r="M17" s="477"/>
      <c r="N17" s="477">
        <f>H17-[4]RI!E17</f>
        <v>3060810.8500000006</v>
      </c>
    </row>
    <row r="18" spans="1:14">
      <c r="A18" s="364">
        <v>2.9</v>
      </c>
      <c r="B18" s="372" t="s">
        <v>109</v>
      </c>
      <c r="C18" s="369">
        <v>771598.82</v>
      </c>
      <c r="D18" s="369">
        <v>2114214.3913000003</v>
      </c>
      <c r="E18" s="339">
        <v>2885813.2113000001</v>
      </c>
      <c r="F18" s="369">
        <v>650844.75</v>
      </c>
      <c r="G18" s="369">
        <v>2516792.4915</v>
      </c>
      <c r="H18" s="370">
        <v>3167637.2415</v>
      </c>
      <c r="I18" s="477"/>
      <c r="J18" s="477"/>
      <c r="K18" s="477"/>
      <c r="L18" s="477"/>
      <c r="M18" s="477"/>
      <c r="N18" s="477">
        <f>H18-[4]RI!E18</f>
        <v>1104567.8618999999</v>
      </c>
    </row>
    <row r="19" spans="1:14" ht="22.5">
      <c r="A19" s="364">
        <v>3</v>
      </c>
      <c r="B19" s="368" t="s">
        <v>110</v>
      </c>
      <c r="C19" s="369">
        <v>182511.71000000002</v>
      </c>
      <c r="D19" s="369">
        <v>446126.06999999995</v>
      </c>
      <c r="E19" s="339">
        <v>628637.78</v>
      </c>
      <c r="F19" s="369">
        <v>178686.37000000002</v>
      </c>
      <c r="G19" s="369">
        <v>615142.56000000006</v>
      </c>
      <c r="H19" s="370">
        <v>793828.93</v>
      </c>
      <c r="I19" s="477"/>
      <c r="J19" s="477"/>
      <c r="K19" s="477"/>
      <c r="L19" s="477"/>
      <c r="M19" s="477"/>
      <c r="N19" s="477">
        <f>H19-[4]RI!E19</f>
        <v>220433.66000000003</v>
      </c>
    </row>
    <row r="20" spans="1:14">
      <c r="A20" s="364">
        <v>4</v>
      </c>
      <c r="B20" s="368" t="s">
        <v>111</v>
      </c>
      <c r="C20" s="369">
        <v>939947.28</v>
      </c>
      <c r="D20" s="369">
        <v>0</v>
      </c>
      <c r="E20" s="339">
        <v>939947.28</v>
      </c>
      <c r="F20" s="369">
        <v>1373106.99</v>
      </c>
      <c r="G20" s="369">
        <v>0</v>
      </c>
      <c r="H20" s="370">
        <v>1373106.99</v>
      </c>
      <c r="I20" s="477"/>
      <c r="J20" s="477"/>
      <c r="K20" s="477"/>
      <c r="L20" s="477"/>
      <c r="M20" s="477"/>
      <c r="N20" s="477">
        <f>H20-[4]RI!E20</f>
        <v>492274.74</v>
      </c>
    </row>
    <row r="21" spans="1:14">
      <c r="A21" s="364">
        <v>5</v>
      </c>
      <c r="B21" s="368" t="s">
        <v>112</v>
      </c>
      <c r="C21" s="369"/>
      <c r="D21" s="369"/>
      <c r="E21" s="339">
        <v>0</v>
      </c>
      <c r="F21" s="369"/>
      <c r="G21" s="369"/>
      <c r="H21" s="370">
        <v>0</v>
      </c>
      <c r="I21" s="477"/>
      <c r="J21" s="477"/>
      <c r="K21" s="477"/>
      <c r="L21" s="477"/>
      <c r="M21" s="477"/>
      <c r="N21" s="477">
        <f>H21-[4]RI!E21</f>
        <v>0</v>
      </c>
    </row>
    <row r="22" spans="1:14">
      <c r="A22" s="364">
        <v>6</v>
      </c>
      <c r="B22" s="373" t="s">
        <v>113</v>
      </c>
      <c r="C22" s="371">
        <v>19582643.770000003</v>
      </c>
      <c r="D22" s="371">
        <v>43714803.330000006</v>
      </c>
      <c r="E22" s="339">
        <v>63297447.100000009</v>
      </c>
      <c r="F22" s="371">
        <v>17308371.309999999</v>
      </c>
      <c r="G22" s="371">
        <v>42895972.169999994</v>
      </c>
      <c r="H22" s="370">
        <v>60204343.479999989</v>
      </c>
      <c r="I22" s="477"/>
      <c r="J22" s="477"/>
      <c r="K22" s="477"/>
      <c r="L22" s="477"/>
      <c r="M22" s="477"/>
      <c r="N22" s="477">
        <f>H22-[4]RI!E22</f>
        <v>20349745.37999998</v>
      </c>
    </row>
    <row r="23" spans="1:14">
      <c r="A23" s="364"/>
      <c r="B23" s="365" t="s">
        <v>92</v>
      </c>
      <c r="C23" s="369"/>
      <c r="D23" s="369"/>
      <c r="E23" s="338"/>
      <c r="F23" s="369"/>
      <c r="G23" s="369"/>
      <c r="H23" s="374"/>
      <c r="I23" s="477"/>
      <c r="J23" s="477"/>
      <c r="K23" s="477"/>
      <c r="L23" s="477"/>
      <c r="M23" s="477"/>
      <c r="N23" s="477">
        <f>H23-[4]RI!E23</f>
        <v>0</v>
      </c>
    </row>
    <row r="24" spans="1:14">
      <c r="A24" s="364">
        <v>7</v>
      </c>
      <c r="B24" s="368" t="s">
        <v>114</v>
      </c>
      <c r="C24" s="369">
        <v>1339654.8</v>
      </c>
      <c r="D24" s="369">
        <v>1369015.3274970001</v>
      </c>
      <c r="E24" s="339">
        <v>2708670.1274970002</v>
      </c>
      <c r="F24" s="369">
        <v>1323058.6000000001</v>
      </c>
      <c r="G24" s="369">
        <v>2139563.9312980003</v>
      </c>
      <c r="H24" s="370">
        <v>3462622.5312980004</v>
      </c>
      <c r="I24" s="477"/>
      <c r="J24" s="477"/>
      <c r="K24" s="477"/>
      <c r="L24" s="477"/>
      <c r="M24" s="477"/>
      <c r="N24" s="477">
        <f>H24-[4]RI!E24</f>
        <v>1042687.1566000003</v>
      </c>
    </row>
    <row r="25" spans="1:14">
      <c r="A25" s="364">
        <v>8</v>
      </c>
      <c r="B25" s="368" t="s">
        <v>115</v>
      </c>
      <c r="C25" s="369">
        <v>1421670.6299999997</v>
      </c>
      <c r="D25" s="369">
        <v>4017130.5525030005</v>
      </c>
      <c r="E25" s="339">
        <v>5438801.1825029999</v>
      </c>
      <c r="F25" s="369">
        <v>1831368.8299999996</v>
      </c>
      <c r="G25" s="369">
        <v>5277347.3387020007</v>
      </c>
      <c r="H25" s="370">
        <v>7108716.1687020008</v>
      </c>
      <c r="I25" s="477"/>
      <c r="J25" s="477"/>
      <c r="K25" s="477"/>
      <c r="L25" s="477"/>
      <c r="M25" s="477"/>
      <c r="N25" s="477">
        <f>H25-[4]RI!E25</f>
        <v>2079140.3834000006</v>
      </c>
    </row>
    <row r="26" spans="1:14">
      <c r="A26" s="364">
        <v>9</v>
      </c>
      <c r="B26" s="368" t="s">
        <v>116</v>
      </c>
      <c r="C26" s="369">
        <v>3121.23</v>
      </c>
      <c r="D26" s="369">
        <v>2416819.59</v>
      </c>
      <c r="E26" s="339">
        <v>2419940.8199999998</v>
      </c>
      <c r="F26" s="369">
        <v>191.09</v>
      </c>
      <c r="G26" s="369">
        <v>79748.429999999993</v>
      </c>
      <c r="H26" s="370">
        <v>79939.51999999999</v>
      </c>
      <c r="I26" s="477"/>
      <c r="J26" s="477"/>
      <c r="K26" s="477"/>
      <c r="L26" s="477"/>
      <c r="M26" s="477"/>
      <c r="N26" s="477">
        <f>H26-[4]RI!E26</f>
        <v>76242.929999999993</v>
      </c>
    </row>
    <row r="27" spans="1:14">
      <c r="A27" s="364">
        <v>10</v>
      </c>
      <c r="B27" s="368" t="s">
        <v>117</v>
      </c>
      <c r="C27" s="369">
        <v>0</v>
      </c>
      <c r="D27" s="369">
        <v>0</v>
      </c>
      <c r="E27" s="339">
        <v>0</v>
      </c>
      <c r="F27" s="369">
        <v>0</v>
      </c>
      <c r="G27" s="369">
        <v>0</v>
      </c>
      <c r="H27" s="370">
        <v>0</v>
      </c>
      <c r="I27" s="477"/>
      <c r="J27" s="477"/>
      <c r="K27" s="477"/>
      <c r="L27" s="477"/>
      <c r="M27" s="477"/>
      <c r="N27" s="477">
        <f>H27-[4]RI!E27</f>
        <v>0</v>
      </c>
    </row>
    <row r="28" spans="1:14">
      <c r="A28" s="364">
        <v>11</v>
      </c>
      <c r="B28" s="368" t="s">
        <v>118</v>
      </c>
      <c r="C28" s="369">
        <v>168174.87</v>
      </c>
      <c r="D28" s="369">
        <v>12339200.43</v>
      </c>
      <c r="E28" s="339">
        <v>12507375.299999999</v>
      </c>
      <c r="F28" s="369">
        <v>0</v>
      </c>
      <c r="G28" s="369">
        <v>12348760.300000001</v>
      </c>
      <c r="H28" s="370">
        <v>12348760.300000001</v>
      </c>
      <c r="I28" s="477"/>
      <c r="J28" s="477"/>
      <c r="K28" s="477"/>
      <c r="L28" s="477"/>
      <c r="M28" s="477"/>
      <c r="N28" s="477">
        <f>H28-[4]RI!E28</f>
        <v>3963878.9000000013</v>
      </c>
    </row>
    <row r="29" spans="1:14">
      <c r="A29" s="364">
        <v>12</v>
      </c>
      <c r="B29" s="368" t="s">
        <v>119</v>
      </c>
      <c r="C29" s="369">
        <v>0</v>
      </c>
      <c r="D29" s="369">
        <v>0</v>
      </c>
      <c r="E29" s="339">
        <v>0</v>
      </c>
      <c r="F29" s="369">
        <v>0</v>
      </c>
      <c r="G29" s="369">
        <v>0</v>
      </c>
      <c r="H29" s="370">
        <v>0</v>
      </c>
      <c r="I29" s="477"/>
      <c r="J29" s="477"/>
      <c r="K29" s="477"/>
      <c r="L29" s="477"/>
      <c r="M29" s="477"/>
      <c r="N29" s="477">
        <f>H29-[4]RI!E29</f>
        <v>0</v>
      </c>
    </row>
    <row r="30" spans="1:14">
      <c r="A30" s="364">
        <v>13</v>
      </c>
      <c r="B30" s="375" t="s">
        <v>120</v>
      </c>
      <c r="C30" s="371">
        <v>2932621.53</v>
      </c>
      <c r="D30" s="371">
        <v>20142165.899999999</v>
      </c>
      <c r="E30" s="339">
        <v>23074787.43</v>
      </c>
      <c r="F30" s="371">
        <v>3154618.5199999996</v>
      </c>
      <c r="G30" s="371">
        <v>19845420</v>
      </c>
      <c r="H30" s="370">
        <v>23000038.52</v>
      </c>
      <c r="I30" s="477"/>
      <c r="J30" s="477"/>
      <c r="K30" s="477"/>
      <c r="L30" s="477"/>
      <c r="M30" s="477"/>
      <c r="N30" s="477">
        <f>H30-[4]RI!E30</f>
        <v>7161949.370000001</v>
      </c>
    </row>
    <row r="31" spans="1:14">
      <c r="A31" s="364">
        <v>14</v>
      </c>
      <c r="B31" s="375" t="s">
        <v>121</v>
      </c>
      <c r="C31" s="371">
        <v>16650022.240000004</v>
      </c>
      <c r="D31" s="371">
        <v>23572637.430000007</v>
      </c>
      <c r="E31" s="339">
        <v>40222659.670000009</v>
      </c>
      <c r="F31" s="371">
        <v>14153752.789999999</v>
      </c>
      <c r="G31" s="371">
        <v>23050552.169999994</v>
      </c>
      <c r="H31" s="370">
        <v>37204304.959999993</v>
      </c>
      <c r="I31" s="477"/>
      <c r="J31" s="477"/>
      <c r="K31" s="477"/>
      <c r="L31" s="477"/>
      <c r="M31" s="477"/>
      <c r="N31" s="477">
        <f>H31-[4]RI!E31</f>
        <v>13187796.009999983</v>
      </c>
    </row>
    <row r="32" spans="1:14">
      <c r="A32" s="364"/>
      <c r="B32" s="365"/>
      <c r="C32" s="376"/>
      <c r="D32" s="376"/>
      <c r="E32" s="376"/>
      <c r="F32" s="376"/>
      <c r="G32" s="376"/>
      <c r="H32" s="377"/>
      <c r="I32" s="477"/>
      <c r="J32" s="477"/>
      <c r="K32" s="477"/>
      <c r="L32" s="477"/>
      <c r="M32" s="477"/>
      <c r="N32" s="477">
        <f>H32-[4]RI!E32</f>
        <v>0</v>
      </c>
    </row>
    <row r="33" spans="1:14">
      <c r="A33" s="364"/>
      <c r="B33" s="365" t="s">
        <v>122</v>
      </c>
      <c r="C33" s="369"/>
      <c r="D33" s="369"/>
      <c r="E33" s="338"/>
      <c r="F33" s="369"/>
      <c r="G33" s="369"/>
      <c r="H33" s="374"/>
      <c r="I33" s="477"/>
      <c r="J33" s="477"/>
      <c r="K33" s="477"/>
      <c r="L33" s="477"/>
      <c r="M33" s="477"/>
      <c r="N33" s="477">
        <f>H33-[4]RI!E33</f>
        <v>0</v>
      </c>
    </row>
    <row r="34" spans="1:14">
      <c r="A34" s="364">
        <v>15</v>
      </c>
      <c r="B34" s="378" t="s">
        <v>93</v>
      </c>
      <c r="C34" s="379">
        <v>-198881.88849999988</v>
      </c>
      <c r="D34" s="379">
        <v>2704303.4872000003</v>
      </c>
      <c r="E34" s="339">
        <v>2505421.5987000004</v>
      </c>
      <c r="F34" s="379">
        <v>-707020.81850000005</v>
      </c>
      <c r="G34" s="379">
        <v>2275847.0611999994</v>
      </c>
      <c r="H34" s="370">
        <v>1568826.2426999994</v>
      </c>
      <c r="I34" s="477"/>
      <c r="J34" s="477"/>
      <c r="K34" s="477"/>
      <c r="L34" s="477"/>
      <c r="M34" s="477"/>
      <c r="N34" s="477">
        <f>H34-[4]RI!E34</f>
        <v>373951.3787999996</v>
      </c>
    </row>
    <row r="35" spans="1:14">
      <c r="A35" s="364">
        <v>15.1</v>
      </c>
      <c r="B35" s="372" t="s">
        <v>123</v>
      </c>
      <c r="C35" s="369">
        <v>4191771.8414999996</v>
      </c>
      <c r="D35" s="369">
        <v>3881191.6272</v>
      </c>
      <c r="E35" s="339">
        <v>8072963.4686999992</v>
      </c>
      <c r="F35" s="369">
        <v>3458835.1014999999</v>
      </c>
      <c r="G35" s="369">
        <v>3797144.9211999997</v>
      </c>
      <c r="H35" s="370">
        <v>7255980.0226999996</v>
      </c>
      <c r="I35" s="477"/>
      <c r="J35" s="477"/>
      <c r="K35" s="477"/>
      <c r="L35" s="477"/>
      <c r="M35" s="477"/>
      <c r="N35" s="477">
        <f>H35-[4]RI!E35</f>
        <v>2266030.1288000001</v>
      </c>
    </row>
    <row r="36" spans="1:14">
      <c r="A36" s="364">
        <v>15.2</v>
      </c>
      <c r="B36" s="372" t="s">
        <v>124</v>
      </c>
      <c r="C36" s="369">
        <v>4390653.7299999995</v>
      </c>
      <c r="D36" s="369">
        <v>1176888.1399999997</v>
      </c>
      <c r="E36" s="339">
        <v>5567541.8699999992</v>
      </c>
      <c r="F36" s="369">
        <v>4165855.92</v>
      </c>
      <c r="G36" s="369">
        <v>1521297.8600000003</v>
      </c>
      <c r="H36" s="370">
        <v>5687153.7800000003</v>
      </c>
      <c r="I36" s="477"/>
      <c r="J36" s="477"/>
      <c r="K36" s="477"/>
      <c r="L36" s="477"/>
      <c r="M36" s="477"/>
      <c r="N36" s="477">
        <f>H36-[4]RI!E36</f>
        <v>1892078.7500000005</v>
      </c>
    </row>
    <row r="37" spans="1:14">
      <c r="A37" s="364">
        <v>16</v>
      </c>
      <c r="B37" s="368" t="s">
        <v>125</v>
      </c>
      <c r="C37" s="369">
        <v>0</v>
      </c>
      <c r="D37" s="369">
        <v>11234.36</v>
      </c>
      <c r="E37" s="339">
        <v>11234.36</v>
      </c>
      <c r="F37" s="369">
        <v>0</v>
      </c>
      <c r="G37" s="369">
        <v>11251.6</v>
      </c>
      <c r="H37" s="370">
        <v>11251.6</v>
      </c>
      <c r="I37" s="477"/>
      <c r="J37" s="477"/>
      <c r="K37" s="477"/>
      <c r="L37" s="477"/>
      <c r="M37" s="477"/>
      <c r="N37" s="477">
        <f>H37-[4]RI!E37</f>
        <v>3734.21</v>
      </c>
    </row>
    <row r="38" spans="1:14">
      <c r="A38" s="364">
        <v>17</v>
      </c>
      <c r="B38" s="368" t="s">
        <v>126</v>
      </c>
      <c r="C38" s="369"/>
      <c r="D38" s="369"/>
      <c r="E38" s="339">
        <v>0</v>
      </c>
      <c r="F38" s="369"/>
      <c r="G38" s="369"/>
      <c r="H38" s="370">
        <v>0</v>
      </c>
      <c r="I38" s="477"/>
      <c r="J38" s="477"/>
      <c r="K38" s="477"/>
      <c r="L38" s="477"/>
      <c r="M38" s="477"/>
      <c r="N38" s="477">
        <f>H38-[4]RI!E38</f>
        <v>0</v>
      </c>
    </row>
    <row r="39" spans="1:14">
      <c r="A39" s="364">
        <v>18</v>
      </c>
      <c r="B39" s="368" t="s">
        <v>127</v>
      </c>
      <c r="C39" s="369"/>
      <c r="D39" s="369">
        <v>0</v>
      </c>
      <c r="E39" s="339">
        <v>0</v>
      </c>
      <c r="F39" s="369"/>
      <c r="G39" s="369">
        <v>0</v>
      </c>
      <c r="H39" s="370">
        <v>0</v>
      </c>
      <c r="I39" s="477"/>
      <c r="J39" s="477"/>
      <c r="K39" s="477"/>
      <c r="L39" s="477"/>
      <c r="M39" s="477"/>
      <c r="N39" s="477">
        <f>H39-[4]RI!E39</f>
        <v>0</v>
      </c>
    </row>
    <row r="40" spans="1:14">
      <c r="A40" s="364">
        <v>19</v>
      </c>
      <c r="B40" s="368" t="s">
        <v>128</v>
      </c>
      <c r="C40" s="369">
        <v>4603432.6999999993</v>
      </c>
      <c r="D40" s="369"/>
      <c r="E40" s="339">
        <v>4603432.6999999993</v>
      </c>
      <c r="F40" s="369">
        <v>7426100.540000001</v>
      </c>
      <c r="G40" s="369"/>
      <c r="H40" s="370">
        <v>7426100.540000001</v>
      </c>
      <c r="I40" s="477"/>
      <c r="J40" s="477"/>
      <c r="K40" s="477"/>
      <c r="L40" s="477"/>
      <c r="M40" s="477"/>
      <c r="N40" s="477">
        <f>H40-[4]RI!E40</f>
        <v>1926647.8100000005</v>
      </c>
    </row>
    <row r="41" spans="1:14">
      <c r="A41" s="364">
        <v>20</v>
      </c>
      <c r="B41" s="368" t="s">
        <v>129</v>
      </c>
      <c r="C41" s="369">
        <v>871657.15000000037</v>
      </c>
      <c r="D41" s="369"/>
      <c r="E41" s="339">
        <v>871657.15000000037</v>
      </c>
      <c r="F41" s="369">
        <v>-4134332.92</v>
      </c>
      <c r="G41" s="369"/>
      <c r="H41" s="370">
        <v>-4134332.92</v>
      </c>
      <c r="I41" s="477"/>
      <c r="J41" s="477"/>
      <c r="K41" s="477"/>
      <c r="L41" s="477"/>
      <c r="M41" s="477"/>
      <c r="N41" s="477">
        <f>H41-[4]RI!E41</f>
        <v>-285921.1799999997</v>
      </c>
    </row>
    <row r="42" spans="1:14">
      <c r="A42" s="364">
        <v>21</v>
      </c>
      <c r="B42" s="368" t="s">
        <v>130</v>
      </c>
      <c r="C42" s="369">
        <v>182113.06999999983</v>
      </c>
      <c r="D42" s="369"/>
      <c r="E42" s="339">
        <v>182113.06999999983</v>
      </c>
      <c r="F42" s="369">
        <v>1222382.3</v>
      </c>
      <c r="G42" s="369"/>
      <c r="H42" s="370">
        <v>1222382.3</v>
      </c>
      <c r="I42" s="477"/>
      <c r="J42" s="477"/>
      <c r="K42" s="477"/>
      <c r="L42" s="477"/>
      <c r="M42" s="477"/>
      <c r="N42" s="477">
        <f>H42-[4]RI!E42</f>
        <v>1245641.6200000001</v>
      </c>
    </row>
    <row r="43" spans="1:14">
      <c r="A43" s="364">
        <v>22</v>
      </c>
      <c r="B43" s="368" t="s">
        <v>131</v>
      </c>
      <c r="C43" s="369">
        <v>1291495.29</v>
      </c>
      <c r="D43" s="369">
        <v>368824.94</v>
      </c>
      <c r="E43" s="339">
        <v>1660320.23</v>
      </c>
      <c r="F43" s="369">
        <v>1150620.6100000001</v>
      </c>
      <c r="G43" s="369">
        <v>472086.24</v>
      </c>
      <c r="H43" s="370">
        <v>1622706.85</v>
      </c>
      <c r="I43" s="477"/>
      <c r="J43" s="477"/>
      <c r="K43" s="477"/>
      <c r="L43" s="477"/>
      <c r="M43" s="477"/>
      <c r="N43" s="477">
        <f>H43-[4]RI!E43</f>
        <v>550562.13000000012</v>
      </c>
    </row>
    <row r="44" spans="1:14">
      <c r="A44" s="364">
        <v>23</v>
      </c>
      <c r="B44" s="368" t="s">
        <v>132</v>
      </c>
      <c r="C44" s="369">
        <v>762479.23999999976</v>
      </c>
      <c r="D44" s="369">
        <v>129435.564</v>
      </c>
      <c r="E44" s="339">
        <v>891914.80399999977</v>
      </c>
      <c r="F44" s="369">
        <v>326127.1100000001</v>
      </c>
      <c r="G44" s="369">
        <v>84754.094299999997</v>
      </c>
      <c r="H44" s="370">
        <v>410881.2043000001</v>
      </c>
      <c r="I44" s="477"/>
      <c r="J44" s="477"/>
      <c r="K44" s="477"/>
      <c r="L44" s="477"/>
      <c r="M44" s="477"/>
      <c r="N44" s="477">
        <f>H44-[4]RI!E44</f>
        <v>174234.81020000012</v>
      </c>
    </row>
    <row r="45" spans="1:14">
      <c r="A45" s="364">
        <v>24</v>
      </c>
      <c r="B45" s="375" t="s">
        <v>133</v>
      </c>
      <c r="C45" s="371">
        <v>7512295.5614999998</v>
      </c>
      <c r="D45" s="371">
        <v>3213798.3511999999</v>
      </c>
      <c r="E45" s="339">
        <v>10726093.912699999</v>
      </c>
      <c r="F45" s="371">
        <v>5283876.8215000015</v>
      </c>
      <c r="G45" s="371">
        <v>2843938.9954999993</v>
      </c>
      <c r="H45" s="370">
        <v>8127815.8170000007</v>
      </c>
      <c r="I45" s="477"/>
      <c r="J45" s="477"/>
      <c r="K45" s="477"/>
      <c r="L45" s="477"/>
      <c r="M45" s="477"/>
      <c r="N45" s="477">
        <f>H45-[4]RI!E45</f>
        <v>3988850.7790000006</v>
      </c>
    </row>
    <row r="46" spans="1:14">
      <c r="A46" s="364"/>
      <c r="B46" s="365" t="s">
        <v>134</v>
      </c>
      <c r="C46" s="369"/>
      <c r="D46" s="369"/>
      <c r="E46" s="369"/>
      <c r="F46" s="369"/>
      <c r="G46" s="369"/>
      <c r="H46" s="380"/>
      <c r="I46" s="477"/>
      <c r="J46" s="477"/>
      <c r="K46" s="477"/>
      <c r="L46" s="477"/>
      <c r="M46" s="477"/>
      <c r="N46" s="477">
        <f>H46-[4]RI!E46</f>
        <v>0</v>
      </c>
    </row>
    <row r="47" spans="1:14">
      <c r="A47" s="364">
        <v>25</v>
      </c>
      <c r="B47" s="368" t="s">
        <v>135</v>
      </c>
      <c r="C47" s="369">
        <v>1513725.74</v>
      </c>
      <c r="D47" s="369">
        <v>3584442.6399999997</v>
      </c>
      <c r="E47" s="339">
        <v>5098168.38</v>
      </c>
      <c r="F47" s="369">
        <v>2431458.8199999998</v>
      </c>
      <c r="G47" s="369">
        <v>3169851.95</v>
      </c>
      <c r="H47" s="370">
        <v>5601310.7699999996</v>
      </c>
      <c r="I47" s="477"/>
      <c r="J47" s="477"/>
      <c r="K47" s="477"/>
      <c r="L47" s="477"/>
      <c r="M47" s="477"/>
      <c r="N47" s="477">
        <f>H47-[4]RI!E47</f>
        <v>1947510.0899999994</v>
      </c>
    </row>
    <row r="48" spans="1:14">
      <c r="A48" s="364">
        <v>26</v>
      </c>
      <c r="B48" s="368" t="s">
        <v>136</v>
      </c>
      <c r="C48" s="369">
        <v>2204272.9899999998</v>
      </c>
      <c r="D48" s="369">
        <v>1710252.3399999999</v>
      </c>
      <c r="E48" s="339">
        <v>3914525.3299999996</v>
      </c>
      <c r="F48" s="369">
        <v>2395402.29</v>
      </c>
      <c r="G48" s="369">
        <v>1127645.1099999999</v>
      </c>
      <c r="H48" s="370">
        <v>3523047.4</v>
      </c>
      <c r="I48" s="477"/>
      <c r="J48" s="477"/>
      <c r="K48" s="477"/>
      <c r="L48" s="477"/>
      <c r="M48" s="477"/>
      <c r="N48" s="477">
        <f>H48-[4]RI!E48</f>
        <v>989065.35999999987</v>
      </c>
    </row>
    <row r="49" spans="1:14">
      <c r="A49" s="364">
        <v>27</v>
      </c>
      <c r="B49" s="368" t="s">
        <v>137</v>
      </c>
      <c r="C49" s="369">
        <v>9753761.0099999998</v>
      </c>
      <c r="D49" s="369"/>
      <c r="E49" s="339">
        <v>9753761.0099999998</v>
      </c>
      <c r="F49" s="369">
        <v>11264249.76</v>
      </c>
      <c r="G49" s="369"/>
      <c r="H49" s="370">
        <v>11264249.76</v>
      </c>
      <c r="I49" s="477"/>
      <c r="J49" s="477"/>
      <c r="K49" s="477"/>
      <c r="L49" s="477"/>
      <c r="M49" s="477"/>
      <c r="N49" s="477">
        <f>H49-[4]RI!E49</f>
        <v>3433060.09</v>
      </c>
    </row>
    <row r="50" spans="1:14">
      <c r="A50" s="364">
        <v>28</v>
      </c>
      <c r="B50" s="368" t="s">
        <v>273</v>
      </c>
      <c r="C50" s="369">
        <v>165798.31</v>
      </c>
      <c r="D50" s="369"/>
      <c r="E50" s="339">
        <v>165798.31</v>
      </c>
      <c r="F50" s="369">
        <v>129413.44</v>
      </c>
      <c r="G50" s="369"/>
      <c r="H50" s="370">
        <v>129413.44</v>
      </c>
      <c r="I50" s="477"/>
      <c r="J50" s="477"/>
      <c r="K50" s="477"/>
      <c r="L50" s="477"/>
      <c r="M50" s="477"/>
      <c r="N50" s="477">
        <f>H50-[4]RI!E50</f>
        <v>4043.8999999999942</v>
      </c>
    </row>
    <row r="51" spans="1:14">
      <c r="A51" s="364">
        <v>29</v>
      </c>
      <c r="B51" s="368" t="s">
        <v>138</v>
      </c>
      <c r="C51" s="369">
        <v>3593389.46</v>
      </c>
      <c r="D51" s="369"/>
      <c r="E51" s="339">
        <v>3593389.46</v>
      </c>
      <c r="F51" s="369">
        <v>4714074.24</v>
      </c>
      <c r="G51" s="369"/>
      <c r="H51" s="370">
        <v>4714074.24</v>
      </c>
      <c r="I51" s="477"/>
      <c r="J51" s="477"/>
      <c r="K51" s="477"/>
      <c r="L51" s="477"/>
      <c r="M51" s="477"/>
      <c r="N51" s="477">
        <f>H51-[4]RI!E51</f>
        <v>1488553.7100000004</v>
      </c>
    </row>
    <row r="52" spans="1:14">
      <c r="A52" s="364">
        <v>30</v>
      </c>
      <c r="B52" s="368" t="s">
        <v>139</v>
      </c>
      <c r="C52" s="369">
        <v>2779965.74</v>
      </c>
      <c r="D52" s="369">
        <v>4540.8100000000004</v>
      </c>
      <c r="E52" s="339">
        <v>2784506.5500000003</v>
      </c>
      <c r="F52" s="369">
        <v>3170694.61</v>
      </c>
      <c r="G52" s="369">
        <v>15337.170000000002</v>
      </c>
      <c r="H52" s="370">
        <v>3186031.78</v>
      </c>
      <c r="I52" s="477"/>
      <c r="J52" s="477"/>
      <c r="K52" s="477"/>
      <c r="L52" s="477"/>
      <c r="M52" s="477"/>
      <c r="N52" s="477">
        <f>H52-[4]RI!E52</f>
        <v>1048706.25</v>
      </c>
    </row>
    <row r="53" spans="1:14">
      <c r="A53" s="364">
        <v>31</v>
      </c>
      <c r="B53" s="375" t="s">
        <v>140</v>
      </c>
      <c r="C53" s="371">
        <v>20010913.25</v>
      </c>
      <c r="D53" s="371">
        <v>5299235.7899999991</v>
      </c>
      <c r="E53" s="339">
        <v>25310149.039999999</v>
      </c>
      <c r="F53" s="371">
        <v>24105293.159999996</v>
      </c>
      <c r="G53" s="371">
        <v>4312834.2300000004</v>
      </c>
      <c r="H53" s="370">
        <v>28418127.389999997</v>
      </c>
      <c r="I53" s="477"/>
      <c r="J53" s="477"/>
      <c r="K53" s="477"/>
      <c r="L53" s="477"/>
      <c r="M53" s="477"/>
      <c r="N53" s="477">
        <f>H53-[4]RI!E53</f>
        <v>8910939.3999999985</v>
      </c>
    </row>
    <row r="54" spans="1:14">
      <c r="A54" s="364">
        <v>32</v>
      </c>
      <c r="B54" s="375" t="s">
        <v>141</v>
      </c>
      <c r="C54" s="371">
        <v>-12498617.6885</v>
      </c>
      <c r="D54" s="371">
        <v>-2085437.4387999992</v>
      </c>
      <c r="E54" s="339">
        <v>-14584055.1273</v>
      </c>
      <c r="F54" s="371">
        <v>-18821416.338499993</v>
      </c>
      <c r="G54" s="371">
        <v>-1468895.2345000012</v>
      </c>
      <c r="H54" s="370">
        <v>-20290311.572999995</v>
      </c>
      <c r="I54" s="477"/>
      <c r="J54" s="477"/>
      <c r="K54" s="477"/>
      <c r="L54" s="477"/>
      <c r="M54" s="477"/>
      <c r="N54" s="477">
        <f>H54-[4]RI!E54</f>
        <v>-4922088.6209999956</v>
      </c>
    </row>
    <row r="55" spans="1:14">
      <c r="A55" s="364"/>
      <c r="B55" s="365"/>
      <c r="C55" s="376"/>
      <c r="D55" s="376"/>
      <c r="E55" s="376"/>
      <c r="F55" s="376"/>
      <c r="G55" s="376"/>
      <c r="H55" s="377"/>
      <c r="I55" s="477"/>
      <c r="J55" s="477"/>
      <c r="K55" s="477"/>
      <c r="L55" s="477"/>
      <c r="M55" s="477"/>
      <c r="N55" s="477">
        <f>H55-[4]RI!E55</f>
        <v>0</v>
      </c>
    </row>
    <row r="56" spans="1:14">
      <c r="A56" s="364">
        <v>33</v>
      </c>
      <c r="B56" s="375" t="s">
        <v>142</v>
      </c>
      <c r="C56" s="371">
        <v>4151404.5515000038</v>
      </c>
      <c r="D56" s="371">
        <v>21487199.991200007</v>
      </c>
      <c r="E56" s="339">
        <v>25638604.542700011</v>
      </c>
      <c r="F56" s="371">
        <v>-4667663.548499994</v>
      </c>
      <c r="G56" s="371">
        <v>21581656.935499992</v>
      </c>
      <c r="H56" s="370">
        <v>16913993.386999998</v>
      </c>
      <c r="I56" s="477"/>
      <c r="J56" s="477"/>
      <c r="K56" s="477"/>
      <c r="L56" s="477"/>
      <c r="M56" s="477"/>
      <c r="N56" s="477">
        <f>H56-[4]RI!E56</f>
        <v>8265707.3889999874</v>
      </c>
    </row>
    <row r="57" spans="1:14">
      <c r="A57" s="364"/>
      <c r="B57" s="365"/>
      <c r="C57" s="376"/>
      <c r="D57" s="376"/>
      <c r="E57" s="376"/>
      <c r="F57" s="376"/>
      <c r="G57" s="376"/>
      <c r="H57" s="377"/>
      <c r="I57" s="477"/>
      <c r="J57" s="477"/>
      <c r="K57" s="477"/>
      <c r="L57" s="477"/>
      <c r="M57" s="477"/>
      <c r="N57" s="477">
        <f>H57-[4]RI!E57</f>
        <v>0</v>
      </c>
    </row>
    <row r="58" spans="1:14">
      <c r="A58" s="364">
        <v>34</v>
      </c>
      <c r="B58" s="368" t="s">
        <v>143</v>
      </c>
      <c r="C58" s="369">
        <v>-305301.13</v>
      </c>
      <c r="D58" s="369" t="s">
        <v>416</v>
      </c>
      <c r="E58" s="339">
        <v>-305301.13</v>
      </c>
      <c r="F58" s="369">
        <v>2540485.89</v>
      </c>
      <c r="G58" s="369" t="s">
        <v>416</v>
      </c>
      <c r="H58" s="370">
        <v>2540485.89</v>
      </c>
      <c r="I58" s="477"/>
      <c r="J58" s="477"/>
      <c r="K58" s="477"/>
      <c r="L58" s="477"/>
      <c r="M58" s="477"/>
      <c r="N58" s="477">
        <f>H58-[4]RI!E58</f>
        <v>2637642.9500000002</v>
      </c>
    </row>
    <row r="59" spans="1:14" s="143" customFormat="1">
      <c r="A59" s="364">
        <v>35</v>
      </c>
      <c r="B59" s="378" t="s">
        <v>144</v>
      </c>
      <c r="C59" s="381">
        <v>0</v>
      </c>
      <c r="D59" s="381" t="s">
        <v>416</v>
      </c>
      <c r="E59" s="382">
        <v>0</v>
      </c>
      <c r="F59" s="383">
        <v>0</v>
      </c>
      <c r="G59" s="383" t="s">
        <v>416</v>
      </c>
      <c r="H59" s="384">
        <v>0</v>
      </c>
      <c r="I59" s="477"/>
      <c r="J59" s="477"/>
      <c r="K59" s="477"/>
      <c r="L59" s="477"/>
      <c r="M59" s="477"/>
      <c r="N59" s="477">
        <f>H59-[4]RI!E59</f>
        <v>0</v>
      </c>
    </row>
    <row r="60" spans="1:14">
      <c r="A60" s="364">
        <v>36</v>
      </c>
      <c r="B60" s="368" t="s">
        <v>145</v>
      </c>
      <c r="C60" s="369">
        <v>727.11</v>
      </c>
      <c r="D60" s="369" t="s">
        <v>416</v>
      </c>
      <c r="E60" s="339">
        <v>727.11</v>
      </c>
      <c r="F60" s="369">
        <v>-1251597.57</v>
      </c>
      <c r="G60" s="369" t="s">
        <v>416</v>
      </c>
      <c r="H60" s="370">
        <v>-1251597.57</v>
      </c>
      <c r="I60" s="477"/>
      <c r="J60" s="477"/>
      <c r="K60" s="477"/>
      <c r="L60" s="477"/>
      <c r="M60" s="477"/>
      <c r="N60" s="477">
        <f>H60-[4]RI!E60</f>
        <v>-2413050.7199999997</v>
      </c>
    </row>
    <row r="61" spans="1:14">
      <c r="A61" s="364">
        <v>37</v>
      </c>
      <c r="B61" s="375" t="s">
        <v>146</v>
      </c>
      <c r="C61" s="371">
        <v>-304574.02</v>
      </c>
      <c r="D61" s="371">
        <v>0</v>
      </c>
      <c r="E61" s="339">
        <v>-304574.02</v>
      </c>
      <c r="F61" s="371">
        <v>1288888.3200000001</v>
      </c>
      <c r="G61" s="371">
        <v>0</v>
      </c>
      <c r="H61" s="370">
        <v>1288888.3200000001</v>
      </c>
      <c r="I61" s="477"/>
      <c r="J61" s="477"/>
      <c r="K61" s="477"/>
      <c r="L61" s="477"/>
      <c r="M61" s="477"/>
      <c r="N61" s="477">
        <f>H61-[4]RI!E61</f>
        <v>224592.23000000021</v>
      </c>
    </row>
    <row r="62" spans="1:14">
      <c r="A62" s="364"/>
      <c r="B62" s="385"/>
      <c r="C62" s="369"/>
      <c r="D62" s="369"/>
      <c r="E62" s="369"/>
      <c r="F62" s="369"/>
      <c r="G62" s="369"/>
      <c r="H62" s="380"/>
      <c r="I62" s="477"/>
      <c r="J62" s="477"/>
      <c r="K62" s="477"/>
      <c r="L62" s="477"/>
      <c r="M62" s="477"/>
      <c r="N62" s="477">
        <f>H62-[4]RI!E62</f>
        <v>0</v>
      </c>
    </row>
    <row r="63" spans="1:14" ht="22.5">
      <c r="A63" s="364">
        <v>38</v>
      </c>
      <c r="B63" s="386" t="s">
        <v>274</v>
      </c>
      <c r="C63" s="371">
        <v>4455978.5715000033</v>
      </c>
      <c r="D63" s="371">
        <v>21487199.991200007</v>
      </c>
      <c r="E63" s="339">
        <v>25943178.562700011</v>
      </c>
      <c r="F63" s="371">
        <v>-5956551.8684999943</v>
      </c>
      <c r="G63" s="371">
        <v>21581656.935499992</v>
      </c>
      <c r="H63" s="370">
        <v>15625105.066999998</v>
      </c>
      <c r="I63" s="477"/>
      <c r="J63" s="477"/>
      <c r="K63" s="477"/>
      <c r="L63" s="477"/>
      <c r="M63" s="477"/>
      <c r="N63" s="477">
        <f>H63-[4]RI!E63</f>
        <v>8041115.1589999869</v>
      </c>
    </row>
    <row r="64" spans="1:14">
      <c r="A64" s="360">
        <v>39</v>
      </c>
      <c r="B64" s="368" t="s">
        <v>147</v>
      </c>
      <c r="C64" s="387">
        <v>3755327.1</v>
      </c>
      <c r="D64" s="387"/>
      <c r="E64" s="339">
        <v>3755327.1</v>
      </c>
      <c r="F64" s="387">
        <v>1810676.13</v>
      </c>
      <c r="G64" s="387"/>
      <c r="H64" s="370">
        <v>1810676.13</v>
      </c>
      <c r="I64" s="477"/>
      <c r="J64" s="477"/>
      <c r="K64" s="477"/>
      <c r="L64" s="477"/>
      <c r="M64" s="477"/>
      <c r="N64" s="477">
        <f>H64-[4]RI!E64</f>
        <v>862618.09999999986</v>
      </c>
    </row>
    <row r="65" spans="1:14">
      <c r="A65" s="364">
        <v>40</v>
      </c>
      <c r="B65" s="375" t="s">
        <v>148</v>
      </c>
      <c r="C65" s="371">
        <v>700651.47150000324</v>
      </c>
      <c r="D65" s="371">
        <v>21487199.991200007</v>
      </c>
      <c r="E65" s="339">
        <v>22187851.462700009</v>
      </c>
      <c r="F65" s="371">
        <v>-7767227.9984999942</v>
      </c>
      <c r="G65" s="371">
        <v>21581656.935499992</v>
      </c>
      <c r="H65" s="370">
        <v>13814428.936999999</v>
      </c>
      <c r="I65" s="477"/>
      <c r="J65" s="477"/>
      <c r="K65" s="477"/>
      <c r="L65" s="477"/>
      <c r="M65" s="477"/>
      <c r="N65" s="477">
        <f>H65-[4]RI!E65</f>
        <v>7178497.0589999883</v>
      </c>
    </row>
    <row r="66" spans="1:14">
      <c r="A66" s="360">
        <v>41</v>
      </c>
      <c r="B66" s="368" t="s">
        <v>149</v>
      </c>
      <c r="C66" s="387">
        <v>0</v>
      </c>
      <c r="D66" s="387"/>
      <c r="E66" s="339">
        <v>0</v>
      </c>
      <c r="F66" s="387">
        <v>-101745.69</v>
      </c>
      <c r="G66" s="387"/>
      <c r="H66" s="370">
        <v>-101745.69</v>
      </c>
      <c r="I66" s="477"/>
      <c r="J66" s="477"/>
      <c r="K66" s="477"/>
      <c r="L66" s="477"/>
      <c r="M66" s="477"/>
      <c r="N66" s="477">
        <f>H66-[4]RI!E66</f>
        <v>0</v>
      </c>
    </row>
    <row r="67" spans="1:14" ht="12" thickBot="1">
      <c r="A67" s="388">
        <v>42</v>
      </c>
      <c r="B67" s="389" t="s">
        <v>150</v>
      </c>
      <c r="C67" s="390">
        <v>700651.47150000324</v>
      </c>
      <c r="D67" s="390">
        <v>21487199.991200007</v>
      </c>
      <c r="E67" s="351">
        <v>22187851.462700009</v>
      </c>
      <c r="F67" s="390">
        <v>-7868973.6884999946</v>
      </c>
      <c r="G67" s="390">
        <v>21581656.935499992</v>
      </c>
      <c r="H67" s="391">
        <v>13712683.246999998</v>
      </c>
      <c r="I67" s="477"/>
      <c r="J67" s="477"/>
      <c r="K67" s="477"/>
      <c r="L67" s="477"/>
      <c r="M67" s="477"/>
      <c r="N67" s="477">
        <f>H67-[4]RI!E67</f>
        <v>7178497.0589999873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showGridLines="0" zoomScaleNormal="100" workbookViewId="0">
      <selection activeCell="C21" sqref="C21"/>
    </sheetView>
  </sheetViews>
  <sheetFormatPr defaultRowHeight="11.25"/>
  <cols>
    <col min="1" max="1" width="8.85546875" style="463" bestFit="1" customWidth="1"/>
    <col min="2" max="2" width="66.5703125" style="463" customWidth="1"/>
    <col min="3" max="3" width="10" style="463" bestFit="1" customWidth="1"/>
    <col min="4" max="5" width="11.28515625" style="463" bestFit="1" customWidth="1"/>
    <col min="6" max="6" width="10" style="463" bestFit="1" customWidth="1"/>
    <col min="7" max="8" width="11.28515625" style="463" bestFit="1" customWidth="1"/>
    <col min="9" max="12" width="2.140625" style="463" bestFit="1" customWidth="1"/>
    <col min="13" max="16384" width="9.140625" style="463"/>
  </cols>
  <sheetData>
    <row r="1" spans="1:14">
      <c r="A1" s="463" t="s">
        <v>191</v>
      </c>
      <c r="B1" s="463" t="str">
        <f>Info!C2</f>
        <v>ს.ს "პროკრედიტ ბანკი"</v>
      </c>
    </row>
    <row r="2" spans="1:14">
      <c r="A2" s="463" t="s">
        <v>192</v>
      </c>
      <c r="B2" s="325">
        <f>'1. key ratios'!B2</f>
        <v>43373</v>
      </c>
    </row>
    <row r="4" spans="1:14" ht="12" thickBot="1">
      <c r="A4" s="463" t="s">
        <v>333</v>
      </c>
      <c r="C4" s="392"/>
      <c r="D4" s="392"/>
      <c r="E4" s="392"/>
      <c r="F4" s="460"/>
      <c r="G4" s="460"/>
      <c r="H4" s="393" t="s">
        <v>95</v>
      </c>
    </row>
    <row r="5" spans="1:14">
      <c r="A5" s="492" t="s">
        <v>27</v>
      </c>
      <c r="B5" s="494" t="s">
        <v>248</v>
      </c>
      <c r="C5" s="496" t="s">
        <v>197</v>
      </c>
      <c r="D5" s="496"/>
      <c r="E5" s="496"/>
      <c r="F5" s="496" t="s">
        <v>198</v>
      </c>
      <c r="G5" s="496"/>
      <c r="H5" s="497"/>
    </row>
    <row r="6" spans="1:14">
      <c r="A6" s="493"/>
      <c r="B6" s="495"/>
      <c r="C6" s="404" t="s">
        <v>28</v>
      </c>
      <c r="D6" s="404" t="s">
        <v>96</v>
      </c>
      <c r="E6" s="404" t="s">
        <v>69</v>
      </c>
      <c r="F6" s="404" t="s">
        <v>28</v>
      </c>
      <c r="G6" s="404" t="s">
        <v>96</v>
      </c>
      <c r="H6" s="405" t="s">
        <v>69</v>
      </c>
    </row>
    <row r="7" spans="1:14" s="396" customFormat="1">
      <c r="A7" s="394">
        <v>1</v>
      </c>
      <c r="B7" s="395" t="s">
        <v>369</v>
      </c>
      <c r="C7" s="406">
        <v>34334597.960000001</v>
      </c>
      <c r="D7" s="406">
        <v>27638743.706599995</v>
      </c>
      <c r="E7" s="407">
        <v>61973341.666599996</v>
      </c>
      <c r="F7" s="406">
        <v>28695212.100000001</v>
      </c>
      <c r="G7" s="406">
        <v>49085028.497500002</v>
      </c>
      <c r="H7" s="408">
        <v>77780240.597499996</v>
      </c>
      <c r="I7" s="483"/>
      <c r="J7" s="483"/>
      <c r="K7" s="483"/>
      <c r="L7" s="483"/>
      <c r="M7" s="483"/>
      <c r="N7" s="483"/>
    </row>
    <row r="8" spans="1:14" s="396" customFormat="1">
      <c r="A8" s="394">
        <v>1.1000000000000001</v>
      </c>
      <c r="B8" s="397" t="s">
        <v>278</v>
      </c>
      <c r="C8" s="406">
        <v>19886961.210000001</v>
      </c>
      <c r="D8" s="406">
        <v>14540466.908199999</v>
      </c>
      <c r="E8" s="407">
        <v>34427428.118200004</v>
      </c>
      <c r="F8" s="406">
        <v>16924081.010000002</v>
      </c>
      <c r="G8" s="406">
        <v>23623297.761</v>
      </c>
      <c r="H8" s="408">
        <v>40547378.770999998</v>
      </c>
      <c r="I8" s="483"/>
      <c r="J8" s="483"/>
      <c r="K8" s="483"/>
      <c r="L8" s="483"/>
      <c r="M8" s="483"/>
      <c r="N8" s="483"/>
    </row>
    <row r="9" spans="1:14" s="396" customFormat="1">
      <c r="A9" s="394">
        <v>1.2</v>
      </c>
      <c r="B9" s="397" t="s">
        <v>279</v>
      </c>
      <c r="C9" s="406">
        <v>0</v>
      </c>
      <c r="D9" s="406">
        <v>0</v>
      </c>
      <c r="E9" s="407">
        <v>0</v>
      </c>
      <c r="F9" s="406">
        <v>0</v>
      </c>
      <c r="G9" s="406">
        <v>602496.30000000005</v>
      </c>
      <c r="H9" s="408">
        <v>602496.30000000005</v>
      </c>
      <c r="I9" s="483"/>
      <c r="J9" s="483"/>
      <c r="K9" s="483"/>
      <c r="L9" s="483"/>
      <c r="M9" s="483"/>
      <c r="N9" s="483"/>
    </row>
    <row r="10" spans="1:14" s="396" customFormat="1">
      <c r="A10" s="394">
        <v>1.3</v>
      </c>
      <c r="B10" s="397" t="s">
        <v>280</v>
      </c>
      <c r="C10" s="406">
        <v>14447636.749999998</v>
      </c>
      <c r="D10" s="406">
        <v>13098276.798399998</v>
      </c>
      <c r="E10" s="407">
        <v>27545913.548399996</v>
      </c>
      <c r="F10" s="406">
        <v>11771131.09</v>
      </c>
      <c r="G10" s="406">
        <v>24859234.436499998</v>
      </c>
      <c r="H10" s="408">
        <v>36630365.526500002</v>
      </c>
      <c r="I10" s="483"/>
      <c r="J10" s="483"/>
      <c r="K10" s="483"/>
      <c r="L10" s="483"/>
      <c r="M10" s="483"/>
      <c r="N10" s="483"/>
    </row>
    <row r="11" spans="1:14" s="396" customFormat="1">
      <c r="A11" s="394">
        <v>1.4</v>
      </c>
      <c r="B11" s="397" t="s">
        <v>281</v>
      </c>
      <c r="C11" s="406">
        <v>0</v>
      </c>
      <c r="D11" s="406">
        <v>17782.68</v>
      </c>
      <c r="E11" s="407">
        <v>17782.68</v>
      </c>
      <c r="F11" s="406">
        <v>0</v>
      </c>
      <c r="G11" s="406">
        <v>16841.560000000001</v>
      </c>
      <c r="H11" s="408">
        <v>16841.560000000001</v>
      </c>
      <c r="I11" s="483"/>
      <c r="J11" s="483"/>
      <c r="K11" s="483"/>
      <c r="L11" s="483"/>
      <c r="M11" s="483"/>
      <c r="N11" s="483"/>
    </row>
    <row r="12" spans="1:14" s="396" customFormat="1" ht="22.5">
      <c r="A12" s="394">
        <v>2</v>
      </c>
      <c r="B12" s="395" t="s">
        <v>282</v>
      </c>
      <c r="C12" s="406">
        <v>30614358.25</v>
      </c>
      <c r="D12" s="406">
        <v>215495615.685</v>
      </c>
      <c r="E12" s="407">
        <v>246109973.935</v>
      </c>
      <c r="F12" s="406">
        <v>0</v>
      </c>
      <c r="G12" s="406">
        <v>146015334.52000001</v>
      </c>
      <c r="H12" s="408">
        <v>146015334.52000001</v>
      </c>
      <c r="I12" s="483"/>
      <c r="J12" s="483"/>
      <c r="K12" s="483"/>
      <c r="L12" s="483"/>
      <c r="M12" s="483"/>
      <c r="N12" s="483"/>
    </row>
    <row r="13" spans="1:14" s="396" customFormat="1" ht="22.5">
      <c r="A13" s="394">
        <v>3</v>
      </c>
      <c r="B13" s="395" t="s">
        <v>283</v>
      </c>
      <c r="C13" s="406">
        <v>2373000</v>
      </c>
      <c r="D13" s="406">
        <v>0</v>
      </c>
      <c r="E13" s="407">
        <v>2373000</v>
      </c>
      <c r="F13" s="406">
        <v>6393000</v>
      </c>
      <c r="G13" s="406">
        <v>0</v>
      </c>
      <c r="H13" s="408">
        <v>6393000</v>
      </c>
      <c r="I13" s="483"/>
      <c r="J13" s="483"/>
      <c r="K13" s="483"/>
      <c r="L13" s="483"/>
      <c r="M13" s="483"/>
      <c r="N13" s="483"/>
    </row>
    <row r="14" spans="1:14" s="396" customFormat="1">
      <c r="A14" s="394">
        <v>3.1</v>
      </c>
      <c r="B14" s="397" t="s">
        <v>284</v>
      </c>
      <c r="C14" s="406">
        <v>2373000</v>
      </c>
      <c r="D14" s="406">
        <v>0</v>
      </c>
      <c r="E14" s="407">
        <v>2373000</v>
      </c>
      <c r="F14" s="406">
        <v>6393000</v>
      </c>
      <c r="G14" s="406">
        <v>0</v>
      </c>
      <c r="H14" s="408">
        <v>6393000</v>
      </c>
      <c r="I14" s="483"/>
      <c r="J14" s="483"/>
      <c r="K14" s="483"/>
      <c r="L14" s="483"/>
      <c r="M14" s="483"/>
      <c r="N14" s="483"/>
    </row>
    <row r="15" spans="1:14" s="396" customFormat="1">
      <c r="A15" s="394">
        <v>3.2</v>
      </c>
      <c r="B15" s="397" t="s">
        <v>285</v>
      </c>
      <c r="C15" s="406"/>
      <c r="D15" s="406"/>
      <c r="E15" s="407">
        <v>0</v>
      </c>
      <c r="F15" s="406"/>
      <c r="G15" s="406"/>
      <c r="H15" s="408">
        <v>0</v>
      </c>
      <c r="I15" s="483"/>
      <c r="J15" s="483"/>
      <c r="K15" s="483"/>
      <c r="L15" s="483"/>
      <c r="M15" s="483"/>
      <c r="N15" s="483"/>
    </row>
    <row r="16" spans="1:14" s="396" customFormat="1">
      <c r="A16" s="394">
        <v>4</v>
      </c>
      <c r="B16" s="395" t="s">
        <v>286</v>
      </c>
      <c r="C16" s="406">
        <v>95351099.060000002</v>
      </c>
      <c r="D16" s="406">
        <v>344927690.94</v>
      </c>
      <c r="E16" s="407">
        <v>440278790</v>
      </c>
      <c r="F16" s="406">
        <v>42221875.859999999</v>
      </c>
      <c r="G16" s="406">
        <v>280887318.38999999</v>
      </c>
      <c r="H16" s="408">
        <v>323109194.25</v>
      </c>
      <c r="I16" s="483"/>
      <c r="J16" s="483"/>
      <c r="K16" s="483"/>
      <c r="L16" s="483"/>
      <c r="M16" s="483"/>
      <c r="N16" s="483"/>
    </row>
    <row r="17" spans="1:14" s="396" customFormat="1">
      <c r="A17" s="394">
        <v>4.0999999999999996</v>
      </c>
      <c r="B17" s="397" t="s">
        <v>287</v>
      </c>
      <c r="C17" s="406">
        <v>64736740.810000002</v>
      </c>
      <c r="D17" s="406">
        <v>129432075.25</v>
      </c>
      <c r="E17" s="407">
        <v>194168816.06</v>
      </c>
      <c r="F17" s="406">
        <v>42221875.859999999</v>
      </c>
      <c r="G17" s="406">
        <v>134871983.87</v>
      </c>
      <c r="H17" s="408">
        <v>177093859.73000002</v>
      </c>
      <c r="I17" s="483"/>
      <c r="J17" s="483"/>
      <c r="K17" s="483"/>
      <c r="L17" s="483"/>
      <c r="M17" s="483"/>
      <c r="N17" s="483"/>
    </row>
    <row r="18" spans="1:14" s="396" customFormat="1">
      <c r="A18" s="394">
        <v>4.2</v>
      </c>
      <c r="B18" s="397" t="s">
        <v>288</v>
      </c>
      <c r="C18" s="406"/>
      <c r="D18" s="406"/>
      <c r="E18" s="407">
        <v>0</v>
      </c>
      <c r="F18" s="406"/>
      <c r="G18" s="406"/>
      <c r="H18" s="408">
        <v>0</v>
      </c>
      <c r="I18" s="483"/>
      <c r="J18" s="483"/>
      <c r="K18" s="483"/>
      <c r="L18" s="483"/>
      <c r="M18" s="483"/>
      <c r="N18" s="483"/>
    </row>
    <row r="19" spans="1:14" s="396" customFormat="1" ht="22.5">
      <c r="A19" s="394">
        <v>5</v>
      </c>
      <c r="B19" s="395" t="s">
        <v>289</v>
      </c>
      <c r="C19" s="406">
        <v>272133935.61000001</v>
      </c>
      <c r="D19" s="406">
        <v>1048152675.21</v>
      </c>
      <c r="E19" s="407">
        <v>1320286610.8200002</v>
      </c>
      <c r="F19" s="406">
        <v>258430297.94999996</v>
      </c>
      <c r="G19" s="406">
        <v>1006639677.5000001</v>
      </c>
      <c r="H19" s="408">
        <v>1265069975.45</v>
      </c>
      <c r="I19" s="483"/>
      <c r="J19" s="483"/>
      <c r="K19" s="483"/>
      <c r="L19" s="483"/>
      <c r="M19" s="483"/>
      <c r="N19" s="483"/>
    </row>
    <row r="20" spans="1:14" s="396" customFormat="1">
      <c r="A20" s="394">
        <v>5.0999999999999996</v>
      </c>
      <c r="B20" s="397" t="s">
        <v>290</v>
      </c>
      <c r="C20" s="406">
        <v>3815280.68</v>
      </c>
      <c r="D20" s="406">
        <v>6797666.8200000003</v>
      </c>
      <c r="E20" s="407">
        <v>10612947.5</v>
      </c>
      <c r="F20" s="406">
        <v>3096924.89</v>
      </c>
      <c r="G20" s="406">
        <v>8612459.5</v>
      </c>
      <c r="H20" s="408">
        <v>11709384.390000001</v>
      </c>
      <c r="I20" s="483"/>
      <c r="J20" s="483"/>
      <c r="K20" s="483"/>
      <c r="L20" s="483"/>
      <c r="M20" s="483"/>
      <c r="N20" s="483"/>
    </row>
    <row r="21" spans="1:14" s="396" customFormat="1">
      <c r="A21" s="394">
        <v>5.2</v>
      </c>
      <c r="B21" s="397" t="s">
        <v>291</v>
      </c>
      <c r="C21" s="406">
        <v>0</v>
      </c>
      <c r="D21" s="406">
        <v>0</v>
      </c>
      <c r="E21" s="407">
        <v>0</v>
      </c>
      <c r="F21" s="406">
        <v>0</v>
      </c>
      <c r="G21" s="406">
        <v>0</v>
      </c>
      <c r="H21" s="408">
        <v>0</v>
      </c>
      <c r="I21" s="483"/>
      <c r="J21" s="483"/>
      <c r="K21" s="483"/>
      <c r="L21" s="483"/>
      <c r="M21" s="483"/>
      <c r="N21" s="483"/>
    </row>
    <row r="22" spans="1:14" s="396" customFormat="1">
      <c r="A22" s="394">
        <v>5.3</v>
      </c>
      <c r="B22" s="397" t="s">
        <v>292</v>
      </c>
      <c r="C22" s="406">
        <v>227105260.22</v>
      </c>
      <c r="D22" s="406">
        <v>994428459.24000001</v>
      </c>
      <c r="E22" s="407">
        <v>1221533719.46</v>
      </c>
      <c r="F22" s="406">
        <v>222061342.04999998</v>
      </c>
      <c r="G22" s="406">
        <v>959486112.65999997</v>
      </c>
      <c r="H22" s="408">
        <v>1181547454.71</v>
      </c>
      <c r="I22" s="483"/>
      <c r="J22" s="483"/>
      <c r="K22" s="483"/>
      <c r="L22" s="483"/>
      <c r="M22" s="483"/>
      <c r="N22" s="483"/>
    </row>
    <row r="23" spans="1:14" s="396" customFormat="1">
      <c r="A23" s="394" t="s">
        <v>293</v>
      </c>
      <c r="B23" s="398" t="s">
        <v>294</v>
      </c>
      <c r="C23" s="406">
        <v>69731604.989999995</v>
      </c>
      <c r="D23" s="406">
        <v>290557759.06</v>
      </c>
      <c r="E23" s="407">
        <v>360289364.05000001</v>
      </c>
      <c r="F23" s="406">
        <v>81839710.140000001</v>
      </c>
      <c r="G23" s="406">
        <v>302221277.13999999</v>
      </c>
      <c r="H23" s="408">
        <v>384060987.27999997</v>
      </c>
      <c r="I23" s="483"/>
      <c r="J23" s="483"/>
      <c r="K23" s="483"/>
      <c r="L23" s="483"/>
      <c r="M23" s="483"/>
      <c r="N23" s="483"/>
    </row>
    <row r="24" spans="1:14" s="396" customFormat="1">
      <c r="A24" s="394" t="s">
        <v>295</v>
      </c>
      <c r="B24" s="398" t="s">
        <v>296</v>
      </c>
      <c r="C24" s="406">
        <v>100615498.94</v>
      </c>
      <c r="D24" s="406">
        <v>544646107.61000001</v>
      </c>
      <c r="E24" s="407">
        <v>645261606.54999995</v>
      </c>
      <c r="F24" s="406">
        <v>98469608.569999993</v>
      </c>
      <c r="G24" s="406">
        <v>524051109.52999997</v>
      </c>
      <c r="H24" s="408">
        <v>622520718.0999999</v>
      </c>
      <c r="I24" s="483"/>
      <c r="J24" s="483"/>
      <c r="K24" s="483"/>
      <c r="L24" s="483"/>
      <c r="M24" s="483"/>
      <c r="N24" s="483"/>
    </row>
    <row r="25" spans="1:14" s="396" customFormat="1">
      <c r="A25" s="394" t="s">
        <v>297</v>
      </c>
      <c r="B25" s="399" t="s">
        <v>298</v>
      </c>
      <c r="C25" s="406">
        <v>0</v>
      </c>
      <c r="D25" s="406">
        <v>0</v>
      </c>
      <c r="E25" s="407">
        <v>0</v>
      </c>
      <c r="F25" s="406">
        <v>0</v>
      </c>
      <c r="G25" s="406">
        <v>0</v>
      </c>
      <c r="H25" s="408">
        <v>0</v>
      </c>
      <c r="I25" s="483"/>
      <c r="J25" s="483"/>
      <c r="K25" s="483"/>
      <c r="L25" s="483"/>
      <c r="M25" s="483"/>
      <c r="N25" s="483"/>
    </row>
    <row r="26" spans="1:14" s="396" customFormat="1">
      <c r="A26" s="394" t="s">
        <v>299</v>
      </c>
      <c r="B26" s="398" t="s">
        <v>300</v>
      </c>
      <c r="C26" s="406">
        <v>56758156.289999999</v>
      </c>
      <c r="D26" s="406">
        <v>158149160.15000001</v>
      </c>
      <c r="E26" s="407">
        <v>214907316.44</v>
      </c>
      <c r="F26" s="406">
        <v>41485264.159999996</v>
      </c>
      <c r="G26" s="406">
        <v>132151834.64</v>
      </c>
      <c r="H26" s="408">
        <v>173637098.80000001</v>
      </c>
      <c r="I26" s="483"/>
      <c r="J26" s="483"/>
      <c r="K26" s="483"/>
      <c r="L26" s="483"/>
      <c r="M26" s="483"/>
      <c r="N26" s="483"/>
    </row>
    <row r="27" spans="1:14" s="396" customFormat="1">
      <c r="A27" s="394" t="s">
        <v>301</v>
      </c>
      <c r="B27" s="398" t="s">
        <v>302</v>
      </c>
      <c r="C27" s="406">
        <v>0</v>
      </c>
      <c r="D27" s="406">
        <v>1075432.42</v>
      </c>
      <c r="E27" s="407">
        <v>1075432.42</v>
      </c>
      <c r="F27" s="406">
        <v>266759.18</v>
      </c>
      <c r="G27" s="406">
        <v>1061891.3500000001</v>
      </c>
      <c r="H27" s="408">
        <v>1328650.53</v>
      </c>
      <c r="I27" s="483"/>
      <c r="J27" s="483"/>
      <c r="K27" s="483"/>
      <c r="L27" s="483"/>
      <c r="M27" s="483"/>
      <c r="N27" s="483"/>
    </row>
    <row r="28" spans="1:14" s="396" customFormat="1">
      <c r="A28" s="394">
        <v>5.4</v>
      </c>
      <c r="B28" s="397" t="s">
        <v>303</v>
      </c>
      <c r="C28" s="406">
        <v>30039463.940000001</v>
      </c>
      <c r="D28" s="406">
        <v>44372930.18</v>
      </c>
      <c r="E28" s="407">
        <v>74412394.120000005</v>
      </c>
      <c r="F28" s="406">
        <v>22573420.940000001</v>
      </c>
      <c r="G28" s="406">
        <v>37048801.700000003</v>
      </c>
      <c r="H28" s="408">
        <v>59622222.640000001</v>
      </c>
      <c r="I28" s="483"/>
      <c r="J28" s="483"/>
      <c r="K28" s="483"/>
      <c r="L28" s="483"/>
      <c r="M28" s="483"/>
      <c r="N28" s="483"/>
    </row>
    <row r="29" spans="1:14" s="396" customFormat="1">
      <c r="A29" s="394">
        <v>5.5</v>
      </c>
      <c r="B29" s="397" t="s">
        <v>304</v>
      </c>
      <c r="C29" s="406">
        <v>0</v>
      </c>
      <c r="D29" s="406">
        <v>452417.69</v>
      </c>
      <c r="E29" s="407">
        <v>452417.69</v>
      </c>
      <c r="F29" s="406">
        <v>38316.01</v>
      </c>
      <c r="G29" s="406">
        <v>1081405.19</v>
      </c>
      <c r="H29" s="408">
        <v>1119721.2</v>
      </c>
      <c r="I29" s="483"/>
      <c r="J29" s="483"/>
      <c r="K29" s="483"/>
      <c r="L29" s="483"/>
      <c r="M29" s="483"/>
      <c r="N29" s="483"/>
    </row>
    <row r="30" spans="1:14" s="396" customFormat="1">
      <c r="A30" s="394">
        <v>5.6</v>
      </c>
      <c r="B30" s="397" t="s">
        <v>305</v>
      </c>
      <c r="C30" s="406">
        <v>8430895.9399999995</v>
      </c>
      <c r="D30" s="406">
        <v>0</v>
      </c>
      <c r="E30" s="407">
        <v>8430895.9399999995</v>
      </c>
      <c r="F30" s="406">
        <v>10030895.939999999</v>
      </c>
      <c r="G30" s="406">
        <v>0</v>
      </c>
      <c r="H30" s="408">
        <v>10030895.939999999</v>
      </c>
      <c r="I30" s="483"/>
      <c r="J30" s="483"/>
      <c r="K30" s="483"/>
      <c r="L30" s="483"/>
      <c r="M30" s="483"/>
      <c r="N30" s="483"/>
    </row>
    <row r="31" spans="1:14" s="396" customFormat="1">
      <c r="A31" s="394">
        <v>5.7</v>
      </c>
      <c r="B31" s="397" t="s">
        <v>306</v>
      </c>
      <c r="C31" s="406">
        <v>2743034.83</v>
      </c>
      <c r="D31" s="406">
        <v>2101201.2799999998</v>
      </c>
      <c r="E31" s="407">
        <v>4844236.1099999994</v>
      </c>
      <c r="F31" s="406">
        <v>629398.12</v>
      </c>
      <c r="G31" s="406">
        <v>410898.45</v>
      </c>
      <c r="H31" s="408">
        <v>1040296.5700000001</v>
      </c>
      <c r="I31" s="483"/>
      <c r="J31" s="483"/>
      <c r="K31" s="483"/>
      <c r="L31" s="483"/>
      <c r="M31" s="483"/>
      <c r="N31" s="483"/>
    </row>
    <row r="32" spans="1:14" s="396" customFormat="1">
      <c r="A32" s="394">
        <v>6</v>
      </c>
      <c r="B32" s="395" t="s">
        <v>307</v>
      </c>
      <c r="C32" s="406">
        <v>0</v>
      </c>
      <c r="D32" s="406">
        <v>30422227.629500002</v>
      </c>
      <c r="E32" s="407">
        <v>30422227.629500002</v>
      </c>
      <c r="F32" s="406">
        <v>0</v>
      </c>
      <c r="G32" s="406">
        <v>117813411.065</v>
      </c>
      <c r="H32" s="408">
        <v>117813411.065</v>
      </c>
      <c r="I32" s="483"/>
      <c r="J32" s="483"/>
      <c r="K32" s="483"/>
      <c r="L32" s="483"/>
      <c r="M32" s="483"/>
      <c r="N32" s="483"/>
    </row>
    <row r="33" spans="1:14" s="396" customFormat="1" ht="22.5">
      <c r="A33" s="394">
        <v>6.1</v>
      </c>
      <c r="B33" s="397" t="s">
        <v>370</v>
      </c>
      <c r="C33" s="406"/>
      <c r="D33" s="406">
        <v>15269227.6295</v>
      </c>
      <c r="E33" s="407">
        <v>15269227.6295</v>
      </c>
      <c r="F33" s="406"/>
      <c r="G33" s="406">
        <v>58504000</v>
      </c>
      <c r="H33" s="408">
        <v>58504000</v>
      </c>
      <c r="I33" s="483"/>
      <c r="J33" s="483"/>
      <c r="K33" s="483"/>
      <c r="L33" s="483"/>
      <c r="M33" s="483"/>
      <c r="N33" s="483"/>
    </row>
    <row r="34" spans="1:14" s="396" customFormat="1" ht="22.5">
      <c r="A34" s="394">
        <v>6.2</v>
      </c>
      <c r="B34" s="397" t="s">
        <v>308</v>
      </c>
      <c r="C34" s="406"/>
      <c r="D34" s="406">
        <v>15153000</v>
      </c>
      <c r="E34" s="407">
        <v>15153000</v>
      </c>
      <c r="F34" s="406"/>
      <c r="G34" s="406">
        <v>59309411.064999998</v>
      </c>
      <c r="H34" s="408">
        <v>59309411.064999998</v>
      </c>
      <c r="I34" s="483"/>
      <c r="J34" s="483"/>
      <c r="K34" s="483"/>
      <c r="L34" s="483"/>
      <c r="M34" s="483"/>
      <c r="N34" s="483"/>
    </row>
    <row r="35" spans="1:14" s="396" customFormat="1" ht="22.5">
      <c r="A35" s="394">
        <v>6.3</v>
      </c>
      <c r="B35" s="397" t="s">
        <v>309</v>
      </c>
      <c r="C35" s="406"/>
      <c r="D35" s="406"/>
      <c r="E35" s="407">
        <v>0</v>
      </c>
      <c r="F35" s="406"/>
      <c r="G35" s="406"/>
      <c r="H35" s="408">
        <v>0</v>
      </c>
      <c r="I35" s="483"/>
      <c r="J35" s="483"/>
      <c r="K35" s="483"/>
      <c r="L35" s="483"/>
      <c r="M35" s="483"/>
      <c r="N35" s="483"/>
    </row>
    <row r="36" spans="1:14" s="396" customFormat="1">
      <c r="A36" s="394">
        <v>6.4</v>
      </c>
      <c r="B36" s="397" t="s">
        <v>310</v>
      </c>
      <c r="C36" s="406"/>
      <c r="D36" s="406"/>
      <c r="E36" s="407">
        <v>0</v>
      </c>
      <c r="F36" s="406"/>
      <c r="G36" s="406"/>
      <c r="H36" s="408">
        <v>0</v>
      </c>
      <c r="I36" s="483"/>
      <c r="J36" s="483"/>
      <c r="K36" s="483"/>
      <c r="L36" s="483"/>
      <c r="M36" s="483"/>
      <c r="N36" s="483"/>
    </row>
    <row r="37" spans="1:14" s="396" customFormat="1">
      <c r="A37" s="394">
        <v>6.5</v>
      </c>
      <c r="B37" s="397" t="s">
        <v>311</v>
      </c>
      <c r="C37" s="406"/>
      <c r="D37" s="406"/>
      <c r="E37" s="407">
        <v>0</v>
      </c>
      <c r="F37" s="406"/>
      <c r="G37" s="406"/>
      <c r="H37" s="408">
        <v>0</v>
      </c>
      <c r="I37" s="483"/>
      <c r="J37" s="483"/>
      <c r="K37" s="483"/>
      <c r="L37" s="483"/>
      <c r="M37" s="483"/>
      <c r="N37" s="483"/>
    </row>
    <row r="38" spans="1:14" s="396" customFormat="1" ht="22.5">
      <c r="A38" s="394">
        <v>6.6</v>
      </c>
      <c r="B38" s="397" t="s">
        <v>312</v>
      </c>
      <c r="C38" s="406"/>
      <c r="D38" s="406"/>
      <c r="E38" s="407">
        <v>0</v>
      </c>
      <c r="F38" s="406"/>
      <c r="G38" s="406"/>
      <c r="H38" s="408">
        <v>0</v>
      </c>
      <c r="I38" s="483"/>
      <c r="J38" s="483"/>
      <c r="K38" s="483"/>
      <c r="L38" s="483"/>
      <c r="M38" s="483"/>
      <c r="N38" s="483"/>
    </row>
    <row r="39" spans="1:14" s="396" customFormat="1" ht="22.5">
      <c r="A39" s="394">
        <v>6.7</v>
      </c>
      <c r="B39" s="397" t="s">
        <v>313</v>
      </c>
      <c r="C39" s="406"/>
      <c r="D39" s="406"/>
      <c r="E39" s="407">
        <v>0</v>
      </c>
      <c r="F39" s="406"/>
      <c r="G39" s="406"/>
      <c r="H39" s="408">
        <v>0</v>
      </c>
      <c r="I39" s="483"/>
      <c r="J39" s="483"/>
      <c r="K39" s="483"/>
      <c r="L39" s="483"/>
      <c r="M39" s="483"/>
      <c r="N39" s="483"/>
    </row>
    <row r="40" spans="1:14" s="396" customFormat="1">
      <c r="A40" s="394">
        <v>7</v>
      </c>
      <c r="B40" s="395" t="s">
        <v>314</v>
      </c>
      <c r="C40" s="406"/>
      <c r="D40" s="406"/>
      <c r="E40" s="407">
        <v>0</v>
      </c>
      <c r="F40" s="406"/>
      <c r="G40" s="406"/>
      <c r="H40" s="408"/>
      <c r="I40" s="483"/>
      <c r="J40" s="483"/>
      <c r="K40" s="483"/>
      <c r="L40" s="483"/>
      <c r="M40" s="483"/>
      <c r="N40" s="483"/>
    </row>
    <row r="41" spans="1:14" s="396" customFormat="1" ht="22.5">
      <c r="A41" s="394">
        <v>7.1</v>
      </c>
      <c r="B41" s="397" t="s">
        <v>315</v>
      </c>
      <c r="C41" s="406">
        <v>401772.13</v>
      </c>
      <c r="D41" s="406">
        <v>795265.87470000004</v>
      </c>
      <c r="E41" s="407">
        <v>1197038.0046999999</v>
      </c>
      <c r="F41" s="406">
        <v>117745.81</v>
      </c>
      <c r="G41" s="406">
        <v>3370468.5062999995</v>
      </c>
      <c r="H41" s="408">
        <v>3488214.3162999996</v>
      </c>
      <c r="I41" s="483"/>
      <c r="J41" s="483"/>
      <c r="K41" s="483"/>
      <c r="L41" s="483"/>
      <c r="M41" s="483"/>
      <c r="N41" s="483"/>
    </row>
    <row r="42" spans="1:14" s="396" customFormat="1" ht="22.5">
      <c r="A42" s="394">
        <v>7.2</v>
      </c>
      <c r="B42" s="397" t="s">
        <v>316</v>
      </c>
      <c r="C42" s="406">
        <v>166893.63999999998</v>
      </c>
      <c r="D42" s="406">
        <v>178574.5883</v>
      </c>
      <c r="E42" s="407">
        <v>345468.22829999996</v>
      </c>
      <c r="F42" s="406">
        <v>57942.930000000008</v>
      </c>
      <c r="G42" s="406">
        <v>565282.34210000013</v>
      </c>
      <c r="H42" s="408">
        <v>623225.27210000018</v>
      </c>
      <c r="I42" s="483"/>
      <c r="J42" s="483"/>
      <c r="K42" s="483"/>
      <c r="L42" s="483"/>
      <c r="M42" s="483"/>
      <c r="N42" s="483"/>
    </row>
    <row r="43" spans="1:14" s="396" customFormat="1" ht="22.5">
      <c r="A43" s="394">
        <v>7.3</v>
      </c>
      <c r="B43" s="397" t="s">
        <v>317</v>
      </c>
      <c r="C43" s="406">
        <v>6426211.3299999973</v>
      </c>
      <c r="D43" s="406">
        <v>34547052.166000001</v>
      </c>
      <c r="E43" s="407">
        <v>40973263.495999999</v>
      </c>
      <c r="F43" s="406">
        <v>7390349.2399999909</v>
      </c>
      <c r="G43" s="406">
        <v>32789281.663700022</v>
      </c>
      <c r="H43" s="408">
        <v>40179630.903700009</v>
      </c>
      <c r="I43" s="483"/>
      <c r="J43" s="483"/>
      <c r="K43" s="483"/>
      <c r="L43" s="483"/>
      <c r="M43" s="483"/>
      <c r="N43" s="483"/>
    </row>
    <row r="44" spans="1:14" s="396" customFormat="1" ht="22.5">
      <c r="A44" s="394">
        <v>7.4</v>
      </c>
      <c r="B44" s="397" t="s">
        <v>318</v>
      </c>
      <c r="C44" s="406">
        <v>2292981.3100000089</v>
      </c>
      <c r="D44" s="406">
        <v>11119111.271700012</v>
      </c>
      <c r="E44" s="407">
        <v>13412092.58170002</v>
      </c>
      <c r="F44" s="406">
        <v>2636346.3200000129</v>
      </c>
      <c r="G44" s="406">
        <v>11495454.979099987</v>
      </c>
      <c r="H44" s="408">
        <v>14131801.2991</v>
      </c>
      <c r="I44" s="483"/>
      <c r="J44" s="483"/>
      <c r="K44" s="483"/>
      <c r="L44" s="483"/>
      <c r="M44" s="483"/>
      <c r="N44" s="483"/>
    </row>
    <row r="45" spans="1:14" s="396" customFormat="1">
      <c r="A45" s="394">
        <v>8</v>
      </c>
      <c r="B45" s="395" t="s">
        <v>319</v>
      </c>
      <c r="C45" s="406">
        <v>4273.1545000000006</v>
      </c>
      <c r="D45" s="406">
        <v>332238.52561499999</v>
      </c>
      <c r="E45" s="407">
        <v>336511.680115</v>
      </c>
      <c r="F45" s="406">
        <v>324779.18</v>
      </c>
      <c r="G45" s="406">
        <v>737324.93542500015</v>
      </c>
      <c r="H45" s="408">
        <v>1062104.1154250002</v>
      </c>
      <c r="I45" s="483"/>
      <c r="J45" s="483"/>
      <c r="K45" s="483"/>
      <c r="L45" s="483"/>
      <c r="M45" s="483"/>
      <c r="N45" s="483"/>
    </row>
    <row r="46" spans="1:14" s="396" customFormat="1">
      <c r="A46" s="394">
        <v>8.1</v>
      </c>
      <c r="B46" s="397" t="s">
        <v>320</v>
      </c>
      <c r="C46" s="406"/>
      <c r="D46" s="406"/>
      <c r="E46" s="407">
        <v>0</v>
      </c>
      <c r="F46" s="406"/>
      <c r="G46" s="406"/>
      <c r="H46" s="408">
        <v>0</v>
      </c>
      <c r="I46" s="483"/>
      <c r="J46" s="483"/>
      <c r="K46" s="483"/>
      <c r="L46" s="483"/>
      <c r="M46" s="483"/>
      <c r="N46" s="483"/>
    </row>
    <row r="47" spans="1:14" s="396" customFormat="1">
      <c r="A47" s="394">
        <v>8.1999999999999993</v>
      </c>
      <c r="B47" s="397" t="s">
        <v>321</v>
      </c>
      <c r="C47" s="406">
        <v>4273.1545000000006</v>
      </c>
      <c r="D47" s="406">
        <v>332238.52561499999</v>
      </c>
      <c r="E47" s="407">
        <v>336511.680115</v>
      </c>
      <c r="F47" s="406">
        <v>4699.1000000000004</v>
      </c>
      <c r="G47" s="406">
        <v>737324.93542500015</v>
      </c>
      <c r="H47" s="408">
        <v>742024.03542500013</v>
      </c>
      <c r="I47" s="483"/>
      <c r="J47" s="483"/>
      <c r="K47" s="483"/>
      <c r="L47" s="483"/>
      <c r="M47" s="483"/>
      <c r="N47" s="483"/>
    </row>
    <row r="48" spans="1:14" s="396" customFormat="1">
      <c r="A48" s="394">
        <v>8.3000000000000007</v>
      </c>
      <c r="B48" s="397" t="s">
        <v>322</v>
      </c>
      <c r="C48" s="406"/>
      <c r="D48" s="406"/>
      <c r="E48" s="407">
        <v>0</v>
      </c>
      <c r="F48" s="406">
        <v>320080.08</v>
      </c>
      <c r="G48" s="406"/>
      <c r="H48" s="408">
        <v>320080.08</v>
      </c>
      <c r="I48" s="483"/>
      <c r="J48" s="483"/>
      <c r="K48" s="483"/>
      <c r="L48" s="483"/>
      <c r="M48" s="483"/>
      <c r="N48" s="483"/>
    </row>
    <row r="49" spans="1:14" s="396" customFormat="1">
      <c r="A49" s="394">
        <v>8.4</v>
      </c>
      <c r="B49" s="397" t="s">
        <v>323</v>
      </c>
      <c r="C49" s="406"/>
      <c r="D49" s="406"/>
      <c r="E49" s="407">
        <v>0</v>
      </c>
      <c r="F49" s="406"/>
      <c r="G49" s="406"/>
      <c r="H49" s="408">
        <v>0</v>
      </c>
      <c r="I49" s="483"/>
      <c r="J49" s="483"/>
      <c r="K49" s="483"/>
      <c r="L49" s="483"/>
      <c r="M49" s="483"/>
      <c r="N49" s="483"/>
    </row>
    <row r="50" spans="1:14" s="396" customFormat="1">
      <c r="A50" s="394">
        <v>8.5</v>
      </c>
      <c r="B50" s="397" t="s">
        <v>324</v>
      </c>
      <c r="C50" s="406"/>
      <c r="D50" s="406"/>
      <c r="E50" s="407">
        <v>0</v>
      </c>
      <c r="F50" s="406"/>
      <c r="G50" s="406"/>
      <c r="H50" s="408">
        <v>0</v>
      </c>
      <c r="I50" s="483"/>
      <c r="J50" s="483"/>
      <c r="K50" s="483"/>
      <c r="L50" s="483"/>
      <c r="M50" s="483"/>
      <c r="N50" s="483"/>
    </row>
    <row r="51" spans="1:14" s="396" customFormat="1">
      <c r="A51" s="394">
        <v>8.6</v>
      </c>
      <c r="B51" s="397" t="s">
        <v>325</v>
      </c>
      <c r="C51" s="406"/>
      <c r="D51" s="406"/>
      <c r="E51" s="407">
        <v>0</v>
      </c>
      <c r="F51" s="406"/>
      <c r="G51" s="406"/>
      <c r="H51" s="408">
        <v>0</v>
      </c>
      <c r="I51" s="483"/>
      <c r="J51" s="483"/>
      <c r="K51" s="483"/>
      <c r="L51" s="483"/>
      <c r="M51" s="483"/>
      <c r="N51" s="483"/>
    </row>
    <row r="52" spans="1:14" s="396" customFormat="1">
      <c r="A52" s="394">
        <v>8.6999999999999993</v>
      </c>
      <c r="B52" s="397" t="s">
        <v>326</v>
      </c>
      <c r="C52" s="406"/>
      <c r="D52" s="406"/>
      <c r="E52" s="407">
        <v>0</v>
      </c>
      <c r="F52" s="406"/>
      <c r="G52" s="406"/>
      <c r="H52" s="408">
        <v>0</v>
      </c>
      <c r="I52" s="483"/>
      <c r="J52" s="483"/>
      <c r="K52" s="483"/>
      <c r="L52" s="483"/>
      <c r="M52" s="483"/>
      <c r="N52" s="483"/>
    </row>
    <row r="53" spans="1:14" s="396" customFormat="1" ht="23.25" thickBot="1">
      <c r="A53" s="400">
        <v>9</v>
      </c>
      <c r="B53" s="401" t="s">
        <v>327</v>
      </c>
      <c r="C53" s="402"/>
      <c r="D53" s="402"/>
      <c r="E53" s="403">
        <v>0</v>
      </c>
      <c r="F53" s="402"/>
      <c r="G53" s="402"/>
      <c r="H53" s="352">
        <v>0</v>
      </c>
      <c r="I53" s="483"/>
      <c r="J53" s="483"/>
      <c r="K53" s="483"/>
      <c r="L53" s="483"/>
      <c r="M53" s="483"/>
      <c r="N53" s="483"/>
    </row>
  </sheetData>
  <mergeCells count="4">
    <mergeCell ref="A5:A6"/>
    <mergeCell ref="B5:B6"/>
    <mergeCell ref="C5:E5"/>
    <mergeCell ref="F5:H5"/>
  </mergeCell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C21" sqref="C21"/>
      <selection pane="topRight" activeCell="C21" sqref="C21"/>
      <selection pane="bottomLeft" activeCell="C21" sqref="C21"/>
      <selection pane="bottomRight" activeCell="C21" sqref="C21"/>
    </sheetView>
  </sheetViews>
  <sheetFormatPr defaultColWidth="9.140625" defaultRowHeight="12.75"/>
  <cols>
    <col min="1" max="1" width="9.5703125" style="461" bestFit="1" customWidth="1"/>
    <col min="2" max="2" width="93.5703125" style="461" customWidth="1"/>
    <col min="3" max="4" width="12.7109375" style="461" customWidth="1"/>
    <col min="5" max="11" width="9.7109375" style="463" customWidth="1"/>
    <col min="12" max="16384" width="9.140625" style="463"/>
  </cols>
  <sheetData>
    <row r="1" spans="1:8">
      <c r="A1" s="459" t="s">
        <v>191</v>
      </c>
      <c r="B1" s="464" t="str">
        <f>Info!C2</f>
        <v>ს.ს "პროკრედიტ ბანკი"</v>
      </c>
      <c r="C1" s="464"/>
    </row>
    <row r="2" spans="1:8">
      <c r="A2" s="459" t="s">
        <v>192</v>
      </c>
      <c r="B2" s="276">
        <f>'1. key ratios'!B2</f>
        <v>43373</v>
      </c>
      <c r="C2" s="468"/>
      <c r="D2" s="465"/>
      <c r="E2" s="462"/>
      <c r="F2" s="462"/>
      <c r="G2" s="462"/>
      <c r="H2" s="462"/>
    </row>
    <row r="3" spans="1:8">
      <c r="A3" s="459"/>
      <c r="B3" s="464"/>
      <c r="C3" s="468"/>
      <c r="D3" s="465"/>
      <c r="E3" s="462"/>
      <c r="F3" s="462"/>
      <c r="G3" s="462"/>
      <c r="H3" s="462"/>
    </row>
    <row r="4" spans="1:8" ht="15" customHeight="1" thickBot="1">
      <c r="A4" s="474" t="s">
        <v>334</v>
      </c>
      <c r="B4" s="475" t="s">
        <v>190</v>
      </c>
      <c r="C4" s="474"/>
      <c r="D4" s="458" t="s">
        <v>95</v>
      </c>
    </row>
    <row r="5" spans="1:8" ht="15" customHeight="1">
      <c r="A5" s="472" t="s">
        <v>27</v>
      </c>
      <c r="B5" s="473"/>
      <c r="C5" s="457">
        <v>43373</v>
      </c>
      <c r="D5" s="456">
        <v>43281</v>
      </c>
    </row>
    <row r="6" spans="1:8" ht="15" customHeight="1">
      <c r="A6" s="470">
        <v>1</v>
      </c>
      <c r="B6" s="455" t="s">
        <v>195</v>
      </c>
      <c r="C6" s="454">
        <v>1076992571.8358474</v>
      </c>
      <c r="D6" s="453">
        <v>981459782.41457152</v>
      </c>
      <c r="E6" s="478"/>
      <c r="F6" s="478"/>
    </row>
    <row r="7" spans="1:8" ht="15" customHeight="1">
      <c r="A7" s="470">
        <v>1.1000000000000001</v>
      </c>
      <c r="B7" s="260" t="s">
        <v>22</v>
      </c>
      <c r="C7" s="452">
        <v>1039745358.68804</v>
      </c>
      <c r="D7" s="451">
        <v>940186627.70387995</v>
      </c>
      <c r="E7" s="478"/>
      <c r="F7" s="478"/>
    </row>
    <row r="8" spans="1:8" ht="25.5">
      <c r="A8" s="470" t="s">
        <v>254</v>
      </c>
      <c r="B8" s="261" t="s">
        <v>328</v>
      </c>
      <c r="C8" s="452"/>
      <c r="D8" s="451"/>
      <c r="E8" s="478"/>
      <c r="F8" s="478"/>
    </row>
    <row r="9" spans="1:8" ht="15" customHeight="1">
      <c r="A9" s="470">
        <v>1.2</v>
      </c>
      <c r="B9" s="260" t="s">
        <v>23</v>
      </c>
      <c r="C9" s="452">
        <v>37186136.237289459</v>
      </c>
      <c r="D9" s="451">
        <v>41170421.510691486</v>
      </c>
      <c r="E9" s="478"/>
      <c r="F9" s="478"/>
    </row>
    <row r="10" spans="1:8" ht="15" customHeight="1">
      <c r="A10" s="470">
        <v>1.3</v>
      </c>
      <c r="B10" s="450" t="s">
        <v>78</v>
      </c>
      <c r="C10" s="449">
        <v>61076.910517999997</v>
      </c>
      <c r="D10" s="451">
        <v>102733.20000000001</v>
      </c>
      <c r="E10" s="478"/>
      <c r="F10" s="478"/>
    </row>
    <row r="11" spans="1:8" ht="15" customHeight="1">
      <c r="A11" s="470">
        <v>2</v>
      </c>
      <c r="B11" s="455" t="s">
        <v>196</v>
      </c>
      <c r="C11" s="452">
        <v>20132418.911446542</v>
      </c>
      <c r="D11" s="451">
        <v>13186161.137002949</v>
      </c>
      <c r="E11" s="478"/>
      <c r="F11" s="478"/>
    </row>
    <row r="12" spans="1:8" ht="15" customHeight="1">
      <c r="A12" s="448">
        <v>3</v>
      </c>
      <c r="B12" s="447" t="s">
        <v>194</v>
      </c>
      <c r="C12" s="449">
        <v>148961725.24218747</v>
      </c>
      <c r="D12" s="446">
        <v>148961725.24218747</v>
      </c>
      <c r="E12" s="478"/>
      <c r="F12" s="478"/>
    </row>
    <row r="13" spans="1:8" ht="15" customHeight="1" thickBot="1">
      <c r="A13" s="471">
        <v>4</v>
      </c>
      <c r="B13" s="445" t="s">
        <v>255</v>
      </c>
      <c r="C13" s="444">
        <v>1246086715.9894814</v>
      </c>
      <c r="D13" s="443">
        <v>1143607668.793762</v>
      </c>
      <c r="E13" s="478"/>
      <c r="F13" s="478"/>
    </row>
    <row r="14" spans="1:8">
      <c r="B14" s="466"/>
    </row>
    <row r="15" spans="1:8">
      <c r="B15" s="469"/>
    </row>
    <row r="16" spans="1:8">
      <c r="B16" s="469"/>
    </row>
    <row r="17" spans="2:2">
      <c r="B17" s="469"/>
    </row>
    <row r="18" spans="2:2">
      <c r="B18" s="46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9"/>
  <sheetViews>
    <sheetView showGridLines="0" tabSelected="1" zoomScaleNormal="100" workbookViewId="0">
      <pane xSplit="1" ySplit="4" topLeftCell="B11" activePane="bottomRight" state="frozen"/>
      <selection activeCell="C21" sqref="C21"/>
      <selection pane="topRight" activeCell="C21" sqref="C21"/>
      <selection pane="bottomLeft" activeCell="C21" sqref="C21"/>
      <selection pane="bottomRight" activeCell="B33" activeCellId="1" sqref="B30 B33:B37"/>
    </sheetView>
  </sheetViews>
  <sheetFormatPr defaultRowHeight="15"/>
  <cols>
    <col min="1" max="1" width="9.5703125" style="1" bestFit="1" customWidth="1"/>
    <col min="2" max="2" width="90.42578125" style="1" bestFit="1" customWidth="1"/>
    <col min="3" max="3" width="9.140625" style="1"/>
  </cols>
  <sheetData>
    <row r="1" spans="1:8">
      <c r="A1" s="1" t="s">
        <v>191</v>
      </c>
      <c r="B1" s="1" t="str">
        <f>Info!C2</f>
        <v>ს.ს "პროკრედიტ ბანკი"</v>
      </c>
    </row>
    <row r="2" spans="1:8">
      <c r="A2" s="1" t="s">
        <v>192</v>
      </c>
      <c r="B2" s="274">
        <f>'1. key ratios'!B2</f>
        <v>43373</v>
      </c>
    </row>
    <row r="4" spans="1:8" ht="16.5" customHeight="1" thickBot="1">
      <c r="A4" s="148" t="s">
        <v>335</v>
      </c>
      <c r="B4" s="31" t="s">
        <v>151</v>
      </c>
      <c r="C4" s="10"/>
    </row>
    <row r="5" spans="1:8" ht="15.75">
      <c r="A5" s="7"/>
      <c r="B5" s="498" t="s">
        <v>152</v>
      </c>
      <c r="C5" s="499"/>
    </row>
    <row r="6" spans="1:8">
      <c r="A6" s="481">
        <v>1</v>
      </c>
      <c r="B6" s="482" t="s">
        <v>413</v>
      </c>
      <c r="C6" s="34"/>
    </row>
    <row r="7" spans="1:8">
      <c r="A7" s="481">
        <v>2</v>
      </c>
      <c r="B7" s="482" t="s">
        <v>417</v>
      </c>
      <c r="C7" s="34"/>
    </row>
    <row r="8" spans="1:8">
      <c r="A8" s="481">
        <v>3</v>
      </c>
      <c r="B8" s="482" t="s">
        <v>418</v>
      </c>
      <c r="C8" s="34"/>
    </row>
    <row r="9" spans="1:8">
      <c r="A9" s="481">
        <v>4</v>
      </c>
      <c r="B9" s="482" t="s">
        <v>435</v>
      </c>
      <c r="C9" s="34"/>
    </row>
    <row r="10" spans="1:8">
      <c r="A10" s="481">
        <v>5</v>
      </c>
      <c r="B10" s="482" t="s">
        <v>419</v>
      </c>
      <c r="C10" s="34"/>
    </row>
    <row r="11" spans="1:8">
      <c r="A11" s="11"/>
      <c r="B11" s="33"/>
      <c r="C11" s="34"/>
    </row>
    <row r="12" spans="1:8">
      <c r="A12" s="11"/>
      <c r="B12" s="33"/>
      <c r="C12" s="34"/>
      <c r="H12" s="3"/>
    </row>
    <row r="13" spans="1:8">
      <c r="A13" s="11"/>
      <c r="B13" s="33"/>
      <c r="C13" s="34"/>
    </row>
    <row r="14" spans="1:8">
      <c r="A14" s="11"/>
      <c r="B14" s="33"/>
      <c r="C14" s="34"/>
    </row>
    <row r="15" spans="1:8">
      <c r="A15" s="11"/>
      <c r="B15" s="33"/>
      <c r="C15" s="34"/>
    </row>
    <row r="16" spans="1:8">
      <c r="A16" s="11"/>
      <c r="B16" s="500"/>
      <c r="C16" s="501"/>
    </row>
    <row r="17" spans="1:3" ht="15.75">
      <c r="A17" s="11"/>
      <c r="B17" s="502" t="s">
        <v>153</v>
      </c>
      <c r="C17" s="503"/>
    </row>
    <row r="18" spans="1:3" ht="15.75">
      <c r="A18" s="11">
        <v>1</v>
      </c>
      <c r="B18" s="23" t="s">
        <v>420</v>
      </c>
      <c r="C18" s="32"/>
    </row>
    <row r="19" spans="1:3" ht="15.75">
      <c r="A19" s="11">
        <v>2</v>
      </c>
      <c r="B19" s="23" t="s">
        <v>421</v>
      </c>
      <c r="C19" s="32"/>
    </row>
    <row r="20" spans="1:3" ht="15.75">
      <c r="A20" s="11">
        <v>3</v>
      </c>
      <c r="B20" s="23" t="s">
        <v>414</v>
      </c>
      <c r="C20" s="32"/>
    </row>
    <row r="21" spans="1:3" ht="15.75">
      <c r="A21" s="11">
        <v>4</v>
      </c>
      <c r="B21" s="23" t="s">
        <v>422</v>
      </c>
      <c r="C21" s="32"/>
    </row>
    <row r="22" spans="1:3" ht="15.75">
      <c r="A22" s="11"/>
      <c r="B22" s="23"/>
      <c r="C22" s="32"/>
    </row>
    <row r="23" spans="1:3" ht="15.75">
      <c r="A23" s="11"/>
      <c r="B23" s="23"/>
      <c r="C23" s="32"/>
    </row>
    <row r="24" spans="1:3" ht="15.75">
      <c r="A24" s="11"/>
      <c r="B24" s="23"/>
      <c r="C24" s="32"/>
    </row>
    <row r="25" spans="1:3" ht="15.75">
      <c r="A25" s="11"/>
      <c r="B25" s="23"/>
      <c r="C25" s="32"/>
    </row>
    <row r="26" spans="1:3" ht="15.75">
      <c r="A26" s="11"/>
      <c r="B26" s="23"/>
      <c r="C26" s="32"/>
    </row>
    <row r="27" spans="1:3" ht="15.75" customHeight="1">
      <c r="A27" s="11"/>
      <c r="B27" s="23"/>
      <c r="C27" s="24"/>
    </row>
    <row r="28" spans="1:3" ht="15.75" customHeight="1">
      <c r="A28" s="11"/>
      <c r="B28" s="23"/>
      <c r="C28" s="24"/>
    </row>
    <row r="29" spans="1:3" ht="30" customHeight="1">
      <c r="A29" s="11"/>
      <c r="B29" s="504" t="s">
        <v>154</v>
      </c>
      <c r="C29" s="505"/>
    </row>
    <row r="30" spans="1:3" ht="15.75">
      <c r="A30" s="11">
        <v>1</v>
      </c>
      <c r="B30" s="23" t="s">
        <v>438</v>
      </c>
      <c r="C30" s="289">
        <v>1</v>
      </c>
    </row>
    <row r="31" spans="1:3" ht="15.75" customHeight="1">
      <c r="A31" s="11"/>
      <c r="B31" s="33"/>
      <c r="C31" s="34"/>
    </row>
    <row r="32" spans="1:3" ht="29.25" customHeight="1">
      <c r="A32" s="11"/>
      <c r="B32" s="504" t="s">
        <v>275</v>
      </c>
      <c r="C32" s="505"/>
    </row>
    <row r="33" spans="1:3" ht="15.75">
      <c r="A33" s="11">
        <v>1</v>
      </c>
      <c r="B33" s="23" t="s">
        <v>423</v>
      </c>
      <c r="C33" s="293">
        <v>0.17</v>
      </c>
    </row>
    <row r="34" spans="1:3" ht="15.75">
      <c r="A34" s="290">
        <v>2</v>
      </c>
      <c r="B34" s="485" t="s">
        <v>436</v>
      </c>
      <c r="C34" s="294">
        <v>0.13200000000000001</v>
      </c>
    </row>
    <row r="35" spans="1:3" ht="15.75">
      <c r="A35" s="290">
        <v>3</v>
      </c>
      <c r="B35" s="485" t="s">
        <v>424</v>
      </c>
      <c r="C35" s="294">
        <v>0.125</v>
      </c>
    </row>
    <row r="36" spans="1:3" ht="15.75">
      <c r="A36" s="290">
        <v>4</v>
      </c>
      <c r="B36" s="485" t="s">
        <v>425</v>
      </c>
      <c r="C36" s="294">
        <v>0.1</v>
      </c>
    </row>
    <row r="37" spans="1:3" ht="15.75">
      <c r="A37" s="290">
        <v>5</v>
      </c>
      <c r="B37" s="485" t="s">
        <v>426</v>
      </c>
      <c r="C37" s="294">
        <v>8.5999999999999993E-2</v>
      </c>
    </row>
    <row r="38" spans="1:3">
      <c r="A38" s="290"/>
      <c r="B38" s="291"/>
      <c r="C38" s="292"/>
    </row>
    <row r="39" spans="1:3" ht="16.5" thickBot="1">
      <c r="A39" s="12"/>
      <c r="B39" s="35"/>
      <c r="C39" s="36"/>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Normal="100" workbookViewId="0">
      <pane xSplit="1" ySplit="5" topLeftCell="B6" activePane="bottomRight" state="frozen"/>
      <selection activeCell="C21" sqref="C21"/>
      <selection pane="topRight" activeCell="C21" sqref="C21"/>
      <selection pane="bottomLeft" activeCell="C21" sqref="C21"/>
      <selection pane="bottomRight" activeCell="C21" sqref="C21"/>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3.42578125" bestFit="1" customWidth="1"/>
    <col min="7" max="7" width="12.5703125" bestFit="1" customWidth="1"/>
  </cols>
  <sheetData>
    <row r="1" spans="1:8" ht="15.75">
      <c r="A1" s="14" t="s">
        <v>191</v>
      </c>
      <c r="B1" s="13" t="str">
        <f>Info!C2</f>
        <v>ს.ს "პროკრედიტ ბანკი"</v>
      </c>
    </row>
    <row r="2" spans="1:8" s="18" customFormat="1" ht="15.75" customHeight="1">
      <c r="A2" s="18" t="s">
        <v>192</v>
      </c>
      <c r="B2" s="275">
        <f>'1. key ratios'!B2</f>
        <v>43373</v>
      </c>
    </row>
    <row r="3" spans="1:8" s="18" customFormat="1" ht="15.75" customHeight="1"/>
    <row r="4" spans="1:8" s="18" customFormat="1" ht="15.75" customHeight="1" thickBot="1">
      <c r="A4" s="149" t="s">
        <v>336</v>
      </c>
      <c r="B4" s="150" t="s">
        <v>264</v>
      </c>
      <c r="C4" s="127"/>
      <c r="D4" s="127"/>
      <c r="E4" s="128" t="s">
        <v>95</v>
      </c>
    </row>
    <row r="5" spans="1:8" s="75" customFormat="1" ht="17.45" customHeight="1">
      <c r="A5" s="245"/>
      <c r="B5" s="246"/>
      <c r="C5" s="126" t="s">
        <v>0</v>
      </c>
      <c r="D5" s="126" t="s">
        <v>1</v>
      </c>
      <c r="E5" s="247" t="s">
        <v>2</v>
      </c>
    </row>
    <row r="6" spans="1:8" s="105" customFormat="1" ht="14.45" customHeight="1">
      <c r="A6" s="248"/>
      <c r="B6" s="506" t="s">
        <v>234</v>
      </c>
      <c r="C6" s="506" t="s">
        <v>233</v>
      </c>
      <c r="D6" s="507" t="s">
        <v>232</v>
      </c>
      <c r="E6" s="508"/>
      <c r="G6"/>
    </row>
    <row r="7" spans="1:8" s="105" customFormat="1" ht="99.6" customHeight="1">
      <c r="A7" s="248"/>
      <c r="B7" s="506"/>
      <c r="C7" s="506"/>
      <c r="D7" s="241" t="s">
        <v>231</v>
      </c>
      <c r="E7" s="242" t="s">
        <v>398</v>
      </c>
      <c r="G7"/>
    </row>
    <row r="8" spans="1:8">
      <c r="A8" s="249">
        <v>1</v>
      </c>
      <c r="B8" s="250" t="s">
        <v>156</v>
      </c>
      <c r="C8" s="251">
        <v>52341102.649999999</v>
      </c>
      <c r="D8" s="251"/>
      <c r="E8" s="252">
        <v>52341102.649999999</v>
      </c>
      <c r="F8" s="5"/>
      <c r="G8" s="5"/>
      <c r="H8" s="5"/>
    </row>
    <row r="9" spans="1:8">
      <c r="A9" s="249">
        <v>2</v>
      </c>
      <c r="B9" s="250" t="s">
        <v>157</v>
      </c>
      <c r="C9" s="251">
        <v>175976322.11999997</v>
      </c>
      <c r="D9" s="251"/>
      <c r="E9" s="252">
        <v>175976322.11999997</v>
      </c>
      <c r="F9" s="5"/>
      <c r="G9" s="5"/>
      <c r="H9" s="5"/>
    </row>
    <row r="10" spans="1:8">
      <c r="A10" s="249">
        <v>3</v>
      </c>
      <c r="B10" s="250" t="s">
        <v>230</v>
      </c>
      <c r="C10" s="251">
        <v>100009497.17999999</v>
      </c>
      <c r="D10" s="251"/>
      <c r="E10" s="252">
        <v>100009497.17999999</v>
      </c>
      <c r="F10" s="5"/>
      <c r="G10" s="5"/>
      <c r="H10" s="5"/>
    </row>
    <row r="11" spans="1:8" ht="25.5">
      <c r="A11" s="249">
        <v>4</v>
      </c>
      <c r="B11" s="250" t="s">
        <v>187</v>
      </c>
      <c r="C11" s="251">
        <v>0</v>
      </c>
      <c r="D11" s="251"/>
      <c r="E11" s="252"/>
      <c r="F11" s="5"/>
      <c r="G11" s="5"/>
      <c r="H11" s="5"/>
    </row>
    <row r="12" spans="1:8">
      <c r="A12" s="249">
        <v>5</v>
      </c>
      <c r="B12" s="250" t="s">
        <v>159</v>
      </c>
      <c r="C12" s="251">
        <v>12742749.48</v>
      </c>
      <c r="D12" s="251"/>
      <c r="E12" s="252">
        <v>12742749.48</v>
      </c>
      <c r="F12" s="5"/>
      <c r="G12" s="5"/>
      <c r="H12" s="5"/>
    </row>
    <row r="13" spans="1:8">
      <c r="A13" s="249">
        <v>6.1</v>
      </c>
      <c r="B13" s="250" t="s">
        <v>160</v>
      </c>
      <c r="C13" s="253">
        <v>1009704809.1563001</v>
      </c>
      <c r="D13" s="251"/>
      <c r="E13" s="252">
        <v>1009704809.1563001</v>
      </c>
      <c r="F13" s="5"/>
      <c r="G13" s="5"/>
      <c r="H13" s="5"/>
    </row>
    <row r="14" spans="1:8">
      <c r="A14" s="249">
        <v>6.2</v>
      </c>
      <c r="B14" s="254" t="s">
        <v>161</v>
      </c>
      <c r="C14" s="253">
        <v>-32909096.777924005</v>
      </c>
      <c r="D14" s="251"/>
      <c r="E14" s="252">
        <v>-32909096.777924005</v>
      </c>
      <c r="F14" s="5"/>
      <c r="G14" s="5"/>
      <c r="H14" s="5"/>
    </row>
    <row r="15" spans="1:8">
      <c r="A15" s="249">
        <v>6</v>
      </c>
      <c r="B15" s="250" t="s">
        <v>229</v>
      </c>
      <c r="C15" s="251">
        <v>976795712.37837625</v>
      </c>
      <c r="D15" s="251"/>
      <c r="E15" s="252">
        <v>976795712.37837601</v>
      </c>
      <c r="F15" s="5"/>
      <c r="G15" s="5"/>
      <c r="H15" s="5"/>
    </row>
    <row r="16" spans="1:8" ht="25.5">
      <c r="A16" s="249">
        <v>7</v>
      </c>
      <c r="B16" s="250" t="s">
        <v>163</v>
      </c>
      <c r="C16" s="251">
        <v>5313183.7</v>
      </c>
      <c r="D16" s="251"/>
      <c r="E16" s="252">
        <v>5313183.7</v>
      </c>
      <c r="F16" s="5"/>
      <c r="G16" s="5"/>
      <c r="H16" s="5"/>
    </row>
    <row r="17" spans="1:8">
      <c r="A17" s="249">
        <v>8</v>
      </c>
      <c r="B17" s="250" t="s">
        <v>164</v>
      </c>
      <c r="C17" s="251">
        <v>0</v>
      </c>
      <c r="D17" s="251"/>
      <c r="E17" s="252"/>
      <c r="F17" s="5"/>
      <c r="G17" s="5"/>
      <c r="H17" s="5"/>
    </row>
    <row r="18" spans="1:8">
      <c r="A18" s="249">
        <v>9</v>
      </c>
      <c r="B18" s="250" t="s">
        <v>165</v>
      </c>
      <c r="C18" s="251">
        <v>6348577.0800000001</v>
      </c>
      <c r="D18" s="251">
        <v>6194572.1799999997</v>
      </c>
      <c r="E18" s="252">
        <v>154004.90000000037</v>
      </c>
      <c r="F18" s="5"/>
      <c r="G18" s="5"/>
      <c r="H18" s="5"/>
    </row>
    <row r="19" spans="1:8" ht="25.5">
      <c r="A19" s="249">
        <v>10</v>
      </c>
      <c r="B19" s="250" t="s">
        <v>166</v>
      </c>
      <c r="C19" s="251">
        <v>64237288.530000009</v>
      </c>
      <c r="D19" s="251">
        <v>1262572.3099999987</v>
      </c>
      <c r="E19" s="252">
        <v>62974716.220000014</v>
      </c>
      <c r="F19" s="5"/>
      <c r="G19" s="5"/>
      <c r="H19" s="5"/>
    </row>
    <row r="20" spans="1:8">
      <c r="A20" s="249">
        <v>11</v>
      </c>
      <c r="B20" s="250" t="s">
        <v>167</v>
      </c>
      <c r="C20" s="251">
        <v>14889538.1928</v>
      </c>
      <c r="D20" s="251"/>
      <c r="E20" s="252">
        <v>14889538.1928</v>
      </c>
      <c r="F20" s="5"/>
      <c r="G20" s="5"/>
      <c r="H20" s="5"/>
    </row>
    <row r="21" spans="1:8" ht="51.75" thickBot="1">
      <c r="A21" s="255"/>
      <c r="B21" s="256" t="s">
        <v>371</v>
      </c>
      <c r="C21" s="204">
        <f>SUM(C8:C12, C15:C20)</f>
        <v>1408653971.3111763</v>
      </c>
      <c r="D21" s="204">
        <f>SUM(D8:D12, D15:D20)</f>
        <v>7457144.4899999984</v>
      </c>
      <c r="E21" s="257">
        <f>SUM(E8:E12, E15:E20)</f>
        <v>1401196826.8211763</v>
      </c>
      <c r="F21" s="5"/>
      <c r="G21" s="5"/>
      <c r="H21" s="5"/>
    </row>
    <row r="22" spans="1:8">
      <c r="A22"/>
      <c r="B22"/>
      <c r="C22"/>
      <c r="D22"/>
      <c r="E22"/>
    </row>
    <row r="23" spans="1:8">
      <c r="A23"/>
      <c r="B23"/>
      <c r="C23"/>
      <c r="D23"/>
      <c r="E23"/>
    </row>
    <row r="25" spans="1:8" s="1" customFormat="1">
      <c r="B25" s="38"/>
      <c r="F25"/>
      <c r="G25"/>
    </row>
    <row r="26" spans="1:8" s="1" customFormat="1">
      <c r="B26" s="39"/>
      <c r="F26"/>
      <c r="G26"/>
    </row>
    <row r="27" spans="1:8" s="1" customFormat="1">
      <c r="B27" s="38"/>
      <c r="F27"/>
      <c r="G27"/>
    </row>
    <row r="28" spans="1:8" s="1" customFormat="1">
      <c r="B28" s="38"/>
      <c r="F28"/>
      <c r="G28"/>
    </row>
    <row r="29" spans="1:8" s="1" customFormat="1">
      <c r="B29" s="38"/>
      <c r="F29"/>
      <c r="G29"/>
    </row>
    <row r="30" spans="1:8" s="1" customFormat="1">
      <c r="B30" s="38"/>
      <c r="F30"/>
      <c r="G30"/>
    </row>
    <row r="31" spans="1:8" s="1" customFormat="1">
      <c r="B31" s="38"/>
      <c r="F31"/>
      <c r="G31"/>
    </row>
    <row r="32" spans="1:8" s="1" customFormat="1">
      <c r="B32" s="39"/>
      <c r="F32"/>
      <c r="G32"/>
    </row>
    <row r="33" spans="2:7" s="1" customFormat="1">
      <c r="B33" s="39"/>
      <c r="F33"/>
      <c r="G33"/>
    </row>
    <row r="34" spans="2:7" s="1" customFormat="1">
      <c r="B34" s="39"/>
      <c r="F34"/>
      <c r="G34"/>
    </row>
    <row r="35" spans="2:7" s="1" customFormat="1">
      <c r="B35" s="39"/>
      <c r="F35"/>
      <c r="G35"/>
    </row>
    <row r="36" spans="2:7" s="1" customFormat="1">
      <c r="B36" s="39"/>
      <c r="F36"/>
      <c r="G36"/>
    </row>
    <row r="37" spans="2:7" s="1" customFormat="1">
      <c r="B37" s="3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C21" sqref="C21"/>
      <selection pane="topRight" activeCell="C21" sqref="C21"/>
      <selection pane="bottomLeft" activeCell="C21" sqref="C21"/>
      <selection pane="bottomRight" activeCell="C21" sqref="C21"/>
    </sheetView>
  </sheetViews>
  <sheetFormatPr defaultRowHeight="15" outlineLevelRow="1"/>
  <cols>
    <col min="1" max="1" width="9.5703125" style="1" bestFit="1" customWidth="1"/>
    <col min="2" max="2" width="114.28515625" style="1" customWidth="1"/>
    <col min="3" max="3" width="18.85546875" customWidth="1"/>
    <col min="4" max="4" width="8.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191</v>
      </c>
      <c r="B1" s="13" t="str">
        <f>Info!C2</f>
        <v>ს.ს "პროკრედიტ ბანკი"</v>
      </c>
    </row>
    <row r="2" spans="1:6" s="18" customFormat="1" ht="15.75" customHeight="1">
      <c r="A2" s="18" t="s">
        <v>192</v>
      </c>
      <c r="B2" s="275">
        <f>'1. key ratios'!B2</f>
        <v>43373</v>
      </c>
      <c r="C2"/>
      <c r="D2"/>
      <c r="E2"/>
      <c r="F2"/>
    </row>
    <row r="3" spans="1:6" s="18" customFormat="1" ht="15.75" customHeight="1">
      <c r="C3"/>
      <c r="D3"/>
      <c r="E3"/>
      <c r="F3"/>
    </row>
    <row r="4" spans="1:6" s="18" customFormat="1" ht="26.25" thickBot="1">
      <c r="A4" s="18" t="s">
        <v>337</v>
      </c>
      <c r="B4" s="134" t="s">
        <v>268</v>
      </c>
      <c r="C4" s="128" t="s">
        <v>95</v>
      </c>
      <c r="D4"/>
      <c r="E4"/>
      <c r="F4"/>
    </row>
    <row r="5" spans="1:6" ht="26.25">
      <c r="A5" s="129">
        <v>1</v>
      </c>
      <c r="B5" s="130" t="s">
        <v>345</v>
      </c>
      <c r="C5" s="163">
        <v>1401196826.8211763</v>
      </c>
      <c r="D5" s="479"/>
    </row>
    <row r="6" spans="1:6" s="119" customFormat="1">
      <c r="A6" s="74">
        <v>2.1</v>
      </c>
      <c r="B6" s="136" t="s">
        <v>269</v>
      </c>
      <c r="C6" s="164">
        <v>61966794.146610007</v>
      </c>
      <c r="D6" s="479"/>
    </row>
    <row r="7" spans="1:6" s="3" customFormat="1" ht="25.5" outlineLevel="1">
      <c r="A7" s="135">
        <v>2.2000000000000002</v>
      </c>
      <c r="B7" s="131" t="s">
        <v>270</v>
      </c>
      <c r="C7" s="165">
        <v>15269227.6295</v>
      </c>
      <c r="D7" s="479"/>
    </row>
    <row r="8" spans="1:6" s="3" customFormat="1" ht="26.25">
      <c r="A8" s="135">
        <v>3</v>
      </c>
      <c r="B8" s="132" t="s">
        <v>346</v>
      </c>
      <c r="C8" s="166">
        <v>1478432848.5972862</v>
      </c>
      <c r="D8" s="479"/>
    </row>
    <row r="9" spans="1:6" s="119" customFormat="1">
      <c r="A9" s="74">
        <v>4</v>
      </c>
      <c r="B9" s="139" t="s">
        <v>265</v>
      </c>
      <c r="C9" s="164">
        <v>19081108.048874006</v>
      </c>
      <c r="D9" s="479"/>
    </row>
    <row r="10" spans="1:6" s="3" customFormat="1" ht="25.5" outlineLevel="1">
      <c r="A10" s="135">
        <v>5.0999999999999996</v>
      </c>
      <c r="B10" s="131" t="s">
        <v>276</v>
      </c>
      <c r="C10" s="165">
        <v>-19383778.989036903</v>
      </c>
      <c r="D10" s="479"/>
    </row>
    <row r="11" spans="1:6" s="3" customFormat="1" ht="25.5" outlineLevel="1">
      <c r="A11" s="135">
        <v>5.2</v>
      </c>
      <c r="B11" s="131" t="s">
        <v>277</v>
      </c>
      <c r="C11" s="165">
        <v>-14963843.07691</v>
      </c>
      <c r="D11" s="479"/>
    </row>
    <row r="12" spans="1:6" s="3" customFormat="1">
      <c r="A12" s="135">
        <v>6</v>
      </c>
      <c r="B12" s="137" t="s">
        <v>266</v>
      </c>
      <c r="C12" s="258"/>
      <c r="D12" s="479"/>
    </row>
    <row r="13" spans="1:6" s="3" customFormat="1" ht="15.75" thickBot="1">
      <c r="A13" s="138">
        <v>7</v>
      </c>
      <c r="B13" s="133" t="s">
        <v>267</v>
      </c>
      <c r="C13" s="167">
        <v>1463166334.5802133</v>
      </c>
      <c r="D13" s="479"/>
    </row>
    <row r="17" spans="2:9" s="1" customFormat="1">
      <c r="B17" s="40"/>
      <c r="C17"/>
      <c r="D17"/>
      <c r="E17"/>
      <c r="F17"/>
      <c r="G17"/>
      <c r="H17"/>
      <c r="I17"/>
    </row>
    <row r="18" spans="2:9" s="1" customFormat="1">
      <c r="B18" s="37"/>
      <c r="C18"/>
      <c r="D18"/>
      <c r="E18"/>
      <c r="F18"/>
      <c r="G18"/>
      <c r="H18"/>
      <c r="I18"/>
    </row>
    <row r="19" spans="2:9" s="1" customFormat="1">
      <c r="B19" s="37"/>
      <c r="C19"/>
      <c r="D19"/>
      <c r="E19"/>
      <c r="F19"/>
      <c r="G19"/>
      <c r="H19"/>
      <c r="I19"/>
    </row>
    <row r="20" spans="2:9" s="1" customFormat="1">
      <c r="B20" s="39"/>
      <c r="C20"/>
      <c r="D20"/>
      <c r="E20"/>
      <c r="F20"/>
      <c r="G20"/>
      <c r="H20"/>
      <c r="I20"/>
    </row>
    <row r="21" spans="2:9" s="1" customFormat="1">
      <c r="B21" s="38"/>
      <c r="C21"/>
      <c r="D21"/>
      <c r="E21"/>
      <c r="F21"/>
      <c r="G21"/>
      <c r="H21"/>
      <c r="I21"/>
    </row>
    <row r="22" spans="2:9" s="1" customFormat="1">
      <c r="B22" s="39"/>
      <c r="C22"/>
      <c r="D22"/>
      <c r="E22"/>
      <c r="F22"/>
      <c r="G22"/>
      <c r="H22"/>
      <c r="I22"/>
    </row>
    <row r="23" spans="2:9" s="1" customFormat="1">
      <c r="B23" s="38"/>
      <c r="C23"/>
      <c r="D23"/>
      <c r="E23"/>
      <c r="F23"/>
      <c r="G23"/>
      <c r="H23"/>
      <c r="I23"/>
    </row>
    <row r="24" spans="2:9" s="1" customFormat="1">
      <c r="B24" s="38"/>
      <c r="C24"/>
      <c r="D24"/>
      <c r="E24"/>
      <c r="F24"/>
      <c r="G24"/>
      <c r="H24"/>
      <c r="I24"/>
    </row>
    <row r="25" spans="2:9" s="1" customFormat="1">
      <c r="B25" s="38"/>
      <c r="C25"/>
      <c r="D25"/>
      <c r="E25"/>
      <c r="F25"/>
      <c r="G25"/>
      <c r="H25"/>
      <c r="I25"/>
    </row>
    <row r="26" spans="2:9" s="1" customFormat="1">
      <c r="B26" s="38"/>
      <c r="C26"/>
      <c r="D26"/>
      <c r="E26"/>
      <c r="F26"/>
      <c r="G26"/>
      <c r="H26"/>
      <c r="I26"/>
    </row>
    <row r="27" spans="2:9" s="1" customFormat="1">
      <c r="B27" s="38"/>
      <c r="C27"/>
      <c r="D27"/>
      <c r="E27"/>
      <c r="F27"/>
      <c r="G27"/>
      <c r="H27"/>
      <c r="I27"/>
    </row>
    <row r="28" spans="2:9" s="1" customFormat="1">
      <c r="B28" s="39"/>
      <c r="C28"/>
      <c r="D28"/>
      <c r="E28"/>
      <c r="F28"/>
      <c r="G28"/>
      <c r="H28"/>
      <c r="I28"/>
    </row>
    <row r="29" spans="2:9" s="1" customFormat="1">
      <c r="B29" s="39"/>
      <c r="C29"/>
      <c r="D29"/>
      <c r="E29"/>
      <c r="F29"/>
      <c r="G29"/>
      <c r="H29"/>
      <c r="I29"/>
    </row>
    <row r="30" spans="2:9" s="1" customFormat="1">
      <c r="B30" s="39"/>
      <c r="C30"/>
      <c r="D30"/>
      <c r="E30"/>
      <c r="F30"/>
      <c r="G30"/>
      <c r="H30"/>
      <c r="I30"/>
    </row>
    <row r="31" spans="2:9" s="1" customFormat="1">
      <c r="B31" s="39"/>
      <c r="C31"/>
      <c r="D31"/>
      <c r="E31"/>
      <c r="F31"/>
      <c r="G31"/>
      <c r="H31"/>
      <c r="I31"/>
    </row>
    <row r="32" spans="2:9" s="1" customFormat="1">
      <c r="B32" s="39"/>
      <c r="C32"/>
      <c r="D32"/>
      <c r="E32"/>
      <c r="F32"/>
      <c r="G32"/>
      <c r="H32"/>
      <c r="I32"/>
    </row>
    <row r="33" spans="2:9" s="1" customFormat="1">
      <c r="B33" s="39"/>
      <c r="C33"/>
      <c r="D33"/>
      <c r="E33"/>
      <c r="F33"/>
      <c r="G33"/>
      <c r="H33"/>
      <c r="I33"/>
    </row>
  </sheetData>
  <pageMargins left="0.7" right="0.7" top="0.75" bottom="0.75" header="0.3" footer="0.3"/>
  <pageSetup paperSize="9" orientation="portrait" horizontalDpi="4294967295" verticalDpi="4294967295" r:id="rId1"/>
</worksheet>
</file>

<file path=_xmlsignatures/_rels/origin1.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CX3LPw2d+QLOeHDzQzDi4CmjAjBdd+anr9kFMyyAY1A=</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C3dZ2/acBYmDfG1vtaMZcXcmXovOovOLGIs/jvZzXyw=</DigestValue>
    </Reference>
  </SignedInfo>
  <SignatureValue>cn1YoHfLJBwlLmppcUAyGnTwvRD4XYuP/AyRX6ybUTr35USXKhg3bSn5CCH3X2GmQHtuSoOovISp
baLNM5e9cpyilOLa0VZr90dtJ+mK6tBVfpb3eRYOm8sYhFmgltNd1Phzq2Fxyjs0UqScWByWjcvm
vFrxmOfNjPQug5hjvJcku/UyxXgz8c6zaB61DWReg3exhvL/hYcioKHwYclBxAtZ9FpW/FFciIAA
MMHzvp8dvQmvj92h2HOjwblLblSJigXVrPejGOphc9fvCDwg8GX24ttjbJJs5JC04c/Kde+IXfYs
1gboQHiXdQEt3HDtxWPAF4t37l3+4R6l72qSSw==</SignatureValue>
  <KeyInfo>
    <X509Data>
      <X509Certificate>MIIGPjCCBSagAwIBAgIKGq5exQACAACT1jANBgkqhkiG9w0BAQsFADBKMRIwEAYKCZImiZPyLGQBGRYCZ2UxEzARBgoJkiaJk/IsZAEZFgNuYmcxHzAdBgNVBAMTFk5CRyBDbGFzcyAyIElOVCBTdWIgQ0EwHhcNMTgwNjA2MDc0MTAwWhcNMjAwNjA1MDc0MTAwWjA8MRswGQYDVQQKExJKU0MgUHJvQ3JlZGl0IEJhbmsxHTAbBgNVBAMTFEJQQyAtIExldmFuIER2YWxpZHplMIIBIjANBgkqhkiG9w0BAQEFAAOCAQ8AMIIBCgKCAQEA2GamAsgAJOnsl0MAw6BSHxu3156BzTaNUiSKKvepneNEyYmAXhhRQ3vyvZaoNHAtAfuiEkXEjS1UpKsAg46FqJVZyVCi+xAt9J5txY7w3Qb8GuCedhkqzCRU+mfo8JodTp2O0c/SFPHxEtATb2uR8ZkQ4XtKwrv72A9fAGENG9y0guxieL6CDgSSiXyZabOIhkP1f6hrg51eFJ+eBQrTymJV7IzoIT000PqglXMkrxYP+et9UozxtDKY0ZQERtcVG8rQ3gLaSQCqGhtvMumvZv772hqf2WLuStSwVKgJuEP1/LotFYfbHnQQQ98FJMxNiE+P4rH+3c2GqFH7vtmLIQIDAQABo4IDMjCCAy4wPAYJKwYBBAGCNxUHBC8wLQYlKwYBBAGCNxUI5rJgg431RIaBmQmDuKFKg76EcQSDxJEzhIOIXQIBZAIBIzAdBgNVHSUEFjAUBggrBgEFBQcDAgYIKwYBBQUHAwQwCwYDVR0PBAQDAgeAMCcGCSsGAQQBgjcVCgQaMBgwCgYIKwYBBQUHAwIwCgYIKwYBBQUHAwQwHQYDVR0OBBYEFPR32anzbFzR2pBo2j0Mv32+7q/+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8A7/alkBNTPWN2v84Gk8LvgdIKB3yJsI0Yu+YY+/uIqmD25u2vs6C4E1RWUnqAqaWhyNEtO7w4QzwKEcRIpW/Pw5RdEkorIst5lDvIkvevAVQ8KYz7QkGWCfWLunVNqsGL0DRqVaEybGfj9XW2gZP/YoU1Xvf+MIsRZkEXrIH+ZqSYpByRDz8iGH/ijB3u+VIJjKEpi+1JdYSEdE4kr1iZ2Q4rPr7to9tPOONXo5oPpm6N3limjYjwl/0VoC2FgI6MOP2fQuF/3Y/nH5FnCHDGVZFI/hZ1WZIKBWr5/auYJZs8HeZFHTjhksxdn6Pm8VvMACFhry/iyTj7+j6g8l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D5Z+FjrFeDFuLIDrdehMiednpDcOY7mLvF6M0VPWNg4=</DigestValue>
      </Reference>
      <Reference URI="/xl/calcChain.xml?ContentType=application/vnd.openxmlformats-officedocument.spreadsheetml.calcChain+xml">
        <DigestMethod Algorithm="http://www.w3.org/2001/04/xmlenc#sha256"/>
        <DigestValue>nOOzLplhYnHvw+5Ny7JtApXjaYy9LToDNhSwxoF2Zto=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+Wg0sHG+HiIcljWjQrYvo4c981l096WqWiVE9x887E0=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CdqjtnfsxpTuhmqHHYbfcc+wwIelwDDbAm7KsvY3drY=</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oltjApV28Pwk8XsIWrsgBzzKHIviwcdni02Mm2CKFbI=</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oltjApV28Pwk8XsIWrsgBzzKHIviwcdni02Mm2CKFbI=</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jFjv75jWBVDLIfoYYVd0y3dEdg5VLJsfz7Jq427mgRs=</DigestValue>
      </Reference>
      <Reference URI="/xl/styles.xml?ContentType=application/vnd.openxmlformats-officedocument.spreadsheetml.styles+xml">
        <DigestMethod Algorithm="http://www.w3.org/2001/04/xmlenc#sha256"/>
        <DigestValue>BCPwibUkn4mFmxpNuNbQdTzXhT9sgBPhkOgRzjnZ/wA=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neSrJfVwpF9S2+lR1VAnuoSKxdGT1p68Wi6a4xA1wG4=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mwg6h+v794gstBwqgSXjgewcjXzf6Gv1b2++NGRftAo=</DigestValue>
      </Reference>
      <Reference URI="/xl/worksheets/sheet10.xml?ContentType=application/vnd.openxmlformats-officedocument.spreadsheetml.worksheet+xml">
        <DigestMethod Algorithm="http://www.w3.org/2001/04/xmlenc#sha256"/>
        <DigestValue>b5UOIJ+5n5xP8SSAXbyaB+ct0wVV3D0DF3pOYj02g4U=</DigestValue>
      </Reference>
      <Reference URI="/xl/worksheets/sheet11.xml?ContentType=application/vnd.openxmlformats-officedocument.spreadsheetml.worksheet+xml">
        <DigestMethod Algorithm="http://www.w3.org/2001/04/xmlenc#sha256"/>
        <DigestValue>o6m2cuKGJNXQjRmNdmlRzW/SLwqQbDnWAbsabakVb64=</DigestValue>
      </Reference>
      <Reference URI="/xl/worksheets/sheet12.xml?ContentType=application/vnd.openxmlformats-officedocument.spreadsheetml.worksheet+xml">
        <DigestMethod Algorithm="http://www.w3.org/2001/04/xmlenc#sha256"/>
        <DigestValue>519hVmUQQRI/kjveQQKgjD0vaTzrDlOB2eo4xSptLFE=</DigestValue>
      </Reference>
      <Reference URI="/xl/worksheets/sheet13.xml?ContentType=application/vnd.openxmlformats-officedocument.spreadsheetml.worksheet+xml">
        <DigestMethod Algorithm="http://www.w3.org/2001/04/xmlenc#sha256"/>
        <DigestValue>UYxpg/dVWZkQbIAMYcwZyhN/qxdiwvaVa7hKCvSzb2Y=</DigestValue>
      </Reference>
      <Reference URI="/xl/worksheets/sheet14.xml?ContentType=application/vnd.openxmlformats-officedocument.spreadsheetml.worksheet+xml">
        <DigestMethod Algorithm="http://www.w3.org/2001/04/xmlenc#sha256"/>
        <DigestValue>1oWlohdhdal/VJeWcQOGGPB12cO0b3xCy0iPcK2frkY=</DigestValue>
      </Reference>
      <Reference URI="/xl/worksheets/sheet15.xml?ContentType=application/vnd.openxmlformats-officedocument.spreadsheetml.worksheet+xml">
        <DigestMethod Algorithm="http://www.w3.org/2001/04/xmlenc#sha256"/>
        <DigestValue>vn4bUiRrMVY7I+2Cx3FxDd/MNjWIS4nql8ias6KQwVA=</DigestValue>
      </Reference>
      <Reference URI="/xl/worksheets/sheet16.xml?ContentType=application/vnd.openxmlformats-officedocument.spreadsheetml.worksheet+xml">
        <DigestMethod Algorithm="http://www.w3.org/2001/04/xmlenc#sha256"/>
        <DigestValue>km5ovK3VqwgOD63KAIl2XFmqOU6fqhrtTiE60etJTp4=</DigestValue>
      </Reference>
      <Reference URI="/xl/worksheets/sheet2.xml?ContentType=application/vnd.openxmlformats-officedocument.spreadsheetml.worksheet+xml">
        <DigestMethod Algorithm="http://www.w3.org/2001/04/xmlenc#sha256"/>
        <DigestValue>wlLJwHavbrDrU0AzKG6Jp4AY5do/MwDpt5EIZF4yEmY=</DigestValue>
      </Reference>
      <Reference URI="/xl/worksheets/sheet3.xml?ContentType=application/vnd.openxmlformats-officedocument.spreadsheetml.worksheet+xml">
        <DigestMethod Algorithm="http://www.w3.org/2001/04/xmlenc#sha256"/>
        <DigestValue>XPiWl9pE+xsIe0J0/OptdDPu6KHCEe//fAbJNY+8yYQ=</DigestValue>
      </Reference>
      <Reference URI="/xl/worksheets/sheet4.xml?ContentType=application/vnd.openxmlformats-officedocument.spreadsheetml.worksheet+xml">
        <DigestMethod Algorithm="http://www.w3.org/2001/04/xmlenc#sha256"/>
        <DigestValue>3feLuXkL/wVTREmOhbLIyp79Pw2Y1gbGuvVz3MKdBvw=</DigestValue>
      </Reference>
      <Reference URI="/xl/worksheets/sheet5.xml?ContentType=application/vnd.openxmlformats-officedocument.spreadsheetml.worksheet+xml">
        <DigestMethod Algorithm="http://www.w3.org/2001/04/xmlenc#sha256"/>
        <DigestValue>yVYOv4o/tjUtI8Sj2+NNOl2O7NQbTpw+U4X60LE7wJg=</DigestValue>
      </Reference>
      <Reference URI="/xl/worksheets/sheet6.xml?ContentType=application/vnd.openxmlformats-officedocument.spreadsheetml.worksheet+xml">
        <DigestMethod Algorithm="http://www.w3.org/2001/04/xmlenc#sha256"/>
        <DigestValue>0Ii84a44q3hfXUT15CrRThAoO+mYegxZEJ1yFuFv9eI=</DigestValue>
      </Reference>
      <Reference URI="/xl/worksheets/sheet7.xml?ContentType=application/vnd.openxmlformats-officedocument.spreadsheetml.worksheet+xml">
        <DigestMethod Algorithm="http://www.w3.org/2001/04/xmlenc#sha256"/>
        <DigestValue>wPlRiN4EZba7M+xVtPYnGvY+zrOelPKOpJxLS0RKWaU=</DigestValue>
      </Reference>
      <Reference URI="/xl/worksheets/sheet8.xml?ContentType=application/vnd.openxmlformats-officedocument.spreadsheetml.worksheet+xml">
        <DigestMethod Algorithm="http://www.w3.org/2001/04/xmlenc#sha256"/>
        <DigestValue>Uiz7+zUnoyEwxuS5KYBeLdOE+jcrtf94efah54pf4z4=</DigestValue>
      </Reference>
      <Reference URI="/xl/worksheets/sheet9.xml?ContentType=application/vnd.openxmlformats-officedocument.spreadsheetml.worksheet+xml">
        <DigestMethod Algorithm="http://www.w3.org/2001/04/xmlenc#sha256"/>
        <DigestValue>ukrc+e7xGJGI9xqm5hqjVsUYOZU8NDxLo/c6uxLw/mo=</DigestValue>
      </Reference>
    </Manifest>
    <SignatureProperties>
      <SignatureProperty Id="idSignatureTime" Target="#idPackageSignature">
        <mdssi:SignatureTime xmlns:mdssi="http://schemas.openxmlformats.org/package/2006/digital-signature">
          <mdssi:Format>YYYY-MM-DDThh:mm:ssTZD</mdssi:Format>
          <mdssi:Value>2018-10-29T13:08:12Z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2018-10-29T13:08:12Z</xd:SigningTime>
          <xd:SigningCertificate>
            <xd:Cert>
              <xd:CertDigest>
                <DigestMethod Algorithm="http://www.w3.org/2001/04/xmlenc#sha256"/>
                <DigestValue>iyI26JeZfxxiROhvB5k0tMU47o8oilhK+TzWxFAelHo=</DigestValue>
              </xd:CertDigest>
              <xd:IssuerSerial>
                <X509IssuerName>CN=NBG Class 2 INT Sub CA, DC=nbg, DC=ge</X509IssuerName>
                <X509SerialNumber>125998090887854804734934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iSL8mZTBe9+WB6CqP2UnIjhv7chRTayTayrs5in2SjQ=</DigestValue>
    </Reference>
    <Reference Type="http://www.w3.org/2000/09/xmldsig#Object" URI="#idOfficeObject">
      <DigestMethod Algorithm="http://www.w3.org/2001/04/xmlenc#sha256"/>
      <DigestValue>bPD9fxM0FtHijGZ3MwNXNmzX+qap9fugeWJhaQw7wyk=</DigestValue>
    </Reference>
    <Reference Type="http://uri.etsi.org/01903#SignedProperties" URI="#idSignedProperties">
      <Transforms>
        <Transform Algorithm="http://www.w3.org/TR/2001/REC-xml-c14n-20010315"/>
      </Transforms>
      <DigestMethod Algorithm="http://www.w3.org/2001/04/xmlenc#sha256"/>
      <DigestValue>PJMV7C74N6upKmR7Q2oXOjP/1X+OGbPYnr5sMHbEUgM=</DigestValue>
    </Reference>
  </SignedInfo>
  <SignatureValue>h0nYn+fk4cRHKIH5EzNMOJh50Dk05a7VjaEUfSh0tf7IOeMbnI3GbtRQRki6p1aA4J0XNDdGqdtg
agH8ZVlnw7NJxxCG+gsRmwEvsd3vip2cxAoX1UgTSCZPKbK+WE68JLjKBIaV//scrtjWLaQH+cdO
J/McnsKI5p5qj8ELlz0NzW8N6Qm5sDE0eADp0L+v2r6V5//YmQzmVVC1Biv62Nll5ElHZHaFXhvJ
K3nMCbHgN4G8AgfoWkEcd/YQVHzwah9JscXjWhVLmzXY+180rMtKbOO6qwHNhVNeX7REHSZojRf4
CCYs84LL53MXeemFqPWRKZomU4Srgbhx8vWcRQ==</SignatureValue>
  <KeyInfo>
    <X509Data>
      <X509Certificate>MIIGPzCCBSegAwIBAgIKe24OkgACAAAc3TANBgkqhkiG9w0BAQsFADBKMRIwEAYKCZImiZPyLGQBGRYCZ2UxEzARBgoJkiaJk/IsZAEZFgNuYmcxHzAdBgNVBAMTFk5CRyBDbGFzcyAyIElOVCBTdWIgQ0EwHhcNMTcwMjE1MTAyMjE5WhcNMTkwMjE1MTAyMjE5WjA9MRswGQYDVQQKExJKU0MgUHJvQ3JlZGl0IEJhbmsxHjAcBgNVBAMTFUJQQyAtIE5hbmEgQ2hpa3ZhaWR6ZTCCASIwDQYJKoZIhvcNAQEBBQADggEPADCCAQoCggEBANE3CLOg7mFfTx7LhasNfvGF4Tm4fqpug5UUyuWeH9JH5r0c/+3MoEPgo0dz4rYr7CQ3F3IkmynwzRncDK4BqjENzNiUacasBat5gY33AC4gz9Ui+y4zgBolnDlsU6we843E+VtNIcA3NeZxlTSJ58rnvVx7hUld15iki0DQ4uBZe2QHFGqa5Eg/xngiOAy4vq2bnuNBDPmLRf3oPjshFfBlaQ/Q3DsB73avqQY/KZRBdwMA77SzJOeytV9vZo9fVNsOltyNhlM+Ib0Q9iosHLOv5iD2cKDY/2zatOHGP/Dc78PTNvbu3JGa5cvteqSVacyY1s0N4api+QZdLS58WiMCAwEAAaOCAzIwggMuMDwGCSsGAQQBgjcVBwQvMC0GJSsGAQQBgjcVCOayYION9USGgZkJg7ihSoO+hHEEg8SRM4SDiF0CAWQCAR0wHQYDVR0lBBYwFAYIKwYBBQUHAwIGCCsGAQUFBwMEMAsGA1UdDwQEAwIHgDAnBgkrBgEEAYI3FQoEGjAYMAoGCCsGAQUFBwMCMAoGCCsGAQUFBwMEMB0GA1UdDgQWBBSLL0yY27xN6t8tN+RMRhNoctId6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sHEFfMlSSwqvzpA4DAHuNM1dvRBjnWpbHhdLSPwMOHwN1wRWh8/p660bw01uALZ6b4TU4qx53eRQrAx5fQEv4DjvEbfp1J0dt0Lq/Y/QYz4z2/CXD2DbgVmqZT5tG4KJbtyI+mh4v60MawsOsAQie9GhCTObpJVA5EZuiBZF2Yx0N0s1GxOF6JUN1o/R5OkKdjHDNl7DXG5wbbP77gh7G+EIgqlNdViZlYqgqwZnyDOkZaryJBdRQ9H8mEKYsX2mWPb+uHjllT99OLBBITY1BdSJlL520PssTg8MkCwxAXuPX63g6cAfpyI9e3yIkXmuhC36WMd/e4gh981GIVyy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D5Z+FjrFeDFuLIDrdehMiednpDcOY7mLvF6M0VPWNg4=</DigestValue>
      </Reference>
      <Reference URI="/xl/calcChain.xml?ContentType=application/vnd.openxmlformats-officedocument.spreadsheetml.calcChain+xml">
        <DigestMethod Algorithm="http://www.w3.org/2001/04/xmlenc#sha256"/>
        <DigestValue>nOOzLplhYnHvw+5Ny7JtApXjaYy9LToDNhSwxoF2Zto=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+Wg0sHG+HiIcljWjQrYvo4c981l096WqWiVE9x887E0=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CdqjtnfsxpTuhmqHHYbfcc+wwIelwDDbAm7KsvY3drY=</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oltjApV28Pwk8XsIWrsgBzzKHIviwcdni02Mm2CKFbI=</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oltjApV28Pwk8XsIWrsgBzzKHIviwcdni02Mm2CKFbI=</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jFjv75jWBVDLIfoYYVd0y3dEdg5VLJsfz7Jq427mgRs=</DigestValue>
      </Reference>
      <Reference URI="/xl/styles.xml?ContentType=application/vnd.openxmlformats-officedocument.spreadsheetml.styles+xml">
        <DigestMethod Algorithm="http://www.w3.org/2001/04/xmlenc#sha256"/>
        <DigestValue>BCPwibUkn4mFmxpNuNbQdTzXhT9sgBPhkOgRzjnZ/wA=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neSrJfVwpF9S2+lR1VAnuoSKxdGT1p68Wi6a4xA1wG4=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mwg6h+v794gstBwqgSXjgewcjXzf6Gv1b2++NGRftAo=</DigestValue>
      </Reference>
      <Reference URI="/xl/worksheets/sheet10.xml?ContentType=application/vnd.openxmlformats-officedocument.spreadsheetml.worksheet+xml">
        <DigestMethod Algorithm="http://www.w3.org/2001/04/xmlenc#sha256"/>
        <DigestValue>b5UOIJ+5n5xP8SSAXbyaB+ct0wVV3D0DF3pOYj02g4U=</DigestValue>
      </Reference>
      <Reference URI="/xl/worksheets/sheet11.xml?ContentType=application/vnd.openxmlformats-officedocument.spreadsheetml.worksheet+xml">
        <DigestMethod Algorithm="http://www.w3.org/2001/04/xmlenc#sha256"/>
        <DigestValue>o6m2cuKGJNXQjRmNdmlRzW/SLwqQbDnWAbsabakVb64=</DigestValue>
      </Reference>
      <Reference URI="/xl/worksheets/sheet12.xml?ContentType=application/vnd.openxmlformats-officedocument.spreadsheetml.worksheet+xml">
        <DigestMethod Algorithm="http://www.w3.org/2001/04/xmlenc#sha256"/>
        <DigestValue>519hVmUQQRI/kjveQQKgjD0vaTzrDlOB2eo4xSptLFE=</DigestValue>
      </Reference>
      <Reference URI="/xl/worksheets/sheet13.xml?ContentType=application/vnd.openxmlformats-officedocument.spreadsheetml.worksheet+xml">
        <DigestMethod Algorithm="http://www.w3.org/2001/04/xmlenc#sha256"/>
        <DigestValue>UYxpg/dVWZkQbIAMYcwZyhN/qxdiwvaVa7hKCvSzb2Y=</DigestValue>
      </Reference>
      <Reference URI="/xl/worksheets/sheet14.xml?ContentType=application/vnd.openxmlformats-officedocument.spreadsheetml.worksheet+xml">
        <DigestMethod Algorithm="http://www.w3.org/2001/04/xmlenc#sha256"/>
        <DigestValue>1oWlohdhdal/VJeWcQOGGPB12cO0b3xCy0iPcK2frkY=</DigestValue>
      </Reference>
      <Reference URI="/xl/worksheets/sheet15.xml?ContentType=application/vnd.openxmlformats-officedocument.spreadsheetml.worksheet+xml">
        <DigestMethod Algorithm="http://www.w3.org/2001/04/xmlenc#sha256"/>
        <DigestValue>vn4bUiRrMVY7I+2Cx3FxDd/MNjWIS4nql8ias6KQwVA=</DigestValue>
      </Reference>
      <Reference URI="/xl/worksheets/sheet16.xml?ContentType=application/vnd.openxmlformats-officedocument.spreadsheetml.worksheet+xml">
        <DigestMethod Algorithm="http://www.w3.org/2001/04/xmlenc#sha256"/>
        <DigestValue>km5ovK3VqwgOD63KAIl2XFmqOU6fqhrtTiE60etJTp4=</DigestValue>
      </Reference>
      <Reference URI="/xl/worksheets/sheet2.xml?ContentType=application/vnd.openxmlformats-officedocument.spreadsheetml.worksheet+xml">
        <DigestMethod Algorithm="http://www.w3.org/2001/04/xmlenc#sha256"/>
        <DigestValue>wlLJwHavbrDrU0AzKG6Jp4AY5do/MwDpt5EIZF4yEmY=</DigestValue>
      </Reference>
      <Reference URI="/xl/worksheets/sheet3.xml?ContentType=application/vnd.openxmlformats-officedocument.spreadsheetml.worksheet+xml">
        <DigestMethod Algorithm="http://www.w3.org/2001/04/xmlenc#sha256"/>
        <DigestValue>XPiWl9pE+xsIe0J0/OptdDPu6KHCEe//fAbJNY+8yYQ=</DigestValue>
      </Reference>
      <Reference URI="/xl/worksheets/sheet4.xml?ContentType=application/vnd.openxmlformats-officedocument.spreadsheetml.worksheet+xml">
        <DigestMethod Algorithm="http://www.w3.org/2001/04/xmlenc#sha256"/>
        <DigestValue>3feLuXkL/wVTREmOhbLIyp79Pw2Y1gbGuvVz3MKdBvw=</DigestValue>
      </Reference>
      <Reference URI="/xl/worksheets/sheet5.xml?ContentType=application/vnd.openxmlformats-officedocument.spreadsheetml.worksheet+xml">
        <DigestMethod Algorithm="http://www.w3.org/2001/04/xmlenc#sha256"/>
        <DigestValue>yVYOv4o/tjUtI8Sj2+NNOl2O7NQbTpw+U4X60LE7wJg=</DigestValue>
      </Reference>
      <Reference URI="/xl/worksheets/sheet6.xml?ContentType=application/vnd.openxmlformats-officedocument.spreadsheetml.worksheet+xml">
        <DigestMethod Algorithm="http://www.w3.org/2001/04/xmlenc#sha256"/>
        <DigestValue>0Ii84a44q3hfXUT15CrRThAoO+mYegxZEJ1yFuFv9eI=</DigestValue>
      </Reference>
      <Reference URI="/xl/worksheets/sheet7.xml?ContentType=application/vnd.openxmlformats-officedocument.spreadsheetml.worksheet+xml">
        <DigestMethod Algorithm="http://www.w3.org/2001/04/xmlenc#sha256"/>
        <DigestValue>wPlRiN4EZba7M+xVtPYnGvY+zrOelPKOpJxLS0RKWaU=</DigestValue>
      </Reference>
      <Reference URI="/xl/worksheets/sheet8.xml?ContentType=application/vnd.openxmlformats-officedocument.spreadsheetml.worksheet+xml">
        <DigestMethod Algorithm="http://www.w3.org/2001/04/xmlenc#sha256"/>
        <DigestValue>Uiz7+zUnoyEwxuS5KYBeLdOE+jcrtf94efah54pf4z4=</DigestValue>
      </Reference>
      <Reference URI="/xl/worksheets/sheet9.xml?ContentType=application/vnd.openxmlformats-officedocument.spreadsheetml.worksheet+xml">
        <DigestMethod Algorithm="http://www.w3.org/2001/04/xmlenc#sha256"/>
        <DigestValue>ukrc+e7xGJGI9xqm5hqjVsUYOZU8NDxLo/c6uxLw/mo=</DigestValue>
      </Reference>
    </Manifest>
    <SignatureProperties>
      <SignatureProperty Id="idSignatureTime" Target="#idPackageSignature">
        <mdssi:SignatureTime xmlns:mdssi="http://schemas.openxmlformats.org/package/2006/digital-signature">
          <mdssi:Format>YYYY-MM-DDThh:mm:ssTZD</mdssi:Format>
          <mdssi:Value>2018-10-29T12:30:24Z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2018-10-29T12:30:24Z</xd:SigningTime>
          <xd:SigningCertificate>
            <xd:Cert>
              <xd:CertDigest>
                <DigestMethod Algorithm="http://www.w3.org/2001/04/xmlenc#sha256"/>
                <DigestValue>FvslvZrrr1U8lBAr3ayaX1H0MGY4VfZ4bbQM3SLReFw=</DigestValue>
              </xd:CertDigest>
              <xd:IssuerSerial>
                <X509IssuerName>CN=NBG Class 2 INT Sub CA, DC=nbg, DC=ge</X509IssuerName>
                <X509SerialNumber>582881269142746132651229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2018-10-29T12:19:14Z</dcterms:modified>
</cp:coreProperties>
</file>