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F62D9F8E-97B5-4FE2-98C1-9016ECE89356}" xr6:coauthVersionLast="47" xr6:coauthVersionMax="47" xr10:uidLastSave="{00000000-0000-0000-0000-000000000000}"/>
  <bookViews>
    <workbookView xWindow="-120" yWindow="-120" windowWidth="29040" windowHeight="15720" tabRatio="919" xr2:uid="{00000000-000D-0000-FFFF-FFFF00000000}"/>
  </bookViews>
  <sheets>
    <sheet name="Info" sheetId="105"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 localSheetId="0">#REF!</definedName>
    <definedName name="_cur1">#REF!</definedName>
    <definedName name="_cur2" localSheetId="0">#REF!</definedName>
    <definedName name="_cur2">#REF!</definedName>
    <definedName name="_xlnm._FilterDatabase" localSheetId="29" hidden="1">Instruction!$A$106:$C$110</definedName>
    <definedName name="_Key1" localSheetId="0" hidden="1">#REF!</definedName>
    <definedName name="_Key1" hidden="1">#REF!</definedName>
    <definedName name="_Order1" hidden="1">255</definedName>
    <definedName name="_Order2" hidden="1">255</definedName>
    <definedName name="_Parse_In" localSheetId="0" hidden="1">#REF!</definedName>
    <definedName name="_Parse_In" hidden="1">#REF!</definedName>
    <definedName name="_Sort" localSheetId="0" hidden="1">#REF!</definedName>
    <definedName name="_Sort" hidden="1">#REF!</definedName>
    <definedName name="_sum1" localSheetId="0">#REF!</definedName>
    <definedName name="_sum1">#REF!</definedName>
    <definedName name="_sum2" localSheetId="0">#REF!</definedName>
    <definedName name="_sum2">#REF!</definedName>
    <definedName name="a" localSheetId="0" hidden="1">#REF!</definedName>
    <definedName name="a" hidden="1">#REF!</definedName>
    <definedName name="aaaaaaaaa" localSheetId="0"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 localSheetId="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 localSheetId="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 localSheetId="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 localSheetId="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 localSheetId="0">#REF!</definedName>
    <definedName name="ACC_SALDO">#REF!</definedName>
    <definedName name="acctype" localSheetId="0">#REF!</definedName>
    <definedName name="acctype">#REF!</definedName>
    <definedName name="ana" localSheetId="0" hidden="1">#REF!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 localSheetId="0">#REF!</definedName>
    <definedName name="BA_Demand_Deposits_Res_Ind">#REF!</definedName>
    <definedName name="BALACC" localSheetId="0">#REF!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 localSheetId="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 localSheetId="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 localSheetId="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 localSheetId="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 localSheetId="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 localSheetId="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 localSheetId="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 localSheetId="0">#REF!</definedName>
    <definedName name="BS_ISO">#REF!</definedName>
    <definedName name="call" localSheetId="0">#REF!</definedName>
    <definedName name="call">#REF!</definedName>
    <definedName name="category1" localSheetId="0">#REF!</definedName>
    <definedName name="category1">#REF!</definedName>
    <definedName name="convert" localSheetId="0">#REF!</definedName>
    <definedName name="convert">#REF!</definedName>
    <definedName name="Countries" localSheetId="0">#REF!</definedName>
    <definedName name="Countries">#REF!</definedName>
    <definedName name="currencies" localSheetId="0">#REF!</definedName>
    <definedName name="currenci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 localSheetId="0">#REF!</definedName>
    <definedName name="CurrentDate">#REF!</definedName>
    <definedName name="date" localSheetId="0">#REF!</definedName>
    <definedName name="date">#REF!</definedName>
    <definedName name="date1" localSheetId="0">#REF!</definedName>
    <definedName name="date1">#REF!</definedName>
    <definedName name="dependency" localSheetId="0">#REF!</definedName>
    <definedName name="dependency">#REF!</definedName>
    <definedName name="dfgh" localSheetId="0" hidden="1">#REF!</definedName>
    <definedName name="dfgh" hidden="1">#REF!</definedName>
    <definedName name="fintype" localSheetId="0">#REF!</definedName>
    <definedName name="fintype">#REF!</definedName>
    <definedName name="jgjhg" localSheetId="0" hidden="1">#REF!</definedName>
    <definedName name="jgjhg" hidden="1">#REF!</definedName>
    <definedName name="jgjhg1" localSheetId="0" hidden="1">#REF!</definedName>
    <definedName name="jgjhg1" hidden="1">#REF!</definedName>
    <definedName name="L_FORMULAS_GEO" localSheetId="0">#REF!</definedName>
    <definedName name="L_FORMULAS_GEO">#REF!</definedName>
    <definedName name="LDtype" localSheetId="0">#REF!</definedName>
    <definedName name="LDtype">#REF!</definedName>
    <definedName name="NDtype" localSheetId="0">#REF!</definedName>
    <definedName name="NDtype">#REF!</definedName>
    <definedName name="ÓÓÓÓÓÓÓÓ" localSheetId="0" hidden="1">#REF!</definedName>
    <definedName name="ÓÓÓÓÓÓÓÓ" hidden="1">#REF!</definedName>
    <definedName name="ÓÓÓÓÓÓÓÓÓÓÓÓÓÓÓ" localSheetId="0" hidden="1">#REF!</definedName>
    <definedName name="ÓÓÓÓÓÓÓÓÓÓÓÓÓÓÓ" hidden="1">#REF!</definedName>
    <definedName name="Q" localSheetId="0" hidden="1">#REF!</definedName>
    <definedName name="Q" hidden="1">#REF!</definedName>
    <definedName name="s" localSheetId="0">#REF!</definedName>
    <definedName name="s">#REF!</definedName>
    <definedName name="sdsss" localSheetId="0" hidden="1">#REF!</definedName>
    <definedName name="sdsss" hidden="1">#REF!</definedName>
    <definedName name="sector2" localSheetId="0">#REF!</definedName>
    <definedName name="sector2">#REF!</definedName>
    <definedName name="Sheet" localSheetId="0">#REF!</definedName>
    <definedName name="Sheet">#REF!</definedName>
    <definedName name="ss" localSheetId="0" hidden="1">#REF!</definedName>
    <definedName name="ss" hidden="1">#REF!</definedName>
    <definedName name="sub" localSheetId="0">#REF!</definedName>
    <definedName name="sub">#REF!</definedName>
    <definedName name="TextRefCopyRangeCount" hidden="1">3</definedName>
    <definedName name="v" localSheetId="0">#REF!</definedName>
    <definedName name="v">#REF!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z">#REF!</definedName>
    <definedName name="ა" localSheetId="0">#REF!</definedName>
    <definedName name="ა">#REF!</definedName>
    <definedName name="აა" localSheetId="0" hidden="1">#REF!</definedName>
    <definedName name="აა" hidden="1">#REF!</definedName>
    <definedName name="ს" localSheetId="0" hidden="1">#REF!</definedName>
    <definedName name="ს" hidden="1">#REF!</definedName>
    <definedName name="საკრედიტო" localSheetId="0">#REF!</definedName>
    <definedName name="საკრედიტო">#REF!</definedName>
    <definedName name="საშუალო_აქტივები" localSheetId="0">#REF!</definedName>
    <definedName name="საშუალო_აქტივები">#REF!</definedName>
    <definedName name="საშუალო_წლიური_აქტივები">#REF!</definedName>
    <definedName name="საშუალო_წლიური_კაპიტალი" localSheetId="0">#REF!</definedName>
    <definedName name="საშუალო_წლიური_კაპიტალი">#REF!</definedName>
    <definedName name="სსს" localSheetId="0" hidden="1">#REF!</definedName>
    <definedName name="სსს" hidden="1">#REF!</definedName>
    <definedName name="ფაილი" localSheetId="0">#REF!</definedName>
    <definedName name="ფაილი">#REF!</definedName>
    <definedName name="ცვლილება_კორექტირება_რეგულაციაში" localSheetId="0">#REF!</definedName>
    <definedName name="ცვლილება_კორექტირება_რეგულაციაში">#REF!</definedName>
    <definedName name="ჯბ" localSheetId="0">#REF!</definedName>
    <definedName name="ჯ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6" l="1"/>
  <c r="K11" i="36"/>
  <c r="K12" i="36"/>
  <c r="K13" i="36"/>
  <c r="K14" i="36"/>
  <c r="K15" i="36"/>
  <c r="I16" i="36"/>
  <c r="J16" i="36"/>
  <c r="K16" i="36"/>
  <c r="F59" i="92" l="1"/>
  <c r="G59" i="92"/>
  <c r="K21" i="36" l="1"/>
  <c r="K19" i="36"/>
  <c r="K8" i="36"/>
  <c r="F16" i="36" l="1"/>
  <c r="C58" i="69" l="1"/>
  <c r="E16" i="36" l="1"/>
  <c r="D16" i="36"/>
  <c r="C16" i="36"/>
  <c r="D11" i="80" l="1"/>
  <c r="C15" i="92" l="1"/>
  <c r="K24" i="36" l="1"/>
  <c r="J24" i="36"/>
  <c r="I24" i="36"/>
  <c r="H16" i="36"/>
  <c r="H24" i="36" s="1"/>
  <c r="C43" i="6" s="1"/>
  <c r="G16" i="36"/>
  <c r="G24" i="36" s="1"/>
  <c r="F24" i="36"/>
  <c r="K23" i="36"/>
  <c r="J23" i="36"/>
  <c r="I23" i="36"/>
  <c r="H23" i="36"/>
  <c r="C42" i="6" s="1"/>
  <c r="G23" i="36"/>
  <c r="F23" i="36"/>
  <c r="C44" i="6" l="1"/>
  <c r="H25" i="36"/>
  <c r="G25" i="36"/>
  <c r="F25" i="36"/>
  <c r="J25" i="36"/>
  <c r="K25" i="36"/>
  <c r="I25" i="36"/>
  <c r="C8" i="79" l="1"/>
  <c r="E36" i="72" l="1"/>
  <c r="E35" i="72"/>
  <c r="E33" i="72"/>
  <c r="E32" i="72"/>
  <c r="E29" i="72"/>
  <c r="E27" i="72"/>
  <c r="E24" i="72"/>
  <c r="E23" i="72"/>
  <c r="E22" i="72"/>
  <c r="E21" i="72"/>
  <c r="E19" i="72"/>
  <c r="E18" i="72"/>
  <c r="E17" i="72"/>
  <c r="E15" i="72"/>
  <c r="E14" i="72"/>
  <c r="E13" i="72"/>
  <c r="E12" i="72"/>
  <c r="F27" i="92" l="1"/>
  <c r="G27" i="92"/>
  <c r="C10" i="99" l="1"/>
  <c r="C18" i="99"/>
  <c r="C7" i="98"/>
  <c r="D7" i="98"/>
  <c r="C10" i="98"/>
  <c r="D10" i="98"/>
  <c r="D15" i="98" s="1"/>
  <c r="C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C21" i="96"/>
  <c r="E21" i="96"/>
  <c r="F21" i="96"/>
  <c r="G21" i="96"/>
  <c r="H22" i="96"/>
  <c r="H23" i="96"/>
  <c r="H8" i="95"/>
  <c r="H7" i="96" s="1"/>
  <c r="H9" i="95"/>
  <c r="H8" i="96" s="1"/>
  <c r="H10" i="95"/>
  <c r="H9" i="96" s="1"/>
  <c r="H11" i="95"/>
  <c r="H10" i="96" s="1"/>
  <c r="H12" i="95"/>
  <c r="H11" i="96" s="1"/>
  <c r="H14" i="95"/>
  <c r="H13" i="96" s="1"/>
  <c r="H15" i="95"/>
  <c r="H14" i="96" s="1"/>
  <c r="H16" i="95"/>
  <c r="H15" i="96" s="1"/>
  <c r="H17" i="95"/>
  <c r="H16" i="96" s="1"/>
  <c r="H18" i="95"/>
  <c r="H17" i="96" s="1"/>
  <c r="H19" i="95"/>
  <c r="H18" i="96" s="1"/>
  <c r="H20" i="95"/>
  <c r="H19" i="96" s="1"/>
  <c r="H34" i="97" l="1"/>
  <c r="C29" i="69"/>
  <c r="C18" i="69"/>
  <c r="C14" i="69"/>
  <c r="D8" i="72"/>
  <c r="D16" i="72"/>
  <c r="E16" i="72"/>
  <c r="D20" i="72"/>
  <c r="E20" i="72"/>
  <c r="D25" i="72"/>
  <c r="D31" i="72"/>
  <c r="E31" i="72"/>
  <c r="C31" i="72"/>
  <c r="C20" i="72"/>
  <c r="C16" i="72"/>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H42" i="93"/>
  <c r="H41" i="93"/>
  <c r="H40" i="93"/>
  <c r="H39" i="93"/>
  <c r="H38" i="93"/>
  <c r="G37" i="93"/>
  <c r="F37" i="93"/>
  <c r="H37" i="93" s="1"/>
  <c r="C37" i="93"/>
  <c r="H36" i="93"/>
  <c r="H35" i="93"/>
  <c r="G34" i="93"/>
  <c r="F34" i="93"/>
  <c r="H34" i="93" s="1"/>
  <c r="C34" i="93"/>
  <c r="H33" i="93"/>
  <c r="H32" i="93"/>
  <c r="H31" i="93"/>
  <c r="H30" i="93"/>
  <c r="G29" i="93"/>
  <c r="F29" i="93"/>
  <c r="H28" i="93"/>
  <c r="H27" i="93"/>
  <c r="H26" i="93"/>
  <c r="H25" i="93"/>
  <c r="H24" i="93"/>
  <c r="H23" i="93"/>
  <c r="H22" i="93"/>
  <c r="H21" i="93"/>
  <c r="H20" i="93"/>
  <c r="H19" i="93"/>
  <c r="H18" i="93"/>
  <c r="H17" i="93"/>
  <c r="H16" i="93"/>
  <c r="H15" i="93"/>
  <c r="H14" i="93"/>
  <c r="G13" i="93"/>
  <c r="F13" i="93"/>
  <c r="H13" i="93" s="1"/>
  <c r="H12" i="93"/>
  <c r="H11" i="93"/>
  <c r="H10" i="93"/>
  <c r="H9" i="93"/>
  <c r="H8" i="93"/>
  <c r="H7" i="93"/>
  <c r="G6" i="93"/>
  <c r="G43" i="93" s="1"/>
  <c r="G45" i="93" s="1"/>
  <c r="F6" i="93"/>
  <c r="G68" i="92"/>
  <c r="F68" i="92"/>
  <c r="H67" i="92"/>
  <c r="H66" i="92"/>
  <c r="H65" i="92"/>
  <c r="H64" i="92"/>
  <c r="H63" i="92"/>
  <c r="C63" i="92"/>
  <c r="H62" i="92"/>
  <c r="H61" i="92"/>
  <c r="H60" i="92"/>
  <c r="H59" i="92"/>
  <c r="H58" i="92"/>
  <c r="H57" i="92"/>
  <c r="H56" i="92"/>
  <c r="H55" i="92"/>
  <c r="H52" i="92"/>
  <c r="H51" i="92"/>
  <c r="H50" i="92"/>
  <c r="H49" i="92"/>
  <c r="H48" i="92"/>
  <c r="G47" i="92"/>
  <c r="F47" i="92"/>
  <c r="H46" i="92"/>
  <c r="H45" i="92"/>
  <c r="H44" i="92"/>
  <c r="H43" i="92"/>
  <c r="H42" i="92"/>
  <c r="G41" i="92"/>
  <c r="G53" i="92" s="1"/>
  <c r="F41" i="92"/>
  <c r="H41" i="92" s="1"/>
  <c r="H40" i="92"/>
  <c r="H39" i="92"/>
  <c r="E39" i="92"/>
  <c r="H38" i="92"/>
  <c r="H35" i="92"/>
  <c r="H34" i="92"/>
  <c r="H33" i="92"/>
  <c r="H32" i="92"/>
  <c r="H31" i="92"/>
  <c r="G30" i="92"/>
  <c r="F30" i="92"/>
  <c r="H30" i="92" s="1"/>
  <c r="C30" i="92"/>
  <c r="H29" i="92"/>
  <c r="H28" i="92"/>
  <c r="H27" i="92"/>
  <c r="H26" i="92"/>
  <c r="H25" i="92"/>
  <c r="G24" i="92"/>
  <c r="F24" i="92"/>
  <c r="H23" i="92"/>
  <c r="H22" i="92"/>
  <c r="H21" i="92"/>
  <c r="H20" i="92"/>
  <c r="G19" i="92"/>
  <c r="H19" i="92" s="1"/>
  <c r="F19" i="92"/>
  <c r="C19" i="92"/>
  <c r="H18" i="92"/>
  <c r="H17" i="92"/>
  <c r="H16" i="92"/>
  <c r="G15" i="92"/>
  <c r="F15" i="92"/>
  <c r="H15" i="92" s="1"/>
  <c r="H14" i="92"/>
  <c r="E14" i="92"/>
  <c r="H13" i="92"/>
  <c r="E13" i="92"/>
  <c r="H12" i="92"/>
  <c r="H11" i="92"/>
  <c r="E11" i="92"/>
  <c r="H10" i="92"/>
  <c r="H9" i="92"/>
  <c r="H8" i="92"/>
  <c r="G7" i="92"/>
  <c r="F7" i="92"/>
  <c r="G69" i="92" l="1"/>
  <c r="F43" i="93"/>
  <c r="F45" i="93" s="1"/>
  <c r="H45" i="93" s="1"/>
  <c r="F36" i="92"/>
  <c r="H7" i="92"/>
  <c r="G36" i="92"/>
  <c r="H47" i="92"/>
  <c r="H29" i="93"/>
  <c r="H8" i="94"/>
  <c r="E8" i="94"/>
  <c r="E14" i="94"/>
  <c r="H38" i="94"/>
  <c r="E30" i="94"/>
  <c r="E11" i="94"/>
  <c r="E17" i="94"/>
  <c r="H11" i="94"/>
  <c r="H14" i="94"/>
  <c r="H6" i="93"/>
  <c r="H68" i="92"/>
  <c r="F53" i="92"/>
  <c r="H24" i="92"/>
  <c r="H53" i="92" l="1"/>
  <c r="F69" i="92"/>
  <c r="H69" i="92" s="1"/>
  <c r="H43" i="93"/>
  <c r="H36" i="92"/>
  <c r="F33" i="80"/>
  <c r="E33" i="80"/>
  <c r="D33" i="80"/>
  <c r="C33" i="80"/>
  <c r="G24" i="80"/>
  <c r="F24" i="80"/>
  <c r="E24" i="80"/>
  <c r="D24" i="80"/>
  <c r="C24" i="80"/>
  <c r="G18" i="80"/>
  <c r="F18" i="80"/>
  <c r="E18" i="80"/>
  <c r="D18" i="80"/>
  <c r="C18" i="80"/>
  <c r="F14" i="80"/>
  <c r="E14" i="80"/>
  <c r="C14" i="80"/>
  <c r="G11" i="80"/>
  <c r="F11" i="80"/>
  <c r="E11" i="80"/>
  <c r="C11" i="80"/>
  <c r="G8" i="80"/>
  <c r="F8" i="80"/>
  <c r="E8" i="80"/>
  <c r="D8" i="80"/>
  <c r="C8" i="80"/>
  <c r="G6" i="71" l="1"/>
  <c r="G13" i="71" s="1"/>
  <c r="F6" i="71"/>
  <c r="F13" i="71" s="1"/>
  <c r="E6" i="71"/>
  <c r="E13" i="71" s="1"/>
  <c r="D6" i="71"/>
  <c r="D13" i="71" s="1"/>
  <c r="C21" i="77" l="1"/>
  <c r="C20" i="77"/>
  <c r="C19" i="77"/>
  <c r="C30" i="79" l="1"/>
  <c r="C26" i="79"/>
  <c r="H14" i="74" l="1"/>
  <c r="E8" i="37" l="1"/>
  <c r="N16" i="37"/>
  <c r="N17" i="37"/>
  <c r="N18" i="37"/>
  <c r="N19" i="37"/>
  <c r="N20" i="37"/>
  <c r="N15" i="37"/>
  <c r="N13" i="37"/>
  <c r="N10" i="37"/>
  <c r="N9" i="37"/>
  <c r="N11" i="37"/>
  <c r="N12" i="37"/>
  <c r="E19" i="37"/>
  <c r="E18" i="37"/>
  <c r="E17" i="37"/>
  <c r="E16" i="37"/>
  <c r="E15" i="37"/>
  <c r="M14" i="37"/>
  <c r="L14" i="37"/>
  <c r="L21" i="37" s="1"/>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N7" i="37"/>
  <c r="N21" i="37" s="1"/>
  <c r="K7" i="37"/>
  <c r="K21" i="37" s="1"/>
  <c r="S20" i="35" l="1"/>
  <c r="S19" i="35"/>
  <c r="S18" i="35"/>
  <c r="S17" i="35"/>
  <c r="S16" i="35"/>
  <c r="S15" i="35"/>
  <c r="S14" i="35"/>
  <c r="S12" i="35"/>
  <c r="S11" i="35"/>
  <c r="S10" i="35"/>
  <c r="S9" i="35"/>
  <c r="D22" i="35" l="1"/>
  <c r="F22" i="35"/>
  <c r="G22" i="35"/>
  <c r="H22" i="35"/>
  <c r="J22" i="35"/>
  <c r="K22" i="35"/>
  <c r="L22" i="35"/>
  <c r="O22" i="35"/>
  <c r="P22" i="35"/>
  <c r="Q22" i="35"/>
  <c r="R22" i="35"/>
  <c r="V7" i="64" l="1"/>
  <c r="H9" i="74"/>
  <c r="H10" i="74"/>
  <c r="H11" i="74"/>
  <c r="H12" i="74"/>
  <c r="H15" i="74"/>
  <c r="H16" i="74"/>
  <c r="H17" i="74"/>
  <c r="H18" i="74"/>
  <c r="H19" i="74"/>
  <c r="H20" i="74"/>
  <c r="T21" i="64" l="1"/>
  <c r="U21" i="64"/>
  <c r="V9" i="64"/>
  <c r="D22" i="74" l="1"/>
  <c r="E22" i="74"/>
  <c r="C44" i="28" l="1"/>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E22" i="95" l="1"/>
  <c r="D22" i="95"/>
  <c r="G22" i="95"/>
  <c r="F22" i="95"/>
  <c r="H21" i="95" l="1"/>
  <c r="H13" i="95" l="1"/>
  <c r="C22" i="95"/>
  <c r="H22" i="95" l="1"/>
  <c r="D14" i="80"/>
  <c r="G14" i="80" l="1"/>
  <c r="G21" i="80" s="1"/>
  <c r="C46" i="6" l="1"/>
  <c r="N22" i="35" l="1"/>
  <c r="H12" i="96"/>
  <c r="C29" i="93"/>
  <c r="H20" i="96" l="1"/>
  <c r="H21" i="96" s="1"/>
  <c r="D21" i="96"/>
  <c r="C59" i="92" l="1"/>
  <c r="E26" i="72"/>
  <c r="E25" i="72" s="1"/>
  <c r="C25" i="72"/>
  <c r="C23" i="69"/>
  <c r="C47" i="92"/>
  <c r="C13" i="93"/>
  <c r="E22" i="35"/>
  <c r="C24" i="92" l="1"/>
  <c r="C7" i="92"/>
  <c r="C6" i="93"/>
  <c r="C27" i="92"/>
  <c r="I22" i="35" l="1"/>
  <c r="S13" i="35"/>
  <c r="C11" i="72"/>
  <c r="C10" i="72"/>
  <c r="E10" i="72" s="1"/>
  <c r="S8" i="35"/>
  <c r="C36" i="92"/>
  <c r="C41" i="92"/>
  <c r="D30" i="72"/>
  <c r="D28" i="72" s="1"/>
  <c r="D37" i="72" s="1"/>
  <c r="C26" i="69"/>
  <c r="C28" i="72"/>
  <c r="C43" i="93"/>
  <c r="E30" i="72" l="1"/>
  <c r="E28" i="72" s="1"/>
  <c r="H8" i="74"/>
  <c r="C45" i="93"/>
  <c r="C53" i="92"/>
  <c r="E11" i="72"/>
  <c r="F13" i="74"/>
  <c r="G13" i="74"/>
  <c r="M22" i="35" l="1"/>
  <c r="C22" i="74"/>
  <c r="H13" i="74"/>
  <c r="C9" i="72"/>
  <c r="C22" i="35"/>
  <c r="S21" i="35" l="1"/>
  <c r="G21" i="74" s="1"/>
  <c r="E9" i="72"/>
  <c r="E8" i="72" s="1"/>
  <c r="C6" i="69"/>
  <c r="C8" i="72"/>
  <c r="F21" i="74" l="1"/>
  <c r="F22" i="74" s="1"/>
  <c r="S22" i="35"/>
  <c r="E41" i="93"/>
  <c r="E40" i="93"/>
  <c r="E24" i="93"/>
  <c r="E19" i="93"/>
  <c r="E39" i="93"/>
  <c r="E44" i="93"/>
  <c r="E12" i="93"/>
  <c r="E18" i="93"/>
  <c r="E21" i="93"/>
  <c r="E27" i="93"/>
  <c r="E17" i="93"/>
  <c r="E42" i="93"/>
  <c r="E32" i="93"/>
  <c r="E25" i="93"/>
  <c r="E16" i="93"/>
  <c r="E10" i="93"/>
  <c r="E31" i="93"/>
  <c r="E33" i="93"/>
  <c r="E23" i="93"/>
  <c r="E15" i="93"/>
  <c r="E11" i="93"/>
  <c r="E8" i="93"/>
  <c r="E36" i="93"/>
  <c r="E9" i="93"/>
  <c r="E22" i="93"/>
  <c r="E28" i="93"/>
  <c r="E20" i="93"/>
  <c r="E26" i="93"/>
  <c r="C6" i="71"/>
  <c r="H21" i="74"/>
  <c r="G22" i="74"/>
  <c r="H22" i="74" s="1"/>
  <c r="C68" i="92" l="1"/>
  <c r="E38" i="93"/>
  <c r="D37" i="93"/>
  <c r="E37" i="93" s="1"/>
  <c r="E30" i="93"/>
  <c r="D29" i="93"/>
  <c r="E29" i="93" s="1"/>
  <c r="E35" i="93"/>
  <c r="D34" i="93"/>
  <c r="E34" i="93" s="1"/>
  <c r="E7" i="93"/>
  <c r="D6" i="93"/>
  <c r="E14" i="93"/>
  <c r="D13" i="93"/>
  <c r="E13" i="93" s="1"/>
  <c r="E58" i="92" l="1"/>
  <c r="E40" i="92"/>
  <c r="E65" i="92"/>
  <c r="E17" i="92"/>
  <c r="E50" i="92"/>
  <c r="E62" i="92"/>
  <c r="E67" i="92"/>
  <c r="E29" i="92"/>
  <c r="E61" i="92"/>
  <c r="E35" i="92"/>
  <c r="E45" i="92"/>
  <c r="E18" i="92"/>
  <c r="E57" i="92"/>
  <c r="E12" i="92"/>
  <c r="E46" i="92"/>
  <c r="E9" i="92"/>
  <c r="E22" i="92"/>
  <c r="E34" i="92"/>
  <c r="E23" i="92"/>
  <c r="E32" i="92"/>
  <c r="E26" i="92"/>
  <c r="E21" i="92"/>
  <c r="E66" i="92"/>
  <c r="E49" i="92"/>
  <c r="C46" i="69" s="1"/>
  <c r="E44" i="92"/>
  <c r="E10" i="92"/>
  <c r="E43" i="92"/>
  <c r="E56" i="92"/>
  <c r="D43" i="93"/>
  <c r="E6" i="93"/>
  <c r="C69" i="92"/>
  <c r="E20" i="92" l="1"/>
  <c r="D19" i="92"/>
  <c r="E19" i="92" s="1"/>
  <c r="D15" i="92"/>
  <c r="E15" i="92" s="1"/>
  <c r="E16" i="92"/>
  <c r="D7" i="92"/>
  <c r="E8" i="92"/>
  <c r="D30" i="92"/>
  <c r="E30" i="92" s="1"/>
  <c r="E31" i="92"/>
  <c r="E51" i="92"/>
  <c r="E52" i="92"/>
  <c r="D41" i="92"/>
  <c r="E41" i="92" s="1"/>
  <c r="E42" i="92"/>
  <c r="C40" i="69" s="1"/>
  <c r="E28" i="92"/>
  <c r="D27" i="92"/>
  <c r="E27" i="92" s="1"/>
  <c r="E64" i="92"/>
  <c r="D63" i="92"/>
  <c r="E63" i="92" s="1"/>
  <c r="D47" i="92"/>
  <c r="E47" i="92" s="1"/>
  <c r="E48" i="92"/>
  <c r="E38" i="92"/>
  <c r="D45" i="93"/>
  <c r="E45" i="93" s="1"/>
  <c r="E43" i="93"/>
  <c r="E33" i="92"/>
  <c r="C34" i="72" s="1"/>
  <c r="D24" i="92"/>
  <c r="E24" i="92" s="1"/>
  <c r="E25" i="92"/>
  <c r="E55" i="92"/>
  <c r="E60" i="92"/>
  <c r="D59" i="92"/>
  <c r="E59" i="92" s="1"/>
  <c r="C67" i="69" l="1"/>
  <c r="E34" i="72"/>
  <c r="E37" i="72" s="1"/>
  <c r="C5" i="73" s="1"/>
  <c r="C8" i="73" s="1"/>
  <c r="C13" i="73" s="1"/>
  <c r="C35" i="69"/>
  <c r="C37" i="72"/>
  <c r="D53" i="92"/>
  <c r="D36" i="92"/>
  <c r="E36" i="92" s="1"/>
  <c r="E7" i="92"/>
  <c r="C52" i="69"/>
  <c r="D68" i="92"/>
  <c r="E68" i="92" s="1"/>
  <c r="C68" i="69" l="1"/>
  <c r="C35" i="6"/>
  <c r="E53" i="92"/>
  <c r="C39" i="6" s="1"/>
  <c r="D69" i="92"/>
  <c r="E69" i="92" s="1"/>
  <c r="C38" i="6"/>
  <c r="C35" i="79" l="1"/>
  <c r="C38" i="79" s="1"/>
  <c r="G33" i="80" l="1"/>
  <c r="G37" i="80" s="1"/>
  <c r="C47" i="6" l="1"/>
  <c r="C48" i="6" s="1"/>
  <c r="G39" i="80"/>
  <c r="C13" i="71" l="1"/>
  <c r="D20" i="77" l="1"/>
  <c r="C12" i="6" s="1"/>
  <c r="D12" i="77"/>
  <c r="D11" i="77"/>
  <c r="C15" i="6"/>
  <c r="D17" i="77"/>
  <c r="D13" i="77"/>
  <c r="D19" i="77"/>
  <c r="C11" i="6" s="1"/>
  <c r="C21" i="6" s="1"/>
  <c r="D15" i="77"/>
  <c r="D7" i="77"/>
  <c r="D8" i="77"/>
  <c r="D21" i="77"/>
  <c r="C13" i="6" s="1"/>
  <c r="D16" i="77"/>
  <c r="D9" i="77"/>
  <c r="C20" i="6" l="1"/>
  <c r="C19" i="6"/>
  <c r="C18" i="6"/>
  <c r="C23" i="6"/>
  <c r="C22" i="6"/>
</calcChain>
</file>

<file path=xl/sharedStrings.xml><?xml version="1.0" encoding="utf-8"?>
<sst xmlns="http://schemas.openxmlformats.org/spreadsheetml/2006/main" count="1612" uniqueCount="981">
  <si>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</si>
  <si>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</si>
  <si>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</si>
  <si>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</si>
  <si>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</si>
  <si>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</si>
  <si>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</si>
  <si>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</si>
  <si>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</si>
  <si>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</si>
  <si>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</si>
  <si>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</si>
  <si>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</si>
  <si>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</si>
  <si>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</si>
  <si>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</si>
  <si>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</si>
  <si>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</si>
  <si>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</si>
  <si>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</si>
  <si>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</si>
  <si>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</si>
  <si>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</si>
  <si>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</si>
  <si>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</si>
  <si>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</si>
  <si>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</si>
  <si>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</si>
  <si>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</si>
  <si>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</si>
  <si>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</si>
  <si>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</si>
  <si>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</si>
  <si>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</si>
  <si>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</si>
  <si>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</si>
  <si>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</si>
  <si>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</si>
  <si>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</si>
  <si>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</si>
  <si>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</si>
  <si>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</si>
  <si>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</si>
  <si>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</si>
  <si>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</si>
  <si>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</si>
  <si>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</si>
  <si>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</si>
  <si>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</si>
  <si>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</si>
  <si>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</si>
  <si>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</si>
  <si>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</si>
  <si>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</si>
  <si>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</si>
  <si>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</si>
  <si>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</si>
  <si>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</si>
  <si>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</si>
  <si>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</si>
  <si>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</si>
  <si>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</si>
  <si>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</si>
  <si>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</si>
  <si>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</si>
  <si>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</si>
  <si>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</si>
  <si>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</si>
  <si>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</si>
  <si>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</si>
  <si>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</si>
  <si>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</si>
  <si>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</si>
  <si>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</si>
  <si>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</si>
  <si>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</si>
  <si>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</si>
  <si>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</si>
  <si>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</si>
  <si>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</si>
  <si>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</si>
  <si>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</si>
  <si>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</si>
  <si>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</si>
  <si>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</si>
  <si>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</si>
  <si>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</si>
  <si>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</si>
  <si>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</si>
  <si>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</si>
  <si>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</si>
  <si>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</si>
  <si>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</si>
  <si>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</si>
  <si>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</si>
  <si>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</si>
  <si>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</si>
  <si>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</si>
  <si>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</si>
  <si>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</si>
  <si>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</si>
  <si>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</si>
  <si>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</si>
  <si>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</si>
  <si>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</si>
  <si>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</si>
  <si>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</si>
  <si>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</si>
  <si>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</si>
  <si>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</si>
  <si>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</si>
  <si>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</si>
  <si>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</si>
  <si>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</si>
  <si>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</si>
  <si>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</si>
  <si>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</si>
  <si>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</si>
  <si>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</si>
  <si>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</si>
  <si>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</si>
  <si>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</si>
  <si>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</si>
  <si>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</si>
  <si>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</si>
  <si>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</si>
  <si>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</si>
  <si>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</si>
  <si>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</si>
  <si>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</si>
  <si>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</si>
  <si>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</si>
  <si>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</si>
  <si>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</si>
  <si>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</si>
  <si>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</si>
  <si>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</si>
  <si>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</si>
  <si>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</si>
  <si>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</si>
  <si>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</si>
  <si>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</si>
  <si>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</si>
  <si>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</si>
  <si>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</si>
  <si>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</si>
  <si>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</si>
  <si>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</si>
  <si>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</si>
  <si>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</si>
  <si>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</si>
  <si>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</si>
  <si>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</si>
  <si>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</si>
  <si>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</si>
  <si>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</si>
  <si>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</si>
  <si>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მოგება-ზარალის ანგარიშგება</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</si>
  <si>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</si>
  <si>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</si>
  <si>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</si>
  <si>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</si>
  <si>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</si>
  <si>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</si>
  <si>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</si>
  <si>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</si>
  <si>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</si>
  <si>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</si>
  <si>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</si>
  <si>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</si>
  <si>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</si>
  <si>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</si>
  <si>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</si>
  <si>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</si>
  <si>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</si>
  <si>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</si>
  <si>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</si>
  <si>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</si>
  <si>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</si>
  <si>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</si>
  <si>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</si>
  <si>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</si>
  <si>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</si>
  <si>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</si>
  <si>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</si>
  <si>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</si>
  <si>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</si>
  <si>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</si>
  <si>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</si>
  <si>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</si>
  <si>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</si>
  <si>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</si>
  <si>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</si>
  <si>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</si>
  <si>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</si>
  <si>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</si>
  <si>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</si>
  <si>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</si>
  <si>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</si>
  <si>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</si>
  <si>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</si>
  <si>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</si>
  <si>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</si>
  <si>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</si>
  <si>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</si>
  <si>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</si>
  <si>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</si>
  <si>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</si>
  <si>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</si>
  <si>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</si>
  <si>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</si>
  <si>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</si>
  <si>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</si>
  <si>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</si>
  <si>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</si>
  <si>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</si>
  <si>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</si>
  <si>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</si>
  <si>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</si>
  <si>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</si>
  <si>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</si>
  <si>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</si>
  <si>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</si>
  <si>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</si>
  <si>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</si>
  <si>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</si>
  <si>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</si>
  <si>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</si>
  <si>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</si>
  <si>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</si>
  <si>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</si>
  <si>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</si>
  <si>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</si>
  <si>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</si>
  <si>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</si>
  <si>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</si>
  <si>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</si>
  <si>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</si>
  <si>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</si>
  <si>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</si>
  <si>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</si>
  <si>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</si>
  <si>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</si>
  <si>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</si>
  <si>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</si>
  <si>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</si>
  <si>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</si>
  <si>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</si>
  <si>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</si>
  <si>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</si>
  <si>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</si>
  <si>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</si>
  <si>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</si>
  <si>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</si>
  <si>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</si>
  <si>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</si>
  <si>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</si>
  <si>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</si>
  <si>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</si>
  <si>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</si>
  <si>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</si>
  <si>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</si>
  <si>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</si>
  <si>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</si>
  <si>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</si>
  <si>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</si>
  <si>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</si>
  <si>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</si>
  <si>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</si>
  <si>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</si>
  <si>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</si>
  <si>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</si>
  <si>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</si>
  <si>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</si>
  <si>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</si>
  <si>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</si>
  <si>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</si>
  <si>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</si>
  <si>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</si>
  <si>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</si>
  <si>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</si>
  <si>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</si>
  <si>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</si>
  <si>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</si>
  <si>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</si>
  <si>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</si>
  <si>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</si>
  <si>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</si>
  <si>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</si>
  <si>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</si>
  <si>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</si>
  <si>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</si>
  <si>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</si>
  <si>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</si>
  <si>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</si>
  <si>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</si>
  <si>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</si>
  <si>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</si>
  <si>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</si>
  <si>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</si>
  <si>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</si>
  <si>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</si>
  <si>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</si>
  <si>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</si>
  <si>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</si>
  <si>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</si>
  <si>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</si>
  <si>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</si>
  <si>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</si>
  <si>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</si>
  <si>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</si>
  <si>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</si>
  <si>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</si>
  <si>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</si>
  <si>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</si>
  <si>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</si>
  <si>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</si>
  <si>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</si>
  <si>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</si>
  <si>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</si>
  <si>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</si>
  <si>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</si>
  <si>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</si>
  <si>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</si>
  <si>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</si>
  <si>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</si>
  <si>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</si>
  <si>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</si>
  <si>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</si>
  <si>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</si>
  <si>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</si>
  <si>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</si>
  <si>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</si>
  <si>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</si>
  <si>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</si>
  <si>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</si>
  <si>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</si>
  <si>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</si>
  <si>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</si>
  <si>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</si>
  <si>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</si>
  <si>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</si>
  <si>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</si>
  <si>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</si>
  <si>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</si>
  <si>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</si>
  <si>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</si>
  <si>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</si>
  <si>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</si>
  <si>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</si>
  <si>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</si>
  <si>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</si>
  <si>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</si>
  <si>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</si>
  <si>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</si>
  <si>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</si>
  <si>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</si>
  <si>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</si>
  <si>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</si>
  <si>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</si>
  <si>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</si>
  <si>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</si>
  <si>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</si>
  <si>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</si>
  <si>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</si>
  <si>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</si>
  <si>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</si>
  <si>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</si>
  <si>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</si>
  <si>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</si>
  <si>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</si>
  <si>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</si>
  <si>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</si>
  <si>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</si>
  <si>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</si>
  <si>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</si>
  <si>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</si>
  <si>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</si>
  <si>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</si>
  <si>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</si>
  <si>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</si>
  <si>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</si>
  <si>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</si>
  <si>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</si>
  <si>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</si>
  <si>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</si>
  <si>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</si>
  <si>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</si>
  <si>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</si>
  <si>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</si>
  <si>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</si>
  <si>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</si>
  <si>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</si>
  <si>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</si>
  <si>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</si>
  <si>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</si>
  <si>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</si>
  <si>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</si>
  <si>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</si>
  <si>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</si>
  <si>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</si>
  <si>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</si>
  <si>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</si>
  <si>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</si>
  <si>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</si>
  <si>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</si>
  <si>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</si>
  <si>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</si>
  <si>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</si>
  <si>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</si>
  <si>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</si>
  <si>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</si>
  <si>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</si>
  <si>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</si>
  <si>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</si>
  <si>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</si>
  <si>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</si>
  <si>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</si>
  <si>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</si>
  <si>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</si>
  <si>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</si>
  <si>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</si>
  <si>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</si>
  <si>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</si>
  <si>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</si>
  <si>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</si>
  <si>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</si>
  <si>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</si>
  <si>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</si>
  <si>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</si>
  <si>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</si>
  <si>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</si>
  <si>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</si>
  <si>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</si>
  <si>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</si>
  <si>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</si>
  <si>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</si>
  <si>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</si>
  <si>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</si>
  <si>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</si>
  <si>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</si>
  <si>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</si>
  <si>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</si>
  <si>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</si>
  <si>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</si>
  <si>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</si>
  <si>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</si>
  <si>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</si>
  <si>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</si>
  <si>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</si>
  <si>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</si>
  <si>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</si>
  <si>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</si>
  <si>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</si>
  <si>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</si>
  <si>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</si>
  <si>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</si>
  <si>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</si>
  <si>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</si>
  <si>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</si>
  <si>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</si>
  <si>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</si>
  <si>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</si>
  <si>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</si>
  <si>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</si>
  <si>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</si>
  <si>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</si>
  <si>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</si>
  <si>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</si>
  <si>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</si>
  <si>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</si>
  <si>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</si>
  <si>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</si>
  <si>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</si>
  <si>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</si>
  <si>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</si>
  <si>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</si>
  <si>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</si>
  <si>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</si>
  <si>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</si>
  <si>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</si>
  <si>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</si>
  <si>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</si>
  <si>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</si>
  <si>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</si>
  <si>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</si>
  <si>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</si>
  <si>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</si>
  <si>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</si>
  <si>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</si>
  <si>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</si>
  <si>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</si>
  <si>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</si>
  <si>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</si>
  <si>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</si>
  <si>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</si>
  <si>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</si>
  <si>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</si>
  <si>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</si>
  <si>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</si>
  <si>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</si>
  <si>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</si>
  <si>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</si>
  <si>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</si>
  <si>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</si>
  <si>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</si>
  <si>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</si>
  <si>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</si>
  <si>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</si>
  <si>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</si>
  <si>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</si>
  <si>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</si>
  <si>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</si>
  <si>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</si>
  <si>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</si>
  <si>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</si>
  <si>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</si>
  <si>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</si>
  <si>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</si>
  <si>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</si>
  <si>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</si>
  <si>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</si>
  <si>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</si>
  <si>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</si>
  <si>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</si>
  <si>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</si>
  <si>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</si>
  <si>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</si>
  <si>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</si>
  <si>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</si>
  <si>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</si>
  <si>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</si>
  <si>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</si>
  <si>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</si>
  <si>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</si>
  <si>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</si>
  <si>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</si>
  <si>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</si>
  <si>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</si>
  <si>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</si>
  <si>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</si>
  <si>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</si>
  <si>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</si>
  <si>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</si>
  <si>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</si>
  <si>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</si>
  <si>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</si>
  <si>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</si>
  <si>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</si>
  <si>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</si>
  <si>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</si>
  <si>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</si>
  <si>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</si>
  <si>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</si>
  <si>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</si>
  <si>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</si>
  <si>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</si>
  <si>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</si>
  <si>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</si>
  <si>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</si>
  <si>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</si>
  <si>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</si>
  <si>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</si>
  <si>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</si>
  <si>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</si>
  <si>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</si>
  <si>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</si>
  <si>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</si>
  <si>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</si>
  <si>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</si>
  <si>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</si>
  <si>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</si>
  <si>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</si>
  <si>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</si>
  <si>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</si>
  <si>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</si>
  <si>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</si>
  <si>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</si>
  <si>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</si>
  <si>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</si>
  <si>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</si>
  <si>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</si>
  <si>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</si>
  <si>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</si>
  <si>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</si>
  <si>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</si>
  <si>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</si>
  <si>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</si>
  <si>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</si>
  <si>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</si>
  <si>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</si>
  <si>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</si>
  <si>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</si>
  <si>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</si>
  <si>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</si>
  <si>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</si>
  <si>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</si>
  <si>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</si>
  <si>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</si>
  <si>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</si>
  <si>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</si>
  <si>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</si>
  <si>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</si>
  <si>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</si>
  <si>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</si>
  <si>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</si>
  <si>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</si>
  <si>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</si>
  <si>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</si>
  <si>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</si>
  <si>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</si>
  <si>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</si>
  <si>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</si>
  <si>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</si>
  <si>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</si>
  <si>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</si>
  <si>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</si>
  <si>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</si>
  <si>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</si>
  <si>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</si>
  <si>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</si>
  <si>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</si>
  <si>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</si>
  <si>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</si>
  <si>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</si>
  <si>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</si>
  <si>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</si>
  <si>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</si>
  <si>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</si>
  <si>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</si>
  <si>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</si>
  <si>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</si>
  <si>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</si>
  <si>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</si>
  <si>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</si>
  <si>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</si>
  <si>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</si>
  <si>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</si>
  <si>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</si>
  <si>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</si>
  <si>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</si>
  <si>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</si>
  <si>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</si>
  <si>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</si>
  <si>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</si>
  <si>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</si>
  <si>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</si>
  <si>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</si>
  <si>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</si>
  <si>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</si>
  <si>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</si>
  <si>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</si>
  <si>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</si>
  <si>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</si>
  <si>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</si>
  <si>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</si>
  <si>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</si>
  <si>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</si>
  <si>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</si>
  <si>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</si>
  <si>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</si>
  <si>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</si>
  <si>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</si>
  <si>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</si>
  <si>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</si>
  <si>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</si>
  <si>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</si>
  <si>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</si>
  <si>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</si>
  <si>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</si>
  <si>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</si>
  <si>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</si>
  <si>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</si>
  <si>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</si>
  <si>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</si>
  <si>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</si>
  <si>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</si>
  <si>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</si>
  <si>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</si>
  <si>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</si>
  <si>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</si>
  <si>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</si>
  <si>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</si>
  <si>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</si>
  <si>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</si>
  <si>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</si>
  <si>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</si>
  <si>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</si>
  <si>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</si>
  <si>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</si>
  <si>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</si>
  <si>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</si>
  <si>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</si>
  <si>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</si>
  <si>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</si>
  <si>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</si>
  <si>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</si>
  <si>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</si>
  <si>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</si>
  <si>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</si>
  <si>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</si>
  <si>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</si>
  <si>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</si>
  <si>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</si>
  <si>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</si>
  <si>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</si>
  <si>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</si>
  <si>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</si>
  <si>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</si>
  <si>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</si>
  <si>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</si>
  <si>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</si>
  <si>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</si>
  <si>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</si>
  <si>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</si>
  <si>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</si>
  <si>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</si>
  <si>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</si>
  <si>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</si>
  <si>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</si>
  <si>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</si>
  <si>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</si>
  <si>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</si>
  <si>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</si>
  <si>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</si>
  <si>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</si>
  <si>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</si>
  <si>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</si>
  <si>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</si>
  <si>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</si>
  <si>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</si>
  <si>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</si>
  <si>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</si>
  <si>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</si>
  <si>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</si>
  <si>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</si>
  <si>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</si>
  <si>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</si>
  <si>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</si>
  <si>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</si>
  <si>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</si>
  <si>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</si>
  <si>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</si>
  <si>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</si>
  <si>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</si>
  <si>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</si>
  <si>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</si>
  <si>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</si>
  <si>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</si>
  <si>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</si>
  <si>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</si>
  <si>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</si>
  <si>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</si>
  <si>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</si>
  <si>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</si>
  <si>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</si>
  <si>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</si>
  <si>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</si>
  <si>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</si>
  <si>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</si>
  <si>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</si>
  <si>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</si>
  <si>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</si>
  <si>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</si>
  <si>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</si>
  <si>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</si>
  <si>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</si>
  <si>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</si>
  <si>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</si>
  <si>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</si>
  <si>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</si>
  <si>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</si>
  <si>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</si>
  <si>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</si>
  <si>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</si>
  <si>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</si>
  <si>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</si>
  <si>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</si>
  <si>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</si>
  <si>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</si>
  <si>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</si>
  <si>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</si>
  <si>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</si>
  <si>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</si>
  <si>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</si>
  <si>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</si>
  <si>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</si>
  <si>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</si>
  <si>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</si>
  <si>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</si>
  <si>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</si>
  <si>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</si>
  <si>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</si>
  <si>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</si>
  <si>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</si>
  <si>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</si>
  <si>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</si>
  <si>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</si>
  <si>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</si>
  <si>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</si>
  <si>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</si>
  <si>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</si>
  <si>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</si>
  <si>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</si>
  <si>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</si>
  <si>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</si>
  <si>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</si>
  <si>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</si>
  <si>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</si>
  <si>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</si>
  <si>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</si>
  <si>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</si>
  <si>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</si>
  <si>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</si>
  <si>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</si>
  <si>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</si>
  <si>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</si>
  <si>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</si>
  <si>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</si>
  <si>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</si>
  <si>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</si>
  <si>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</si>
  <si>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</si>
  <si>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</si>
  <si>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</si>
  <si>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</si>
  <si>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</si>
  <si>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</si>
  <si>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</si>
  <si>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</si>
  <si>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</si>
  <si>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</si>
  <si>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</si>
  <si>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</si>
  <si>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</si>
  <si>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</si>
  <si>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</si>
  <si>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</si>
  <si>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</si>
  <si>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</si>
  <si>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</si>
  <si>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</si>
  <si>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</si>
  <si>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</si>
  <si>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</si>
  <si>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</si>
  <si>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</si>
  <si>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</si>
  <si>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</si>
  <si>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</si>
  <si>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</si>
  <si>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</si>
  <si>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</si>
  <si>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</si>
  <si>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</si>
  <si>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</si>
  <si>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</si>
  <si>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</si>
  <si>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</si>
  <si>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</si>
  <si>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</si>
  <si>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</si>
  <si>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</si>
  <si>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</si>
  <si>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</si>
  <si>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</si>
  <si>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</si>
  <si>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</si>
  <si>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</si>
  <si>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</si>
  <si>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</si>
  <si>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</si>
  <si>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</si>
  <si>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</si>
  <si>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</si>
  <si>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</si>
  <si>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</si>
  <si>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</si>
  <si>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</si>
  <si>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</si>
  <si>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</si>
  <si>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</si>
  <si>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</si>
  <si>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</si>
  <si>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</si>
  <si>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</si>
  <si>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</si>
  <si>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</si>
  <si>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</si>
  <si>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</si>
  <si>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</si>
  <si>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</si>
  <si>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</si>
  <si>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</si>
  <si>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</si>
  <si>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</si>
  <si>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</si>
  <si>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</si>
  <si>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</si>
  <si>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</si>
  <si>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</si>
  <si>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</si>
  <si>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</si>
  <si>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</si>
  <si>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</si>
  <si>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</si>
  <si>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</si>
  <si>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</si>
  <si>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</si>
  <si>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</si>
  <si>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</si>
  <si>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</si>
  <si>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</si>
  <si>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</si>
  <si>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</si>
  <si>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</si>
  <si>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</si>
  <si>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</si>
  <si>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</si>
  <si>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</si>
  <si>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</si>
  <si>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</si>
  <si>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</si>
  <si>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</si>
  <si>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</si>
  <si>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</si>
  <si>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</si>
  <si>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</si>
  <si>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</si>
  <si>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</si>
  <si>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</si>
  <si>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</si>
  <si>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</si>
  <si>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</si>
  <si>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</si>
  <si>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</si>
  <si>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"პეისერა ბანკი საქართველო"</t>
  </si>
  <si>
    <t>ლაშა კახიშვილი</t>
  </si>
  <si>
    <t>დიმიტრი ქუმსიშვილი</t>
  </si>
  <si>
    <t>არადამოუკიდებელი თავმჯდომარე</t>
  </si>
  <si>
    <t>გიორგი მიროტაძე</t>
  </si>
  <si>
    <t>დამოუკიდებელი წევრი</t>
  </si>
  <si>
    <t>ნინო მეფარიშვილი</t>
  </si>
  <si>
    <t>გენერალური დირექტორი</t>
  </si>
  <si>
    <t>რისკების დირექტორი/რისკების დეპარტამენტი</t>
  </si>
  <si>
    <t>მინდია საბანაძე</t>
  </si>
  <si>
    <t>ზაზა ბუაძე</t>
  </si>
  <si>
    <t>ირაკლი ვეკუა</t>
  </si>
  <si>
    <t>ივანე თევდორაშვილი</t>
  </si>
  <si>
    <t xml:space="preserve"> ცხრილი 9 (Capital), N2</t>
  </si>
  <si>
    <t xml:space="preserve"> ცხრილი 9 (Capital), N6</t>
  </si>
  <si>
    <t>მოთხოვნამდე</t>
  </si>
  <si>
    <t xml:space="preserve"> ცხრილი 9 (Capital), N29</t>
  </si>
  <si>
    <t>ტატიანა გორგაძე</t>
  </si>
  <si>
    <t>თამარ მეტივიშვილი</t>
  </si>
  <si>
    <t>ფინანსური დირექტორი/საფინანსო დეპარტამენტი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</si>
  <si>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</si>
  <si>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</si>
  <si>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</si>
  <si>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</si>
  <si>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</si>
  <si>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https://paysera.ge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</si>
  <si>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</si>
  <si>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</si>
  <si>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</si>
  <si>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</si>
  <si>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</si>
  <si>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9.1</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</si>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</sst>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Red]\(#,##0\)"/>
    <numFmt numFmtId="199" formatCode="_-* #,##0_-;\-* #,##0_-;_-* &quot;-&quot;??_-;_-@_-"/>
  </numFmts>
  <fonts count="152">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sz val="8"/>
      <color theme="1"/>
      <name val="Sylfaen"/>
      <family val="2"/>
      <scheme val="minor"/>
    </font>
    <font>
      <sz val="10"/>
      <name val="Geo_Arial"/>
      <family val="2"/>
    </font>
    <font>
      <i/>
      <sz val="10"/>
      <color theme="1"/>
      <name val="Sylfaen"/>
      <family val="2"/>
      <scheme val="minor"/>
    </font>
    <font>
      <b/>
      <sz val="10"/>
      <name val="Sylfaen"/>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i/>
      <sz val="10"/>
      <color theme="1"/>
      <name val="Sylfaen"/>
      <family val="1"/>
    </font>
    <font>
      <b/>
      <sz val="8"/>
      <name val="Sylfaen"/>
      <family val="1"/>
    </font>
    <font>
      <sz val="8"/>
      <name val="Sylfaen"/>
      <family val="1"/>
    </font>
    <font>
      <sz val="9"/>
      <color theme="1"/>
      <name val="Sylfaen"/>
      <family val="2"/>
      <scheme val="minor"/>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8"/>
      <color rgb="FFFF0000"/>
      <name val="Sylfaen"/>
      <family val="1"/>
    </font>
    <font>
      <sz val="9"/>
      <color rgb="FF000000"/>
      <name val="Sylfaen"/>
      <family val="1"/>
    </font>
    <font>
      <b/>
      <sz val="12"/>
      <color theme="1"/>
      <name val="Sylfaen"/>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z val="11"/>
      <name val="Sylfaen"/>
      <family val="2"/>
      <charset val="204"/>
      <scheme val="minor"/>
    </font>
    <font>
      <i/>
      <sz val="11"/>
      <name val="Sylfaen"/>
      <family val="2"/>
      <scheme val="minor"/>
    </font>
    <font>
      <i/>
      <sz val="11"/>
      <name val="Sylfaen"/>
      <family val="2"/>
      <charset val="204"/>
      <scheme val="minor"/>
    </font>
    <font>
      <sz val="11"/>
      <name val="Sylfaen"/>
      <family val="2"/>
      <scheme val="minor"/>
    </font>
    <font>
      <u/>
      <sz val="8"/>
      <name val="Sylfaen"/>
      <family val="1"/>
    </font>
    <font>
      <b/>
      <sz val="11"/>
      <color theme="1"/>
      <name val="Sylfaen"/>
      <family val="1"/>
      <scheme val="minor"/>
    </font>
    <font>
      <b/>
      <sz val="10"/>
      <color theme="1"/>
      <name val="Sylfaen"/>
      <family val="1"/>
      <scheme val="minor"/>
    </font>
    <font>
      <sz val="10"/>
      <color rgb="FF000000"/>
      <name val="Sylfaen"/>
      <family val="1"/>
      <scheme val="minor"/>
    </font>
    <font>
      <sz val="11"/>
      <color theme="1"/>
      <name val="Sylfaen"/>
      <family val="1"/>
      <scheme val="minor"/>
    </font>
    <font>
      <sz val="10"/>
      <name val="Sylfaen"/>
      <family val="1"/>
      <scheme val="major"/>
    </font>
    <font>
      <sz val="10"/>
      <color theme="1"/>
      <name val="Sylfaen"/>
      <family val="1"/>
      <scheme val="major"/>
    </font>
    <font>
      <sz val="11"/>
      <color theme="1"/>
      <name val="Sylfaen"/>
      <family val="1"/>
      <scheme val="major"/>
    </font>
    <font>
      <b/>
      <sz val="10"/>
      <name val="Sylfaen"/>
      <family val="1"/>
      <scheme val="major"/>
    </font>
    <font>
      <b/>
      <i/>
      <sz val="10"/>
      <color theme="1"/>
      <name val="Sylfaen"/>
      <family val="1"/>
      <scheme val="major"/>
    </font>
    <font>
      <b/>
      <i/>
      <sz val="11"/>
      <color theme="1"/>
      <name val="Sylfaen"/>
      <family val="1"/>
      <scheme val="major"/>
    </font>
    <font>
      <b/>
      <i/>
      <sz val="10"/>
      <name val="Sylfaen"/>
      <family val="1"/>
      <scheme val="major"/>
    </font>
    <font>
      <sz val="10"/>
      <color rgb="FF333333"/>
      <name val="Sylfaen"/>
      <family val="1"/>
      <scheme val="major"/>
    </font>
    <font>
      <sz val="11"/>
      <color theme="1"/>
      <name val="Sylfaen"/>
      <scheme val="minor"/>
    </font>
    <font>
      <b/>
      <sz val="11"/>
      <name val="Sylfaen"/>
      <family val="1"/>
    </font>
    <font>
      <sz val="11"/>
      <color theme="1"/>
      <name val="Sylfaen"/>
      <family val="1"/>
    </font>
    <font>
      <u/>
      <sz val="10"/>
      <color indexed="12"/>
      <name val="Arial"/>
      <family val="2"/>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8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0698">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22" fillId="0" borderId="0"/>
    <xf numFmtId="172" fontId="23" fillId="37" borderId="0"/>
    <xf numFmtId="173" fontId="23" fillId="37" borderId="0"/>
    <xf numFmtId="172" fontId="23" fillId="37" borderId="0"/>
    <xf numFmtId="0" fontId="24" fillId="38" borderId="0" applyNumberFormat="0" applyBorder="0" applyAlignment="0" applyProtection="0"/>
    <xf numFmtId="0" fontId="4" fillId="13"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172" fontId="25" fillId="38" borderId="0" applyNumberFormat="0" applyBorder="0" applyAlignment="0" applyProtection="0"/>
    <xf numFmtId="173" fontId="25" fillId="38" borderId="0" applyNumberFormat="0" applyBorder="0" applyAlignment="0" applyProtection="0"/>
    <xf numFmtId="172" fontId="25" fillId="38"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172" fontId="25" fillId="39" borderId="0" applyNumberFormat="0" applyBorder="0" applyAlignment="0" applyProtection="0"/>
    <xf numFmtId="173" fontId="25" fillId="39" borderId="0" applyNumberFormat="0" applyBorder="0" applyAlignment="0" applyProtection="0"/>
    <xf numFmtId="172" fontId="25" fillId="39"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172" fontId="25" fillId="40" borderId="0" applyNumberFormat="0" applyBorder="0" applyAlignment="0" applyProtection="0"/>
    <xf numFmtId="173" fontId="25" fillId="40" borderId="0" applyNumberFormat="0" applyBorder="0" applyAlignment="0" applyProtection="0"/>
    <xf numFmtId="172" fontId="25" fillId="40"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172" fontId="25" fillId="42" borderId="0" applyNumberFormat="0" applyBorder="0" applyAlignment="0" applyProtection="0"/>
    <xf numFmtId="173" fontId="25" fillId="42" borderId="0" applyNumberFormat="0" applyBorder="0" applyAlignment="0" applyProtection="0"/>
    <xf numFmtId="172" fontId="25"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4" fillId="3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0" fontId="2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172" fontId="25" fillId="43" borderId="0" applyNumberFormat="0" applyBorder="0" applyAlignment="0" applyProtection="0"/>
    <xf numFmtId="173" fontId="25" fillId="43" borderId="0" applyNumberFormat="0" applyBorder="0" applyAlignment="0" applyProtection="0"/>
    <xf numFmtId="172" fontId="25"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4" fillId="1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4" fillId="18"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0" fontId="24"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172" fontId="25" fillId="45" borderId="0" applyNumberFormat="0" applyBorder="0" applyAlignment="0" applyProtection="0"/>
    <xf numFmtId="173" fontId="25" fillId="45" borderId="0" applyNumberFormat="0" applyBorder="0" applyAlignment="0" applyProtection="0"/>
    <xf numFmtId="172" fontId="25"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4" fillId="22"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0" fontId="24"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172" fontId="25" fillId="46" borderId="0" applyNumberFormat="0" applyBorder="0" applyAlignment="0" applyProtection="0"/>
    <xf numFmtId="173" fontId="25" fillId="46" borderId="0" applyNumberFormat="0" applyBorder="0" applyAlignment="0" applyProtection="0"/>
    <xf numFmtId="172" fontId="25" fillId="46"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172" fontId="25" fillId="41" borderId="0" applyNumberFormat="0" applyBorder="0" applyAlignment="0" applyProtection="0"/>
    <xf numFmtId="173" fontId="25" fillId="41" borderId="0" applyNumberFormat="0" applyBorder="0" applyAlignment="0" applyProtection="0"/>
    <xf numFmtId="172" fontId="25" fillId="41"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4" fillId="30"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0" fontId="24"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172" fontId="25" fillId="44" borderId="0" applyNumberFormat="0" applyBorder="0" applyAlignment="0" applyProtection="0"/>
    <xf numFmtId="173" fontId="25" fillId="44" borderId="0" applyNumberFormat="0" applyBorder="0" applyAlignment="0" applyProtection="0"/>
    <xf numFmtId="172" fontId="25"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4" fillId="34"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0" fontId="24"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172" fontId="25" fillId="47" borderId="0" applyNumberFormat="0" applyBorder="0" applyAlignment="0" applyProtection="0"/>
    <xf numFmtId="173" fontId="25" fillId="47" borderId="0" applyNumberFormat="0" applyBorder="0" applyAlignment="0" applyProtection="0"/>
    <xf numFmtId="172" fontId="25" fillId="47" borderId="0" applyNumberFormat="0" applyBorder="0" applyAlignment="0" applyProtection="0"/>
    <xf numFmtId="0" fontId="24" fillId="47"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0" fontId="26" fillId="4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172" fontId="28" fillId="48" borderId="0" applyNumberFormat="0" applyBorder="0" applyAlignment="0" applyProtection="0"/>
    <xf numFmtId="173" fontId="28" fillId="48" borderId="0" applyNumberFormat="0" applyBorder="0" applyAlignment="0" applyProtection="0"/>
    <xf numFmtId="172" fontId="28" fillId="48"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6"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6" fillId="4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0" fontId="26" fillId="5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172" fontId="28" fillId="51" borderId="0" applyNumberFormat="0" applyBorder="0" applyAlignment="0" applyProtection="0"/>
    <xf numFmtId="173" fontId="28" fillId="51" borderId="0" applyNumberFormat="0" applyBorder="0" applyAlignment="0" applyProtection="0"/>
    <xf numFmtId="172" fontId="28" fillId="51" borderId="0" applyNumberFormat="0" applyBorder="0" applyAlignment="0" applyProtection="0"/>
    <xf numFmtId="0" fontId="26"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0" fontId="26" fillId="54"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172" fontId="28" fillId="54" borderId="0" applyNumberFormat="0" applyBorder="0" applyAlignment="0" applyProtection="0"/>
    <xf numFmtId="173" fontId="28" fillId="54" borderId="0" applyNumberFormat="0" applyBorder="0" applyAlignment="0" applyProtection="0"/>
    <xf numFmtId="172" fontId="28"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6" fillId="57"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0" fontId="26" fillId="5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172" fontId="28" fillId="58" borderId="0" applyNumberFormat="0" applyBorder="0" applyAlignment="0" applyProtection="0"/>
    <xf numFmtId="173" fontId="28" fillId="58" borderId="0" applyNumberFormat="0" applyBorder="0" applyAlignment="0" applyProtection="0"/>
    <xf numFmtId="172" fontId="28"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4" fillId="55" borderId="0" applyNumberFormat="0" applyBorder="0" applyAlignment="0" applyProtection="0"/>
    <xf numFmtId="0" fontId="24" fillId="59" borderId="0" applyNumberFormat="0" applyBorder="0" applyAlignment="0" applyProtection="0"/>
    <xf numFmtId="0" fontId="26" fillId="56"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0" fontId="26" fillId="6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172" fontId="28" fillId="60" borderId="0" applyNumberFormat="0" applyBorder="0" applyAlignment="0" applyProtection="0"/>
    <xf numFmtId="173" fontId="28" fillId="60" borderId="0" applyNumberFormat="0" applyBorder="0" applyAlignment="0" applyProtection="0"/>
    <xf numFmtId="172" fontId="28"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4" fillId="52" borderId="0" applyNumberFormat="0" applyBorder="0" applyAlignment="0" applyProtection="0"/>
    <xf numFmtId="0" fontId="24" fillId="56" borderId="0" applyNumberFormat="0" applyBorder="0" applyAlignment="0" applyProtection="0"/>
    <xf numFmtId="0" fontId="26" fillId="56"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0" fontId="26" fillId="49"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172" fontId="28" fillId="49" borderId="0" applyNumberFormat="0" applyBorder="0" applyAlignment="0" applyProtection="0"/>
    <xf numFmtId="173" fontId="28" fillId="49" borderId="0" applyNumberFormat="0" applyBorder="0" applyAlignment="0" applyProtection="0"/>
    <xf numFmtId="172" fontId="28"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4" fillId="61"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0" fontId="26" fillId="5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172" fontId="28" fillId="50" borderId="0" applyNumberFormat="0" applyBorder="0" applyAlignment="0" applyProtection="0"/>
    <xf numFmtId="173" fontId="28" fillId="50" borderId="0" applyNumberFormat="0" applyBorder="0" applyAlignment="0" applyProtection="0"/>
    <xf numFmtId="172" fontId="28"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4" fillId="55" borderId="0" applyNumberFormat="0" applyBorder="0" applyAlignment="0" applyProtection="0"/>
    <xf numFmtId="0" fontId="24" fillId="62"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0" fontId="26" fillId="63"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172" fontId="28" fillId="63" borderId="0" applyNumberFormat="0" applyBorder="0" applyAlignment="0" applyProtection="0"/>
    <xf numFmtId="173" fontId="28" fillId="63" borderId="0" applyNumberFormat="0" applyBorder="0" applyAlignment="0" applyProtection="0"/>
    <xf numFmtId="172" fontId="28"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0" fontId="29" fillId="39"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172" fontId="31" fillId="39" borderId="0" applyNumberFormat="0" applyBorder="0" applyAlignment="0" applyProtection="0"/>
    <xf numFmtId="173" fontId="31" fillId="39" borderId="0" applyNumberFormat="0" applyBorder="0" applyAlignment="0" applyProtection="0"/>
    <xf numFmtId="172" fontId="31" fillId="39" borderId="0" applyNumberFormat="0" applyBorder="0" applyAlignment="0" applyProtection="0"/>
    <xf numFmtId="0" fontId="29" fillId="39" borderId="0" applyNumberFormat="0" applyBorder="0" applyAlignment="0" applyProtection="0"/>
    <xf numFmtId="174" fontId="32"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5" fontId="34" fillId="0" borderId="0" applyFill="0" applyBorder="0" applyAlignment="0"/>
    <xf numFmtId="175" fontId="34"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4" fontId="33" fillId="0" borderId="0" applyFill="0" applyBorder="0" applyAlignment="0"/>
    <xf numFmtId="176" fontId="34" fillId="0" borderId="0" applyFill="0" applyBorder="0" applyAlignment="0"/>
    <xf numFmtId="177" fontId="34" fillId="0" borderId="0" applyFill="0" applyBorder="0" applyAlignment="0"/>
    <xf numFmtId="178" fontId="34" fillId="0" borderId="0" applyFill="0" applyBorder="0" applyAlignment="0"/>
    <xf numFmtId="179"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3" fontId="37"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6" fillId="9" borderId="31"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0" fontId="35"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172" fontId="37" fillId="64" borderId="38" applyNumberFormat="0" applyAlignment="0" applyProtection="0"/>
    <xf numFmtId="173" fontId="37" fillId="64" borderId="38" applyNumberFormat="0" applyAlignment="0" applyProtection="0"/>
    <xf numFmtId="172" fontId="37" fillId="64" borderId="38" applyNumberFormat="0" applyAlignment="0" applyProtection="0"/>
    <xf numFmtId="0" fontId="35" fillId="64" borderId="38" applyNumberFormat="0" applyAlignment="0" applyProtection="0"/>
    <xf numFmtId="0" fontId="38" fillId="65" borderId="39" applyNumberFormat="0" applyAlignment="0" applyProtection="0"/>
    <xf numFmtId="0" fontId="39" fillId="10" borderId="34"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0" fontId="38"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0" fontId="39" fillId="10" borderId="34"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173" fontId="40" fillId="65" borderId="39" applyNumberFormat="0" applyAlignment="0" applyProtection="0"/>
    <xf numFmtId="172" fontId="40" fillId="65" borderId="39" applyNumberFormat="0" applyAlignment="0" applyProtection="0"/>
    <xf numFmtId="0" fontId="38"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82"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4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1"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2" fillId="0" borderId="0"/>
    <xf numFmtId="176" fontId="34"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2" fillId="0" borderId="0"/>
    <xf numFmtId="14" fontId="43" fillId="0" borderId="0" applyFill="0" applyBorder="0" applyAlignment="0"/>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40">
      <alignment vertical="center"/>
    </xf>
    <xf numFmtId="38" fontId="23" fillId="0" borderId="0" applyFont="0" applyFill="0" applyBorder="0" applyAlignment="0" applyProtection="0"/>
    <xf numFmtId="184" fontId="2" fillId="0" borderId="0" applyFont="0" applyFill="0" applyBorder="0" applyAlignment="0" applyProtection="0"/>
    <xf numFmtId="0" fontId="44" fillId="66" borderId="0" applyNumberFormat="0" applyBorder="0" applyAlignment="0" applyProtection="0"/>
    <xf numFmtId="0" fontId="44" fillId="67" borderId="0" applyNumberFormat="0" applyBorder="0" applyAlignment="0" applyProtection="0"/>
    <xf numFmtId="0" fontId="44" fillId="68" borderId="0" applyNumberFormat="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3" fontId="47" fillId="0" borderId="0" applyNumberFormat="0" applyFill="0" applyBorder="0" applyAlignment="0" applyProtection="0"/>
    <xf numFmtId="172" fontId="47" fillId="0" borderId="0" applyNumberFormat="0" applyFill="0" applyBorder="0" applyAlignment="0" applyProtection="0"/>
    <xf numFmtId="0" fontId="45" fillId="0" borderId="0" applyNumberFormat="0" applyFill="0" applyBorder="0" applyAlignment="0" applyProtection="0"/>
    <xf numFmtId="172" fontId="2" fillId="0" borderId="0"/>
    <xf numFmtId="0" fontId="2" fillId="0" borderId="0"/>
    <xf numFmtId="172" fontId="2" fillId="0" borderId="0"/>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33" fillId="0" borderId="3" applyNumberFormat="0" applyAlignment="0">
      <alignment horizontal="right"/>
      <protection locked="0"/>
    </xf>
    <xf numFmtId="0" fontId="48" fillId="40"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0" fontId="48" fillId="40"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172" fontId="50" fillId="40" borderId="0" applyNumberFormat="0" applyBorder="0" applyAlignment="0" applyProtection="0"/>
    <xf numFmtId="173" fontId="50" fillId="40" borderId="0" applyNumberFormat="0" applyBorder="0" applyAlignment="0" applyProtection="0"/>
    <xf numFmtId="172" fontId="50" fillId="40" borderId="0" applyNumberFormat="0" applyBorder="0" applyAlignment="0" applyProtection="0"/>
    <xf numFmtId="0" fontId="48" fillId="40" borderId="0" applyNumberFormat="0" applyBorder="0" applyAlignment="0" applyProtection="0"/>
    <xf numFmtId="0" fontId="2" fillId="69" borderId="3" applyNumberFormat="0" applyFont="0" applyBorder="0" applyProtection="0">
      <alignment horizontal="center" vertical="center"/>
    </xf>
    <xf numFmtId="0" fontId="51" fillId="0" borderId="29" applyNumberFormat="0" applyAlignment="0" applyProtection="0">
      <alignment horizontal="left" vertical="center"/>
    </xf>
    <xf numFmtId="0" fontId="51" fillId="0" borderId="29" applyNumberFormat="0" applyAlignment="0" applyProtection="0">
      <alignment horizontal="left" vertical="center"/>
    </xf>
    <xf numFmtId="172" fontId="51" fillId="0" borderId="29" applyNumberFormat="0" applyAlignment="0" applyProtection="0">
      <alignment horizontal="left" vertical="center"/>
    </xf>
    <xf numFmtId="0" fontId="51" fillId="0" borderId="9">
      <alignment horizontal="left" vertical="center"/>
    </xf>
    <xf numFmtId="0" fontId="51" fillId="0" borderId="9">
      <alignment horizontal="left" vertical="center"/>
    </xf>
    <xf numFmtId="172" fontId="51" fillId="0" borderId="9">
      <alignment horizontal="left" vertical="center"/>
    </xf>
    <xf numFmtId="0" fontId="52" fillId="0" borderId="41" applyNumberFormat="0" applyFill="0" applyAlignment="0" applyProtection="0"/>
    <xf numFmtId="173" fontId="52" fillId="0" borderId="41" applyNumberFormat="0" applyFill="0" applyAlignment="0" applyProtection="0"/>
    <xf numFmtId="0"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172" fontId="52" fillId="0" borderId="41" applyNumberFormat="0" applyFill="0" applyAlignment="0" applyProtection="0"/>
    <xf numFmtId="173" fontId="52" fillId="0" borderId="41" applyNumberFormat="0" applyFill="0" applyAlignment="0" applyProtection="0"/>
    <xf numFmtId="172" fontId="52" fillId="0" borderId="41" applyNumberFormat="0" applyFill="0" applyAlignment="0" applyProtection="0"/>
    <xf numFmtId="0" fontId="52" fillId="0" borderId="41" applyNumberFormat="0" applyFill="0" applyAlignment="0" applyProtection="0"/>
    <xf numFmtId="0" fontId="53" fillId="0" borderId="42" applyNumberFormat="0" applyFill="0" applyAlignment="0" applyProtection="0"/>
    <xf numFmtId="173" fontId="53" fillId="0" borderId="42" applyNumberFormat="0" applyFill="0" applyAlignment="0" applyProtection="0"/>
    <xf numFmtId="0"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172" fontId="53" fillId="0" borderId="42" applyNumberFormat="0" applyFill="0" applyAlignment="0" applyProtection="0"/>
    <xf numFmtId="173" fontId="53" fillId="0" borderId="42" applyNumberFormat="0" applyFill="0" applyAlignment="0" applyProtection="0"/>
    <xf numFmtId="172" fontId="53" fillId="0" borderId="42" applyNumberFormat="0" applyFill="0" applyAlignment="0" applyProtection="0"/>
    <xf numFmtId="0" fontId="53" fillId="0" borderId="42" applyNumberFormat="0" applyFill="0" applyAlignment="0" applyProtection="0"/>
    <xf numFmtId="0" fontId="54" fillId="0" borderId="43" applyNumberFormat="0" applyFill="0" applyAlignment="0" applyProtection="0"/>
    <xf numFmtId="173"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0"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172" fontId="54" fillId="0" borderId="43" applyNumberFormat="0" applyFill="0" applyAlignment="0" applyProtection="0"/>
    <xf numFmtId="173" fontId="54" fillId="0" borderId="43" applyNumberFormat="0" applyFill="0" applyAlignment="0" applyProtection="0"/>
    <xf numFmtId="172" fontId="54" fillId="0" borderId="43" applyNumberFormat="0" applyFill="0" applyAlignment="0" applyProtection="0"/>
    <xf numFmtId="0" fontId="54" fillId="0" borderId="43" applyNumberFormat="0" applyFill="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0"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172" fontId="54" fillId="0" borderId="0" applyNumberFormat="0" applyFill="0" applyBorder="0" applyAlignment="0" applyProtection="0"/>
    <xf numFmtId="173" fontId="54" fillId="0" borderId="0" applyNumberFormat="0" applyFill="0" applyBorder="0" applyAlignment="0" applyProtection="0"/>
    <xf numFmtId="172" fontId="54" fillId="0" borderId="0" applyNumberFormat="0" applyFill="0" applyBorder="0" applyAlignment="0" applyProtection="0"/>
    <xf numFmtId="0" fontId="54" fillId="0" borderId="0" applyNumberFormat="0" applyFill="0" applyBorder="0" applyAlignment="0" applyProtection="0"/>
    <xf numFmtId="37" fontId="55" fillId="0" borderId="0"/>
    <xf numFmtId="172" fontId="56" fillId="0" borderId="0"/>
    <xf numFmtId="0" fontId="56" fillId="0" borderId="0"/>
    <xf numFmtId="172" fontId="56" fillId="0" borderId="0"/>
    <xf numFmtId="172" fontId="51" fillId="0" borderId="0"/>
    <xf numFmtId="0" fontId="51" fillId="0" borderId="0"/>
    <xf numFmtId="172" fontId="51" fillId="0" borderId="0"/>
    <xf numFmtId="172" fontId="57" fillId="0" borderId="0"/>
    <xf numFmtId="0" fontId="57" fillId="0" borderId="0"/>
    <xf numFmtId="172" fontId="57" fillId="0" borderId="0"/>
    <xf numFmtId="172" fontId="58" fillId="0" borderId="0"/>
    <xf numFmtId="0" fontId="58" fillId="0" borderId="0"/>
    <xf numFmtId="172" fontId="58" fillId="0" borderId="0"/>
    <xf numFmtId="172" fontId="59" fillId="0" borderId="0"/>
    <xf numFmtId="0" fontId="59" fillId="0" borderId="0"/>
    <xf numFmtId="172" fontId="59" fillId="0" borderId="0"/>
    <xf numFmtId="172" fontId="60" fillId="0" borderId="0"/>
    <xf numFmtId="0" fontId="60" fillId="0" borderId="0"/>
    <xf numFmtId="172" fontId="60" fillId="0" borderId="0"/>
    <xf numFmtId="0" fontId="59"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1" fillId="0" borderId="0" applyNumberFormat="0" applyFill="0" applyBorder="0" applyAlignment="0" applyProtection="0">
      <alignment vertical="top"/>
      <protection locked="0"/>
    </xf>
    <xf numFmtId="173" fontId="61" fillId="0" borderId="0" applyNumberFormat="0" applyFill="0" applyBorder="0" applyAlignment="0" applyProtection="0">
      <alignment vertical="top"/>
      <protection locked="0"/>
    </xf>
    <xf numFmtId="172" fontId="61" fillId="0" borderId="0" applyNumberFormat="0" applyFill="0" applyBorder="0" applyAlignment="0" applyProtection="0">
      <alignment vertical="top"/>
      <protection locked="0"/>
    </xf>
    <xf numFmtId="172" fontId="62" fillId="0" borderId="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3" fontId="65"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4" fillId="8" borderId="31"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0" fontId="63"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172" fontId="65" fillId="43" borderId="38" applyNumberFormat="0" applyAlignment="0" applyProtection="0"/>
    <xf numFmtId="173" fontId="65" fillId="43" borderId="38" applyNumberFormat="0" applyAlignment="0" applyProtection="0"/>
    <xf numFmtId="172" fontId="65" fillId="43" borderId="38" applyNumberFormat="0" applyAlignment="0" applyProtection="0"/>
    <xf numFmtId="0" fontId="63" fillId="43" borderId="38" applyNumberFormat="0" applyAlignment="0" applyProtection="0"/>
    <xf numFmtId="3" fontId="2" fillId="72" borderId="3" applyFont="0">
      <alignment horizontal="right" vertical="center"/>
      <protection locked="0"/>
    </xf>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0" fontId="66" fillId="0" borderId="44" applyNumberFormat="0" applyFill="0" applyAlignment="0" applyProtection="0"/>
    <xf numFmtId="0" fontId="67" fillId="0" borderId="33"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0" fontId="66" fillId="0" borderId="44"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0" fontId="67" fillId="0" borderId="33"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172" fontId="68" fillId="0" borderId="44" applyNumberFormat="0" applyFill="0" applyAlignment="0" applyProtection="0"/>
    <xf numFmtId="173" fontId="68" fillId="0" borderId="44" applyNumberFormat="0" applyFill="0" applyAlignment="0" applyProtection="0"/>
    <xf numFmtId="172" fontId="68" fillId="0" borderId="44" applyNumberFormat="0" applyFill="0" applyAlignment="0" applyProtection="0"/>
    <xf numFmtId="0" fontId="66"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69" fillId="73"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0" fontId="69" fillId="7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172" fontId="71" fillId="73" borderId="0" applyNumberFormat="0" applyBorder="0" applyAlignment="0" applyProtection="0"/>
    <xf numFmtId="173" fontId="71" fillId="73" borderId="0" applyNumberFormat="0" applyBorder="0" applyAlignment="0" applyProtection="0"/>
    <xf numFmtId="172" fontId="71" fillId="73" borderId="0" applyNumberFormat="0" applyBorder="0" applyAlignment="0" applyProtection="0"/>
    <xf numFmtId="0" fontId="69" fillId="73" borderId="0" applyNumberFormat="0" applyBorder="0" applyAlignment="0" applyProtection="0"/>
    <xf numFmtId="1" fontId="72" fillId="0" borderId="0" applyProtection="0"/>
    <xf numFmtId="172" fontId="23" fillId="0" borderId="45"/>
    <xf numFmtId="173" fontId="23" fillId="0" borderId="45"/>
    <xf numFmtId="172" fontId="23"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3" fillId="0" borderId="0"/>
    <xf numFmtId="185" fontId="2"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0" fontId="74" fillId="0" borderId="0"/>
    <xf numFmtId="0" fontId="73" fillId="0" borderId="0"/>
    <xf numFmtId="183" fontId="25" fillId="0" borderId="0"/>
    <xf numFmtId="183" fontId="2" fillId="0" borderId="0"/>
    <xf numFmtId="183" fontId="2" fillId="0" borderId="0"/>
    <xf numFmtId="0" fontId="2" fillId="0" borderId="0"/>
    <xf numFmtId="0" fontId="2"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0"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5" fillId="0" borderId="0"/>
    <xf numFmtId="0" fontId="25" fillId="0" borderId="0"/>
    <xf numFmtId="172" fontId="25"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72" fontId="25" fillId="0" borderId="0"/>
    <xf numFmtId="0" fontId="25" fillId="0" borderId="0"/>
    <xf numFmtId="0" fontId="25" fillId="0" borderId="0"/>
    <xf numFmtId="0" fontId="2"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4" fillId="0" borderId="0"/>
    <xf numFmtId="183" fontId="25" fillId="0" borderId="0"/>
    <xf numFmtId="183" fontId="2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5" fillId="0" borderId="0"/>
    <xf numFmtId="183" fontId="25" fillId="0" borderId="0"/>
    <xf numFmtId="183" fontId="25" fillId="0" borderId="0"/>
    <xf numFmtId="183" fontId="25" fillId="0" borderId="0"/>
    <xf numFmtId="183"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83"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2" fillId="0" borderId="0"/>
    <xf numFmtId="0" fontId="25" fillId="0" borderId="0"/>
    <xf numFmtId="0" fontId="2" fillId="0" borderId="0"/>
    <xf numFmtId="0" fontId="24" fillId="0" borderId="0"/>
    <xf numFmtId="172" fontId="22" fillId="0" borderId="0"/>
    <xf numFmtId="0" fontId="2"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25" fillId="0" borderId="0"/>
    <xf numFmtId="0" fontId="25" fillId="0" borderId="0"/>
    <xf numFmtId="172" fontId="22" fillId="0" borderId="0"/>
    <xf numFmtId="0" fontId="62" fillId="0" borderId="0"/>
    <xf numFmtId="0" fontId="2" fillId="0" borderId="0"/>
    <xf numFmtId="172" fontId="22" fillId="0" borderId="0"/>
    <xf numFmtId="0" fontId="1" fillId="0" borderId="0"/>
    <xf numFmtId="18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183" fontId="2" fillId="0" borderId="0"/>
    <xf numFmtId="0" fontId="2" fillId="0" borderId="0"/>
    <xf numFmtId="183" fontId="2" fillId="0" borderId="0"/>
    <xf numFmtId="0" fontId="2" fillId="0" borderId="0"/>
    <xf numFmtId="183"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5" fillId="0" borderId="0"/>
    <xf numFmtId="172" fontId="22" fillId="0" borderId="0"/>
    <xf numFmtId="172" fontId="22" fillId="0" borderId="0"/>
    <xf numFmtId="0" fontId="1" fillId="0" borderId="0"/>
    <xf numFmtId="183" fontId="25" fillId="0" borderId="0"/>
    <xf numFmtId="183" fontId="25"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183" fontId="25"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83" fontId="2"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3"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3" fillId="0" borderId="0"/>
    <xf numFmtId="0" fontId="8"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183" fontId="8" fillId="0" borderId="0"/>
    <xf numFmtId="0" fontId="23" fillId="0" borderId="0"/>
    <xf numFmtId="183" fontId="23" fillId="0" borderId="0"/>
    <xf numFmtId="0" fontId="23" fillId="0" borderId="0"/>
    <xf numFmtId="0" fontId="2"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3" fillId="0" borderId="0"/>
    <xf numFmtId="183" fontId="8"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23"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3" fillId="0" borderId="0"/>
    <xf numFmtId="0" fontId="23" fillId="0" borderId="0"/>
    <xf numFmtId="172" fontId="23" fillId="0" borderId="0"/>
    <xf numFmtId="0" fontId="73" fillId="0" borderId="0"/>
    <xf numFmtId="172"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3" fillId="0" borderId="0"/>
    <xf numFmtId="0" fontId="8" fillId="0" borderId="0"/>
    <xf numFmtId="0" fontId="73" fillId="0" borderId="0"/>
    <xf numFmtId="172" fontId="8" fillId="0" borderId="0"/>
    <xf numFmtId="0" fontId="73" fillId="0" borderId="0"/>
    <xf numFmtId="172" fontId="8"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83" fontId="8"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183" fontId="2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3"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3" fillId="0" borderId="0"/>
    <xf numFmtId="183" fontId="23" fillId="0" borderId="0"/>
    <xf numFmtId="183" fontId="23" fillId="0" borderId="0"/>
    <xf numFmtId="183"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1" fillId="0" borderId="0"/>
    <xf numFmtId="0" fontId="2" fillId="0" borderId="0"/>
    <xf numFmtId="0" fontId="73" fillId="0" borderId="0"/>
    <xf numFmtId="172" fontId="4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3" fillId="0" borderId="0"/>
    <xf numFmtId="0" fontId="2" fillId="0" borderId="0"/>
    <xf numFmtId="0" fontId="7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3" fontId="2" fillId="0" borderId="0"/>
    <xf numFmtId="0" fontId="73"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173" fontId="2"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172" fontId="2"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2" fontId="2" fillId="0" borderId="0"/>
    <xf numFmtId="0" fontId="73" fillId="0" borderId="0"/>
    <xf numFmtId="0" fontId="73" fillId="0" borderId="0"/>
    <xf numFmtId="0" fontId="73" fillId="0" borderId="0"/>
    <xf numFmtId="0" fontId="73"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7" fillId="0" borderId="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172"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172" fontId="2" fillId="0" borderId="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173"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0" borderId="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5" fillId="11" borderId="35"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4"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78"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79" fillId="0" borderId="0"/>
    <xf numFmtId="0" fontId="79" fillId="0" borderId="0"/>
    <xf numFmtId="172" fontId="79" fillId="0" borderId="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3" fontId="82"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1" fillId="9" borderId="32"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0" fontId="80"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172" fontId="82" fillId="64" borderId="47" applyNumberFormat="0" applyAlignment="0" applyProtection="0"/>
    <xf numFmtId="173" fontId="82" fillId="64" borderId="47" applyNumberFormat="0" applyAlignment="0" applyProtection="0"/>
    <xf numFmtId="172" fontId="82" fillId="64" borderId="47" applyNumberFormat="0" applyAlignment="0" applyProtection="0"/>
    <xf numFmtId="0" fontId="80" fillId="64" borderId="47" applyNumberFormat="0" applyAlignment="0" applyProtection="0"/>
    <xf numFmtId="0" fontId="22" fillId="0" borderId="0"/>
    <xf numFmtId="179" fontId="34" fillId="0" borderId="0" applyFont="0" applyFill="0" applyBorder="0" applyAlignment="0" applyProtection="0"/>
    <xf numFmtId="190" fontId="3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83"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4" fillId="0" borderId="0" applyFill="0" applyBorder="0" applyAlignment="0"/>
    <xf numFmtId="176" fontId="34" fillId="0" borderId="0" applyFill="0" applyBorder="0" applyAlignment="0"/>
    <xf numFmtId="175" fontId="34" fillId="0" borderId="0" applyFill="0" applyBorder="0" applyAlignment="0"/>
    <xf numFmtId="180" fontId="34" fillId="0" borderId="0" applyFill="0" applyBorder="0" applyAlignment="0"/>
    <xf numFmtId="176" fontId="34" fillId="0" borderId="0" applyFill="0" applyBorder="0" applyAlignment="0"/>
    <xf numFmtId="172" fontId="2" fillId="0" borderId="0"/>
    <xf numFmtId="0" fontId="2" fillId="0" borderId="0"/>
    <xf numFmtId="172" fontId="2" fillId="0" borderId="0"/>
    <xf numFmtId="191" fontId="62" fillId="0" borderId="3" applyNumberFormat="0">
      <alignment horizontal="center" vertical="top" wrapText="1"/>
    </xf>
    <xf numFmtId="0" fontId="84"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5" fillId="0" borderId="0"/>
    <xf numFmtId="0" fontId="22" fillId="0" borderId="0"/>
    <xf numFmtId="0" fontId="86" fillId="0" borderId="0"/>
    <xf numFmtId="0" fontId="86" fillId="0" borderId="0"/>
    <xf numFmtId="172" fontId="22" fillId="0" borderId="0"/>
    <xf numFmtId="172" fontId="22" fillId="0" borderId="0"/>
    <xf numFmtId="0" fontId="87" fillId="0" borderId="0"/>
    <xf numFmtId="0" fontId="88" fillId="0" borderId="0"/>
    <xf numFmtId="0" fontId="87" fillId="0" borderId="0"/>
    <xf numFmtId="0" fontId="87" fillId="0" borderId="0"/>
    <xf numFmtId="0" fontId="87" fillId="0" borderId="0"/>
    <xf numFmtId="0" fontId="87" fillId="0" borderId="0"/>
    <xf numFmtId="0" fontId="87" fillId="0" borderId="0"/>
    <xf numFmtId="49" fontId="43" fillId="0" borderId="0" applyFill="0" applyBorder="0" applyAlignment="0"/>
    <xf numFmtId="193" fontId="34" fillId="0" borderId="0" applyFill="0" applyBorder="0" applyAlignment="0"/>
    <xf numFmtId="194" fontId="34" fillId="0" borderId="0" applyFill="0" applyBorder="0" applyAlignment="0"/>
    <xf numFmtId="0" fontId="89" fillId="0" borderId="0">
      <alignment horizontal="center" vertical="top"/>
    </xf>
    <xf numFmtId="0" fontId="90" fillId="0" borderId="0" applyNumberFormat="0" applyFill="0" applyBorder="0" applyAlignment="0" applyProtection="0"/>
    <xf numFmtId="173" fontId="90" fillId="0" borderId="0" applyNumberFormat="0" applyFill="0" applyBorder="0" applyAlignment="0" applyProtection="0"/>
    <xf numFmtId="0"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172" fontId="90" fillId="0" borderId="0" applyNumberFormat="0" applyFill="0" applyBorder="0" applyAlignment="0" applyProtection="0"/>
    <xf numFmtId="173" fontId="90" fillId="0" borderId="0" applyNumberFormat="0" applyFill="0" applyBorder="0" applyAlignment="0" applyProtection="0"/>
    <xf numFmtId="172" fontId="90" fillId="0" borderId="0" applyNumberFormat="0" applyFill="0" applyBorder="0" applyAlignment="0" applyProtection="0"/>
    <xf numFmtId="0" fontId="90" fillId="0" borderId="0" applyNumberFormat="0" applyFill="0" applyBorder="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3" fontId="91"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6" fillId="0" borderId="36"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0" fontId="44"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172" fontId="91" fillId="0" borderId="48" applyNumberFormat="0" applyFill="0" applyAlignment="0" applyProtection="0"/>
    <xf numFmtId="173" fontId="91" fillId="0" borderId="48" applyNumberFormat="0" applyFill="0" applyAlignment="0" applyProtection="0"/>
    <xf numFmtId="172" fontId="91" fillId="0" borderId="48" applyNumberFormat="0" applyFill="0" applyAlignment="0" applyProtection="0"/>
    <xf numFmtId="0" fontId="44" fillId="0" borderId="48" applyNumberFormat="0" applyFill="0" applyAlignment="0" applyProtection="0"/>
    <xf numFmtId="0" fontId="22" fillId="0" borderId="49"/>
    <xf numFmtId="189" fontId="7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3" fillId="0" borderId="0" applyFont="0" applyFill="0" applyBorder="0" applyAlignment="0" applyProtection="0"/>
    <xf numFmtId="196" fontId="2" fillId="0" borderId="0" applyFon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2" fillId="0" borderId="0" applyNumberFormat="0" applyFill="0" applyBorder="0" applyAlignment="0" applyProtection="0"/>
    <xf numFmtId="1" fontId="94" fillId="0" borderId="0" applyFill="0" applyProtection="0">
      <alignment horizontal="right"/>
    </xf>
    <xf numFmtId="165" fontId="95" fillId="0" borderId="0" applyFont="0" applyFill="0" applyBorder="0" applyAlignment="0" applyProtection="0"/>
    <xf numFmtId="167" fontId="95" fillId="0" borderId="0" applyFont="0" applyFill="0" applyBorder="0" applyAlignment="0" applyProtection="0"/>
    <xf numFmtId="0" fontId="96" fillId="0" borderId="0"/>
    <xf numFmtId="0" fontId="97" fillId="0" borderId="0"/>
    <xf numFmtId="38" fontId="23" fillId="0" borderId="0" applyFont="0" applyFill="0" applyBorder="0" applyAlignment="0" applyProtection="0"/>
    <xf numFmtId="40" fontId="23"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0" fontId="2" fillId="0" borderId="0"/>
    <xf numFmtId="9" fontId="1" fillId="0" borderId="0" applyFont="0" applyFill="0" applyBorder="0" applyAlignment="0" applyProtection="0"/>
    <xf numFmtId="0" fontId="44"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172" fontId="91" fillId="0" borderId="101" applyNumberFormat="0" applyFill="0" applyAlignment="0" applyProtection="0"/>
    <xf numFmtId="173" fontId="91"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3"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72" fontId="91"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0" fontId="44" fillId="0" borderId="101" applyNumberFormat="0" applyFill="0" applyAlignment="0" applyProtection="0"/>
    <xf numFmtId="192" fontId="2" fillId="70" borderId="95" applyFont="0">
      <alignment horizontal="right" vertical="center"/>
    </xf>
    <xf numFmtId="3" fontId="2" fillId="70" borderId="95" applyFont="0">
      <alignment horizontal="right" vertical="center"/>
    </xf>
    <xf numFmtId="0" fontId="80"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172" fontId="82" fillId="64" borderId="100" applyNumberFormat="0" applyAlignment="0" applyProtection="0"/>
    <xf numFmtId="173" fontId="82"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3"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172" fontId="82"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0" fontId="80"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0" fontId="24" fillId="74" borderId="99" applyNumberFormat="0" applyFont="0" applyAlignment="0" applyProtection="0"/>
    <xf numFmtId="3" fontId="2" fillId="72" borderId="95" applyFont="0">
      <alignment horizontal="right" vertical="center"/>
      <protection locked="0"/>
    </xf>
    <xf numFmtId="0" fontId="63"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172" fontId="65" fillId="43" borderId="98" applyNumberFormat="0" applyAlignment="0" applyProtection="0"/>
    <xf numFmtId="173" fontId="65"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3"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172" fontId="65"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63"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59" fillId="70" borderId="96" applyFont="0" applyBorder="0">
      <alignment horizontal="center" wrapText="1"/>
    </xf>
    <xf numFmtId="172" fontId="51" fillId="0" borderId="93">
      <alignment horizontal="left" vertical="center"/>
    </xf>
    <xf numFmtId="0" fontId="51" fillId="0" borderId="93">
      <alignment horizontal="left" vertical="center"/>
    </xf>
    <xf numFmtId="0" fontId="51" fillId="0" borderId="93">
      <alignment horizontal="left" vertical="center"/>
    </xf>
    <xf numFmtId="0" fontId="2" fillId="69" borderId="95" applyNumberFormat="0" applyFont="0" applyBorder="0" applyProtection="0">
      <alignment horizontal="center" vertical="center"/>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3" fillId="0" borderId="95" applyNumberFormat="0" applyAlignment="0">
      <alignment horizontal="right"/>
      <protection locked="0"/>
    </xf>
    <xf numFmtId="0" fontId="35"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172" fontId="37" fillId="64" borderId="98" applyNumberFormat="0" applyAlignment="0" applyProtection="0"/>
    <xf numFmtId="173" fontId="37"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3"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172" fontId="37"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35" fillId="64" borderId="98" applyNumberFormat="0" applyAlignment="0" applyProtection="0"/>
    <xf numFmtId="0" fontId="1" fillId="0" borderId="0"/>
    <xf numFmtId="173" fontId="23" fillId="37" borderId="0"/>
    <xf numFmtId="0" fontId="2" fillId="0" borderId="0">
      <alignment vertical="center"/>
    </xf>
    <xf numFmtId="43" fontId="1" fillId="0" borderId="0" applyFont="0" applyFill="0" applyBorder="0" applyAlignment="0" applyProtection="0"/>
    <xf numFmtId="0" fontId="124"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3" fontId="37"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0" fontId="35"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172" fontId="37" fillId="64" borderId="159" applyNumberFormat="0" applyAlignment="0" applyProtection="0"/>
    <xf numFmtId="173" fontId="37" fillId="64" borderId="159" applyNumberFormat="0" applyAlignment="0" applyProtection="0"/>
    <xf numFmtId="172" fontId="37" fillId="64" borderId="159" applyNumberFormat="0" applyAlignment="0" applyProtection="0"/>
    <xf numFmtId="0" fontId="35" fillId="64" borderId="15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33" fillId="0" borderId="144" applyNumberFormat="0" applyAlignment="0">
      <alignment horizontal="right"/>
      <protection locked="0"/>
    </xf>
    <xf numFmtId="0" fontId="2" fillId="69" borderId="144" applyNumberFormat="0" applyFont="0" applyBorder="0" applyProtection="0">
      <alignment horizontal="center" vertical="center"/>
    </xf>
    <xf numFmtId="0" fontId="51" fillId="0" borderId="149">
      <alignment horizontal="left" vertical="center"/>
    </xf>
    <xf numFmtId="0" fontId="51" fillId="0" borderId="149">
      <alignment horizontal="left" vertical="center"/>
    </xf>
    <xf numFmtId="172" fontId="51" fillId="0" borderId="149">
      <alignment horizontal="left" vertical="center"/>
    </xf>
    <xf numFmtId="0" fontId="59" fillId="70" borderId="147" applyFont="0" applyBorder="0">
      <alignment horizontal="center" wrapText="1"/>
    </xf>
    <xf numFmtId="3" fontId="2" fillId="71" borderId="144" applyFont="0" applyProtection="0">
      <alignment horizontal="right" vertical="center"/>
    </xf>
    <xf numFmtId="9" fontId="2" fillId="71" borderId="144" applyFont="0" applyProtection="0">
      <alignment horizontal="right" vertical="center"/>
    </xf>
    <xf numFmtId="0" fontId="2" fillId="71" borderId="147" applyNumberFormat="0" applyFont="0" applyBorder="0" applyProtection="0">
      <alignment horizontal="left" vertical="center"/>
    </xf>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3" fontId="65"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0" fontId="63"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172" fontId="65" fillId="43" borderId="159" applyNumberFormat="0" applyAlignment="0" applyProtection="0"/>
    <xf numFmtId="173" fontId="65" fillId="43" borderId="159" applyNumberFormat="0" applyAlignment="0" applyProtection="0"/>
    <xf numFmtId="172" fontId="65" fillId="43" borderId="159" applyNumberFormat="0" applyAlignment="0" applyProtection="0"/>
    <xf numFmtId="0" fontId="63" fillId="43" borderId="159" applyNumberFormat="0" applyAlignment="0" applyProtection="0"/>
    <xf numFmtId="3" fontId="2" fillId="72" borderId="144" applyFont="0">
      <alignment horizontal="right" vertical="center"/>
      <protection locked="0"/>
    </xf>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4"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4" applyFont="0">
      <alignment horizontal="right" vertical="center"/>
      <protection locked="0"/>
    </xf>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3" fontId="82"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0" fontId="80"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172" fontId="82" fillId="64" borderId="161" applyNumberFormat="0" applyAlignment="0" applyProtection="0"/>
    <xf numFmtId="173" fontId="82" fillId="64" borderId="161" applyNumberFormat="0" applyAlignment="0" applyProtection="0"/>
    <xf numFmtId="172" fontId="82" fillId="64" borderId="161" applyNumberFormat="0" applyAlignment="0" applyProtection="0"/>
    <xf numFmtId="0" fontId="80" fillId="64" borderId="161" applyNumberFormat="0" applyAlignment="0" applyProtection="0"/>
    <xf numFmtId="3" fontId="2" fillId="70" borderId="144" applyFont="0">
      <alignment horizontal="right" vertical="center"/>
    </xf>
    <xf numFmtId="192" fontId="2" fillId="70" borderId="144" applyFont="0">
      <alignment horizontal="right" vertical="center"/>
    </xf>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3" fontId="91"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0" fontId="44"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172" fontId="91" fillId="0" borderId="162" applyNumberFormat="0" applyFill="0" applyAlignment="0" applyProtection="0"/>
    <xf numFmtId="173" fontId="91" fillId="0" borderId="162" applyNumberFormat="0" applyFill="0" applyAlignment="0" applyProtection="0"/>
    <xf numFmtId="172" fontId="91" fillId="0" borderId="162" applyNumberFormat="0" applyFill="0" applyAlignment="0" applyProtection="0"/>
    <xf numFmtId="0" fontId="44" fillId="0" borderId="162"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172" fontId="91" fillId="0" borderId="171" applyNumberFormat="0" applyFill="0" applyAlignment="0" applyProtection="0"/>
    <xf numFmtId="173" fontId="91"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3"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72" fontId="91"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0" fontId="44" fillId="0" borderId="171" applyNumberFormat="0" applyFill="0" applyAlignment="0" applyProtection="0"/>
    <xf numFmtId="192" fontId="2" fillId="70" borderId="166" applyFont="0">
      <alignment horizontal="right" vertical="center"/>
    </xf>
    <xf numFmtId="3" fontId="2" fillId="70" borderId="166" applyFont="0">
      <alignment horizontal="right" vertical="center"/>
    </xf>
    <xf numFmtId="0" fontId="80"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172" fontId="82" fillId="64" borderId="170" applyNumberFormat="0" applyAlignment="0" applyProtection="0"/>
    <xf numFmtId="173" fontId="82"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3"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172" fontId="82"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0" fontId="80" fillId="64" borderId="170" applyNumberFormat="0" applyAlignment="0" applyProtection="0"/>
    <xf numFmtId="3" fontId="2" fillId="75" borderId="166" applyFont="0">
      <alignment horizontal="right" vertical="center"/>
      <protection locked="0"/>
    </xf>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0" fontId="24" fillId="74" borderId="169" applyNumberFormat="0" applyFont="0" applyAlignment="0" applyProtection="0"/>
    <xf numFmtId="3" fontId="2" fillId="72" borderId="166" applyFont="0">
      <alignment horizontal="right" vertical="center"/>
      <protection locked="0"/>
    </xf>
    <xf numFmtId="0" fontId="63"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172" fontId="65" fillId="43" borderId="168" applyNumberFormat="0" applyAlignment="0" applyProtection="0"/>
    <xf numFmtId="173" fontId="65"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3"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172" fontId="65"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63" fillId="43" borderId="168" applyNumberFormat="0" applyAlignment="0" applyProtection="0"/>
    <xf numFmtId="0" fontId="2" fillId="71" borderId="167" applyNumberFormat="0" applyFont="0" applyBorder="0" applyProtection="0">
      <alignment horizontal="left" vertical="center"/>
    </xf>
    <xf numFmtId="9" fontId="2" fillId="71" borderId="166" applyFont="0" applyProtection="0">
      <alignment horizontal="right" vertical="center"/>
    </xf>
    <xf numFmtId="3" fontId="2" fillId="71" borderId="166" applyFont="0" applyProtection="0">
      <alignment horizontal="right" vertical="center"/>
    </xf>
    <xf numFmtId="0" fontId="59" fillId="70" borderId="167" applyFont="0" applyBorder="0">
      <alignment horizontal="center" wrapText="1"/>
    </xf>
    <xf numFmtId="172" fontId="51" fillId="0" borderId="164">
      <alignment horizontal="left" vertical="center"/>
    </xf>
    <xf numFmtId="0" fontId="51" fillId="0" borderId="164">
      <alignment horizontal="left" vertical="center"/>
    </xf>
    <xf numFmtId="0" fontId="51" fillId="0" borderId="164">
      <alignment horizontal="left" vertical="center"/>
    </xf>
    <xf numFmtId="0" fontId="2" fillId="69" borderId="166" applyNumberFormat="0" applyFont="0" applyBorder="0" applyProtection="0">
      <alignment horizontal="center" vertical="center"/>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3" fillId="0" borderId="166" applyNumberFormat="0" applyAlignment="0">
      <alignment horizontal="right"/>
      <protection locked="0"/>
    </xf>
    <xf numFmtId="0" fontId="35"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172" fontId="37" fillId="64" borderId="168" applyNumberFormat="0" applyAlignment="0" applyProtection="0"/>
    <xf numFmtId="173" fontId="37"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3"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172" fontId="37"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0" fontId="35" fillId="64" borderId="168" applyNumberFormat="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4"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172" fontId="91" fillId="0" borderId="182" applyNumberFormat="0" applyFill="0" applyAlignment="0" applyProtection="0"/>
    <xf numFmtId="173" fontId="91"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3"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72" fontId="91"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0" fontId="44" fillId="0" borderId="182" applyNumberFormat="0" applyFill="0" applyAlignment="0" applyProtection="0"/>
    <xf numFmtId="192" fontId="2" fillId="70" borderId="177" applyFont="0">
      <alignment horizontal="right" vertical="center"/>
    </xf>
    <xf numFmtId="3" fontId="2" fillId="70" borderId="177" applyFont="0">
      <alignment horizontal="right" vertical="center"/>
    </xf>
    <xf numFmtId="0" fontId="80"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172" fontId="82" fillId="64" borderId="181" applyNumberFormat="0" applyAlignment="0" applyProtection="0"/>
    <xf numFmtId="173" fontId="82"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3"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172" fontId="82"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0" fontId="80" fillId="64" borderId="181" applyNumberFormat="0" applyAlignment="0" applyProtection="0"/>
    <xf numFmtId="3" fontId="2" fillId="75" borderId="177" applyFont="0">
      <alignment horizontal="right" vertical="center"/>
      <protection locked="0"/>
    </xf>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0" fontId="24" fillId="74" borderId="180" applyNumberFormat="0" applyFont="0" applyAlignment="0" applyProtection="0"/>
    <xf numFmtId="3" fontId="2" fillId="72" borderId="177" applyFont="0">
      <alignment horizontal="right" vertical="center"/>
      <protection locked="0"/>
    </xf>
    <xf numFmtId="0" fontId="63"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172" fontId="65" fillId="43" borderId="179" applyNumberFormat="0" applyAlignment="0" applyProtection="0"/>
    <xf numFmtId="173" fontId="65"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3"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172" fontId="65"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63" fillId="43" borderId="179" applyNumberFormat="0" applyAlignment="0" applyProtection="0"/>
    <xf numFmtId="0" fontId="2" fillId="71" borderId="178" applyNumberFormat="0" applyFont="0" applyBorder="0" applyProtection="0">
      <alignment horizontal="left" vertical="center"/>
    </xf>
    <xf numFmtId="9" fontId="2" fillId="71" borderId="177" applyFont="0" applyProtection="0">
      <alignment horizontal="right" vertical="center"/>
    </xf>
    <xf numFmtId="3" fontId="2" fillId="71" borderId="177" applyFont="0" applyProtection="0">
      <alignment horizontal="right" vertical="center"/>
    </xf>
    <xf numFmtId="0" fontId="59" fillId="70" borderId="178" applyFont="0" applyBorder="0">
      <alignment horizontal="center" wrapText="1"/>
    </xf>
    <xf numFmtId="172" fontId="51" fillId="0" borderId="176">
      <alignment horizontal="left" vertical="center"/>
    </xf>
    <xf numFmtId="0" fontId="51" fillId="0" borderId="176">
      <alignment horizontal="left" vertical="center"/>
    </xf>
    <xf numFmtId="0" fontId="51" fillId="0" borderId="176">
      <alignment horizontal="left" vertical="center"/>
    </xf>
    <xf numFmtId="0" fontId="2" fillId="69" borderId="177" applyNumberFormat="0" applyFont="0" applyBorder="0" applyProtection="0">
      <alignment horizontal="center" vertical="center"/>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3" fillId="0" borderId="177" applyNumberFormat="0" applyAlignment="0">
      <alignment horizontal="right"/>
      <protection locked="0"/>
    </xf>
    <xf numFmtId="0" fontId="35"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172" fontId="37" fillId="64" borderId="179" applyNumberFormat="0" applyAlignment="0" applyProtection="0"/>
    <xf numFmtId="173" fontId="37"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3"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172" fontId="37"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0" fontId="35" fillId="64" borderId="179" applyNumberFormat="0" applyAlignment="0" applyProtection="0"/>
    <xf numFmtId="43" fontId="1" fillId="0" borderId="0" applyFont="0" applyFill="0" applyBorder="0" applyAlignment="0" applyProtection="0"/>
    <xf numFmtId="0" fontId="139" fillId="0" borderId="0"/>
    <xf numFmtId="0" fontId="138" fillId="0" borderId="0"/>
    <xf numFmtId="0" fontId="148" fillId="0" borderId="0"/>
    <xf numFmtId="0" fontId="151" fillId="0" borderId="0" applyNumberFormat="0" applyFill="0" applyBorder="0" applyAlignment="0" applyProtection="0">
      <alignment vertical="top"/>
      <protection locked="0"/>
    </xf>
  </cellStyleXfs>
  <cellXfs count="920">
    <xf numFmtId="0" fontId="0" fillId="0" borderId="0" xfId="0"/>
    <xf numFmtId="0" fontId="4" fillId="0" borderId="0" xfId="0" applyFont="1"/>
    <xf numFmtId="0" fontId="0" fillId="0" borderId="0" xfId="0" applyAlignment="1">
      <alignment wrapText="1"/>
    </xf>
    <xf numFmtId="171" fontId="3" fillId="0" borderId="0" xfId="0" applyNumberFormat="1" applyFont="1" applyAlignment="1">
      <alignment horizontal="center"/>
    </xf>
    <xf numFmtId="171" fontId="0" fillId="0" borderId="0" xfId="0" applyNumberFormat="1" applyAlignment="1">
      <alignment horizontal="center"/>
    </xf>
    <xf numFmtId="171" fontId="5" fillId="0" borderId="0" xfId="0" applyNumberFormat="1" applyFont="1" applyAlignment="1">
      <alignment horizontal="center"/>
    </xf>
    <xf numFmtId="0" fontId="9" fillId="0" borderId="16" xfId="0" applyFont="1" applyBorder="1"/>
    <xf numFmtId="0" fontId="11"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xf numFmtId="0" fontId="9" fillId="0" borderId="0" xfId="0" applyFont="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2" fillId="0" borderId="8" xfId="0" applyFont="1" applyBorder="1" applyAlignment="1">
      <alignment wrapText="1"/>
    </xf>
    <xf numFmtId="0" fontId="20" fillId="0" borderId="0" xfId="0" applyFont="1" applyAlignment="1">
      <alignment horizontal="center"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0" xfId="0" applyFont="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9" xfId="0" applyFont="1" applyBorder="1"/>
    <xf numFmtId="0" fontId="19"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19" xfId="1" applyNumberFormat="1" applyFont="1" applyFill="1" applyBorder="1" applyAlignment="1" applyProtection="1">
      <alignment horizontal="center" vertical="center" wrapText="1"/>
      <protection locked="0"/>
    </xf>
    <xf numFmtId="169"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4"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4" fillId="0" borderId="54" xfId="0" applyFont="1" applyBorder="1"/>
    <xf numFmtId="0" fontId="17"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4" fillId="36" borderId="23" xfId="13" applyFont="1" applyFill="1" applyBorder="1" applyAlignment="1" applyProtection="1">
      <alignment vertical="center" wrapText="1"/>
      <protection locked="0"/>
    </xf>
    <xf numFmtId="171" fontId="20" fillId="0" borderId="60" xfId="0" applyNumberFormat="1" applyFont="1" applyBorder="1" applyAlignment="1">
      <alignment horizontal="center"/>
    </xf>
    <xf numFmtId="171" fontId="20" fillId="0" borderId="58" xfId="0" applyNumberFormat="1" applyFont="1" applyBorder="1" applyAlignment="1">
      <alignment horizontal="center"/>
    </xf>
    <xf numFmtId="171" fontId="16" fillId="0" borderId="58" xfId="0" applyNumberFormat="1" applyFont="1" applyBorder="1" applyAlignment="1">
      <alignment horizontal="center"/>
    </xf>
    <xf numFmtId="171" fontId="20"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2"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4"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9"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5"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5" xfId="0" applyFont="1" applyFill="1" applyBorder="1" applyAlignment="1">
      <alignment wrapText="1"/>
    </xf>
    <xf numFmtId="0" fontId="14"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5" fillId="0" borderId="0" xfId="0" applyFont="1" applyAlignment="1" applyProtection="1">
      <alignment horizontal="right"/>
      <protection locked="0"/>
    </xf>
    <xf numFmtId="0" fontId="4" fillId="0" borderId="6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5" fillId="0" borderId="1" xfId="0" applyFont="1" applyBorder="1" applyAlignment="1">
      <alignment horizontal="center"/>
    </xf>
    <xf numFmtId="0" fontId="4" fillId="0" borderId="22" xfId="0" applyFont="1" applyBorder="1" applyAlignment="1">
      <alignment horizontal="center" vertical="center"/>
    </xf>
    <xf numFmtId="0" fontId="101" fillId="0" borderId="0" xfId="0" applyFont="1"/>
    <xf numFmtId="49" fontId="101" fillId="0" borderId="7" xfId="0" applyNumberFormat="1" applyFont="1" applyBorder="1" applyAlignment="1">
      <alignment horizontal="right" vertical="center"/>
    </xf>
    <xf numFmtId="49" fontId="101" fillId="0" borderId="73" xfId="0" applyNumberFormat="1" applyFont="1" applyBorder="1" applyAlignment="1">
      <alignment horizontal="right" vertical="center"/>
    </xf>
    <xf numFmtId="49" fontId="101" fillId="0" borderId="76" xfId="0" applyNumberFormat="1" applyFont="1" applyBorder="1" applyAlignment="1">
      <alignment horizontal="right" vertical="center"/>
    </xf>
    <xf numFmtId="49" fontId="101" fillId="0" borderId="81" xfId="0" applyNumberFormat="1" applyFont="1" applyBorder="1" applyAlignment="1">
      <alignment horizontal="right" vertical="center"/>
    </xf>
    <xf numFmtId="0" fontId="101" fillId="0" borderId="0" xfId="0" applyFont="1" applyAlignment="1">
      <alignment horizontal="left"/>
    </xf>
    <xf numFmtId="0" fontId="101" fillId="0" borderId="81" xfId="0" applyFont="1" applyBorder="1" applyAlignment="1">
      <alignment horizontal="right" vertical="center"/>
    </xf>
    <xf numFmtId="49" fontId="101" fillId="0" borderId="0" xfId="0" applyNumberFormat="1" applyFont="1" applyAlignment="1">
      <alignment horizontal="right" vertical="center"/>
    </xf>
    <xf numFmtId="0" fontId="101" fillId="0" borderId="0" xfId="0" applyFont="1" applyAlignment="1">
      <alignment vertical="center" wrapText="1"/>
    </xf>
    <xf numFmtId="0" fontId="101"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4" fillId="0" borderId="1" xfId="11" applyFont="1" applyBorder="1" applyAlignment="1">
      <alignment horizontal="left" vertical="center"/>
    </xf>
    <xf numFmtId="3" fontId="18" fillId="36" borderId="23" xfId="0" applyNumberFormat="1" applyFont="1" applyFill="1" applyBorder="1" applyAlignment="1">
      <alignment vertical="center" wrapText="1"/>
    </xf>
    <xf numFmtId="197" fontId="0" fillId="36" borderId="18" xfId="0" applyNumberFormat="1" applyFill="1" applyBorder="1" applyAlignment="1">
      <alignment horizontal="center" vertical="center"/>
    </xf>
    <xf numFmtId="197" fontId="0" fillId="0" borderId="20" xfId="0" applyNumberFormat="1" applyBorder="1"/>
    <xf numFmtId="197" fontId="0" fillId="0" borderId="20" xfId="0" applyNumberFormat="1" applyBorder="1" applyAlignment="1">
      <alignment wrapText="1"/>
    </xf>
    <xf numFmtId="197" fontId="0" fillId="36" borderId="20" xfId="0" applyNumberFormat="1" applyFill="1" applyBorder="1" applyAlignment="1">
      <alignment horizontal="center" vertical="center" wrapText="1"/>
    </xf>
    <xf numFmtId="197" fontId="0" fillId="36" borderId="24" xfId="0" applyNumberFormat="1" applyFill="1" applyBorder="1" applyAlignment="1">
      <alignment horizontal="center" vertical="center" wrapText="1"/>
    </xf>
    <xf numFmtId="197" fontId="7" fillId="36" borderId="20" xfId="2" applyNumberFormat="1" applyFont="1" applyFill="1" applyBorder="1" applyAlignment="1" applyProtection="1">
      <alignment vertical="top"/>
    </xf>
    <xf numFmtId="197" fontId="7" fillId="3" borderId="20" xfId="2" applyNumberFormat="1" applyFont="1" applyFill="1" applyBorder="1" applyAlignment="1" applyProtection="1">
      <alignment vertical="top"/>
      <protection locked="0"/>
    </xf>
    <xf numFmtId="197" fontId="7" fillId="36" borderId="20" xfId="2" applyNumberFormat="1" applyFont="1" applyFill="1" applyBorder="1" applyAlignment="1" applyProtection="1">
      <alignment vertical="top" wrapText="1"/>
    </xf>
    <xf numFmtId="197" fontId="7" fillId="3" borderId="20" xfId="2" applyNumberFormat="1" applyFont="1" applyFill="1" applyBorder="1" applyAlignment="1" applyProtection="1">
      <alignment vertical="top" wrapText="1"/>
      <protection locked="0"/>
    </xf>
    <xf numFmtId="197" fontId="7" fillId="36" borderId="20" xfId="2" applyNumberFormat="1" applyFont="1" applyFill="1" applyBorder="1" applyAlignment="1" applyProtection="1">
      <alignment vertical="top" wrapText="1"/>
      <protection locked="0"/>
    </xf>
    <xf numFmtId="197" fontId="7" fillId="36" borderId="24" xfId="2" applyNumberFormat="1" applyFont="1" applyFill="1" applyBorder="1" applyAlignment="1" applyProtection="1">
      <alignment vertical="top" wrapText="1"/>
    </xf>
    <xf numFmtId="197" fontId="4" fillId="0" borderId="3" xfId="0" applyNumberFormat="1" applyFont="1" applyBorder="1"/>
    <xf numFmtId="197" fontId="4" fillId="36" borderId="23" xfId="0" applyNumberFormat="1" applyFont="1" applyFill="1" applyBorder="1"/>
    <xf numFmtId="197" fontId="4" fillId="0" borderId="19" xfId="0" applyNumberFormat="1" applyFont="1" applyBorder="1"/>
    <xf numFmtId="197" fontId="4" fillId="0" borderId="20" xfId="0" applyNumberFormat="1" applyFont="1" applyBorder="1"/>
    <xf numFmtId="197" fontId="4" fillId="36" borderId="51" xfId="0" applyNumberFormat="1" applyFont="1" applyFill="1" applyBorder="1"/>
    <xf numFmtId="197" fontId="4" fillId="36" borderId="22" xfId="0" applyNumberFormat="1" applyFont="1" applyFill="1" applyBorder="1"/>
    <xf numFmtId="197" fontId="4" fillId="36" borderId="24" xfId="0" applyNumberFormat="1" applyFont="1" applyFill="1" applyBorder="1"/>
    <xf numFmtId="197" fontId="4" fillId="36" borderId="52"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3" xfId="16" applyNumberFormat="1" applyFont="1" applyFill="1" applyBorder="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3" xfId="1" applyNumberFormat="1" applyFont="1" applyFill="1" applyBorder="1" applyAlignment="1" applyProtection="1">
      <protection locked="0"/>
    </xf>
    <xf numFmtId="197" fontId="9" fillId="3" borderId="23" xfId="5" applyNumberFormat="1" applyFont="1" applyFill="1" applyBorder="1" applyProtection="1">
      <protection locked="0"/>
    </xf>
    <xf numFmtId="197" fontId="20" fillId="0" borderId="0" xfId="0" applyNumberFormat="1" applyFont="1"/>
    <xf numFmtId="0" fontId="4" fillId="0" borderId="26" xfId="0" applyFont="1" applyBorder="1" applyAlignment="1">
      <alignment horizontal="center" vertical="center"/>
    </xf>
    <xf numFmtId="197" fontId="4" fillId="0" borderId="8" xfId="0" applyNumberFormat="1" applyFont="1" applyBorder="1"/>
    <xf numFmtId="0" fontId="4" fillId="0" borderId="26" xfId="0" applyFont="1" applyBorder="1" applyAlignment="1">
      <alignment wrapText="1"/>
    </xf>
    <xf numFmtId="197" fontId="4" fillId="0" borderId="21" xfId="0" applyNumberFormat="1" applyFont="1" applyBorder="1"/>
    <xf numFmtId="197" fontId="4" fillId="0" borderId="21" xfId="0" applyNumberFormat="1" applyFont="1" applyBorder="1" applyAlignment="1">
      <alignment wrapText="1"/>
    </xf>
    <xf numFmtId="0" fontId="4" fillId="0" borderId="3" xfId="0" applyFont="1" applyBorder="1" applyAlignment="1">
      <alignment horizontal="center" vertical="center" wrapText="1"/>
    </xf>
    <xf numFmtId="9" fontId="102"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0" applyFont="1" applyBorder="1"/>
    <xf numFmtId="9" fontId="4" fillId="36" borderId="24" xfId="20960" applyFont="1" applyFill="1" applyBorder="1"/>
    <xf numFmtId="173" fontId="23" fillId="37" borderId="0" xfId="19"/>
    <xf numFmtId="0" fontId="4" fillId="0" borderId="7"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6" fillId="0" borderId="95" xfId="0" applyFont="1" applyBorder="1" applyAlignment="1">
      <alignment vertical="center"/>
    </xf>
    <xf numFmtId="0" fontId="4" fillId="0" borderId="17"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4" fillId="0" borderId="16" xfId="0" applyFont="1" applyBorder="1" applyAlignment="1">
      <alignment horizontal="center" vertical="center"/>
    </xf>
    <xf numFmtId="0" fontId="4" fillId="0" borderId="103" xfId="0" applyFont="1" applyBorder="1" applyAlignment="1">
      <alignment horizontal="center" vertical="center"/>
    </xf>
    <xf numFmtId="0" fontId="4" fillId="0" borderId="105" xfId="0" applyFont="1" applyBorder="1" applyAlignment="1">
      <alignment horizontal="center" vertical="center"/>
    </xf>
    <xf numFmtId="173" fontId="23" fillId="37" borderId="29" xfId="19" applyBorder="1"/>
    <xf numFmtId="173" fontId="23" fillId="37" borderId="107" xfId="19" applyBorder="1"/>
    <xf numFmtId="173" fontId="23" fillId="37" borderId="97" xfId="19" applyBorder="1"/>
    <xf numFmtId="173" fontId="23" fillId="37" borderId="55" xfId="19" applyBorder="1"/>
    <xf numFmtId="0" fontId="4" fillId="3" borderId="62" xfId="0" applyFont="1" applyFill="1" applyBorder="1" applyAlignment="1">
      <alignment horizontal="center" vertical="center"/>
    </xf>
    <xf numFmtId="0" fontId="4" fillId="3" borderId="0" xfId="0" applyFont="1" applyFill="1" applyAlignment="1">
      <alignment vertical="center"/>
    </xf>
    <xf numFmtId="0" fontId="4" fillId="0" borderId="66" xfId="0" applyFont="1" applyBorder="1" applyAlignment="1">
      <alignment horizontal="center" vertical="center"/>
    </xf>
    <xf numFmtId="0" fontId="4" fillId="3" borderId="93" xfId="0" applyFont="1" applyFill="1" applyBorder="1" applyAlignment="1">
      <alignment vertical="center"/>
    </xf>
    <xf numFmtId="0" fontId="13" fillId="3" borderId="108" xfId="0" applyFont="1" applyFill="1" applyBorder="1" applyAlignment="1">
      <alignment horizontal="left"/>
    </xf>
    <xf numFmtId="0" fontId="13" fillId="3" borderId="109" xfId="0" applyFont="1" applyFill="1" applyBorder="1" applyAlignment="1">
      <alignment horizontal="left"/>
    </xf>
    <xf numFmtId="0" fontId="4" fillId="0" borderId="95" xfId="0" applyFont="1" applyBorder="1" applyAlignment="1">
      <alignment horizontal="center" vertical="center" wrapText="1"/>
    </xf>
    <xf numFmtId="0" fontId="101" fillId="0" borderId="83" xfId="0" applyFont="1" applyBorder="1" applyAlignment="1">
      <alignment horizontal="right" vertical="center"/>
    </xf>
    <xf numFmtId="0" fontId="6" fillId="3" borderId="111" xfId="0" applyFont="1" applyFill="1" applyBorder="1" applyAlignment="1">
      <alignment vertical="center"/>
    </xf>
    <xf numFmtId="0" fontId="4" fillId="0" borderId="112" xfId="0" applyFont="1" applyBorder="1" applyAlignment="1">
      <alignment horizontal="center" vertical="center"/>
    </xf>
    <xf numFmtId="0" fontId="6" fillId="0" borderId="23" xfId="0" applyFont="1" applyBorder="1" applyAlignment="1">
      <alignment vertical="center"/>
    </xf>
    <xf numFmtId="173" fontId="23" fillId="37" borderId="25" xfId="19" applyBorder="1"/>
    <xf numFmtId="0" fontId="7" fillId="0" borderId="16" xfId="11" applyFont="1" applyBorder="1" applyAlignment="1">
      <alignment vertical="center"/>
    </xf>
    <xf numFmtId="0" fontId="7" fillId="0" borderId="17" xfId="11" applyFont="1" applyBorder="1" applyAlignment="1">
      <alignment vertical="center"/>
    </xf>
    <xf numFmtId="0" fontId="0" fillId="0" borderId="112" xfId="0" applyBorder="1"/>
    <xf numFmtId="0" fontId="0" fillId="0" borderId="22" xfId="0" applyBorder="1"/>
    <xf numFmtId="0" fontId="6" fillId="36" borderId="113" xfId="0" applyFont="1" applyFill="1" applyBorder="1" applyAlignment="1">
      <alignment vertical="center" wrapText="1"/>
    </xf>
    <xf numFmtId="0" fontId="6" fillId="36" borderId="17" xfId="0" applyFont="1" applyFill="1" applyBorder="1" applyAlignment="1">
      <alignment horizontal="center" vertical="center" wrapText="1"/>
    </xf>
    <xf numFmtId="0" fontId="6" fillId="36" borderId="112"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5" xfId="0" applyFont="1" applyBorder="1" applyAlignment="1">
      <alignment horizontal="left" vertical="center" wrapText="1"/>
    </xf>
    <xf numFmtId="0" fontId="104" fillId="0" borderId="112" xfId="0" applyFont="1" applyBorder="1" applyAlignment="1">
      <alignment horizontal="right" vertical="center" wrapText="1"/>
    </xf>
    <xf numFmtId="0" fontId="104" fillId="0" borderId="95" xfId="0" applyFont="1" applyBorder="1" applyAlignment="1">
      <alignment horizontal="left" vertical="center" wrapText="1"/>
    </xf>
    <xf numFmtId="0" fontId="6" fillId="0" borderId="112" xfId="0" applyFont="1" applyBorder="1" applyAlignment="1">
      <alignment horizontal="left" vertical="center" wrapText="1"/>
    </xf>
    <xf numFmtId="0" fontId="6" fillId="0" borderId="0" xfId="21409" applyFont="1" applyAlignment="1" applyProtection="1">
      <alignment horizontal="left" vertical="center"/>
      <protection locked="0"/>
    </xf>
    <xf numFmtId="0" fontId="4" fillId="0" borderId="0" xfId="0" applyFont="1" applyAlignment="1">
      <alignment horizontal="left" vertical="center"/>
    </xf>
    <xf numFmtId="0" fontId="104" fillId="0" borderId="0" xfId="0" applyFont="1" applyAlignment="1">
      <alignment horizontal="left" vertical="center"/>
    </xf>
    <xf numFmtId="49" fontId="105" fillId="0" borderId="22" xfId="5" applyNumberFormat="1" applyFont="1" applyBorder="1" applyAlignment="1" applyProtection="1">
      <alignment horizontal="left" vertical="center"/>
      <protection locked="0"/>
    </xf>
    <xf numFmtId="0" fontId="106" fillId="0" borderId="23" xfId="9" applyFont="1" applyBorder="1" applyAlignment="1" applyProtection="1">
      <alignment horizontal="left" vertical="center" wrapText="1"/>
      <protection locked="0"/>
    </xf>
    <xf numFmtId="0" fontId="17" fillId="0" borderId="112" xfId="0" applyFont="1" applyBorder="1" applyAlignment="1">
      <alignment horizontal="center" vertical="center" wrapText="1"/>
    </xf>
    <xf numFmtId="3" fontId="18" fillId="36" borderId="95"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3" fontId="18" fillId="0" borderId="95" xfId="0" applyNumberFormat="1" applyFont="1" applyBorder="1" applyAlignment="1">
      <alignment vertical="center" wrapText="1"/>
    </xf>
    <xf numFmtId="14" fontId="7" fillId="3" borderId="95" xfId="8" quotePrefix="1" applyNumberFormat="1" applyFont="1" applyFill="1" applyBorder="1" applyAlignment="1" applyProtection="1">
      <alignment horizontal="left" vertical="center" wrapText="1" indent="3"/>
      <protection locked="0"/>
    </xf>
    <xf numFmtId="49" fontId="104" fillId="0" borderId="112" xfId="0" applyNumberFormat="1" applyFont="1" applyBorder="1" applyAlignment="1">
      <alignment horizontal="right" vertical="center" wrapText="1"/>
    </xf>
    <xf numFmtId="0" fontId="107" fillId="78" borderId="96" xfId="21411" applyFont="1" applyFill="1" applyBorder="1" applyAlignment="1" applyProtection="1">
      <alignment vertical="center" wrapText="1"/>
      <protection locked="0"/>
    </xf>
    <xf numFmtId="0" fontId="108" fillId="70" borderId="91" xfId="21411" applyFont="1" applyFill="1" applyBorder="1" applyAlignment="1" applyProtection="1">
      <alignment horizontal="center" vertical="center"/>
      <protection locked="0"/>
    </xf>
    <xf numFmtId="0" fontId="107" fillId="79" borderId="95" xfId="21411" applyFont="1" applyFill="1" applyBorder="1" applyAlignment="1" applyProtection="1">
      <alignment horizontal="center" vertical="center"/>
      <protection locked="0"/>
    </xf>
    <xf numFmtId="0" fontId="107" fillId="78" borderId="96" xfId="21411" applyFont="1" applyFill="1" applyBorder="1" applyProtection="1">
      <alignment vertical="center"/>
      <protection locked="0"/>
    </xf>
    <xf numFmtId="0" fontId="109" fillId="70" borderId="91" xfId="21411" applyFont="1" applyFill="1" applyBorder="1" applyAlignment="1" applyProtection="1">
      <alignment horizontal="center" vertical="center"/>
      <protection locked="0"/>
    </xf>
    <xf numFmtId="0" fontId="109" fillId="3" borderId="91" xfId="21411" applyFont="1" applyFill="1" applyBorder="1" applyAlignment="1" applyProtection="1">
      <alignment horizontal="center" vertical="center"/>
      <protection locked="0"/>
    </xf>
    <xf numFmtId="0" fontId="109" fillId="0" borderId="91" xfId="21411" applyFont="1" applyBorder="1" applyAlignment="1" applyProtection="1">
      <alignment horizontal="center" vertical="center"/>
      <protection locked="0"/>
    </xf>
    <xf numFmtId="0" fontId="110" fillId="79" borderId="95" xfId="21411" applyFont="1" applyFill="1" applyBorder="1" applyAlignment="1" applyProtection="1">
      <alignment horizontal="center" vertical="center"/>
      <protection locked="0"/>
    </xf>
    <xf numFmtId="0" fontId="107" fillId="78" borderId="96" xfId="21411" applyFont="1" applyFill="1" applyBorder="1" applyAlignment="1" applyProtection="1">
      <alignment horizontal="center" vertical="center"/>
      <protection locked="0"/>
    </xf>
    <xf numFmtId="0" fontId="59" fillId="78" borderId="96" xfId="21411" applyFont="1" applyFill="1" applyBorder="1" applyProtection="1">
      <alignment vertical="center"/>
      <protection locked="0"/>
    </xf>
    <xf numFmtId="0" fontId="109" fillId="70" borderId="95" xfId="21411" applyFont="1" applyFill="1" applyBorder="1" applyAlignment="1" applyProtection="1">
      <alignment horizontal="center" vertical="center"/>
      <protection locked="0"/>
    </xf>
    <xf numFmtId="0" fontId="33" fillId="70" borderId="95" xfId="21411" applyFont="1" applyFill="1" applyBorder="1" applyAlignment="1" applyProtection="1">
      <alignment horizontal="center" vertical="center"/>
      <protection locked="0"/>
    </xf>
    <xf numFmtId="0" fontId="59" fillId="78" borderId="94" xfId="21411" applyFont="1" applyFill="1" applyBorder="1" applyProtection="1">
      <alignment vertical="center"/>
      <protection locked="0"/>
    </xf>
    <xf numFmtId="0" fontId="108" fillId="0" borderId="94" xfId="21411" applyFont="1" applyBorder="1" applyAlignment="1" applyProtection="1">
      <alignment horizontal="left" vertical="center" wrapText="1"/>
      <protection locked="0"/>
    </xf>
    <xf numFmtId="169" fontId="108" fillId="0" borderId="95" xfId="947" applyNumberFormat="1" applyFont="1" applyFill="1" applyBorder="1" applyAlignment="1" applyProtection="1">
      <alignment horizontal="right" vertical="center"/>
      <protection locked="0"/>
    </xf>
    <xf numFmtId="0" fontId="107" fillId="79" borderId="94" xfId="21411" applyFont="1" applyFill="1" applyBorder="1" applyAlignment="1" applyProtection="1">
      <alignment vertical="top" wrapText="1"/>
      <protection locked="0"/>
    </xf>
    <xf numFmtId="169" fontId="108" fillId="79" borderId="95" xfId="947" applyNumberFormat="1" applyFont="1" applyFill="1" applyBorder="1" applyAlignment="1" applyProtection="1">
      <alignment horizontal="right" vertical="center"/>
    </xf>
    <xf numFmtId="169" fontId="59" fillId="78" borderId="94" xfId="947" applyNumberFormat="1" applyFont="1" applyFill="1" applyBorder="1" applyAlignment="1" applyProtection="1">
      <alignment horizontal="right" vertical="center"/>
      <protection locked="0"/>
    </xf>
    <xf numFmtId="0" fontId="108" fillId="70" borderId="94" xfId="21411" applyFont="1" applyFill="1" applyBorder="1" applyAlignment="1" applyProtection="1">
      <alignment vertical="center" wrapText="1"/>
      <protection locked="0"/>
    </xf>
    <xf numFmtId="0" fontId="108" fillId="70" borderId="94" xfId="21411" applyFont="1" applyFill="1" applyBorder="1" applyAlignment="1" applyProtection="1">
      <alignment horizontal="left" vertical="center" wrapText="1"/>
      <protection locked="0"/>
    </xf>
    <xf numFmtId="0" fontId="108" fillId="0" borderId="94" xfId="21411" applyFont="1" applyBorder="1" applyAlignment="1" applyProtection="1">
      <alignment vertical="center" wrapText="1"/>
      <protection locked="0"/>
    </xf>
    <xf numFmtId="0" fontId="108" fillId="3" borderId="94" xfId="21411" applyFont="1" applyFill="1" applyBorder="1" applyAlignment="1" applyProtection="1">
      <alignment horizontal="left" vertical="center" wrapText="1"/>
      <protection locked="0"/>
    </xf>
    <xf numFmtId="0" fontId="107" fillId="79" borderId="94" xfId="21411" applyFont="1" applyFill="1" applyBorder="1" applyAlignment="1" applyProtection="1">
      <alignment vertical="center" wrapText="1"/>
      <protection locked="0"/>
    </xf>
    <xf numFmtId="169" fontId="107" fillId="78" borderId="94" xfId="947" applyNumberFormat="1" applyFont="1" applyFill="1" applyBorder="1" applyAlignment="1" applyProtection="1">
      <alignment horizontal="right" vertical="center"/>
      <protection locked="0"/>
    </xf>
    <xf numFmtId="169" fontId="108" fillId="3" borderId="95" xfId="947" applyNumberFormat="1" applyFont="1" applyFill="1" applyBorder="1" applyAlignment="1" applyProtection="1">
      <alignment horizontal="right" vertical="center"/>
      <protection locked="0"/>
    </xf>
    <xf numFmtId="10" fontId="7" fillId="0" borderId="95" xfId="20960" applyNumberFormat="1" applyFont="1" applyFill="1" applyBorder="1" applyAlignment="1">
      <alignment horizontal="left" vertical="center" wrapText="1"/>
    </xf>
    <xf numFmtId="10" fontId="4" fillId="0" borderId="95" xfId="20960"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4" fillId="0" borderId="95" xfId="20960" applyNumberFormat="1" applyFont="1" applyFill="1" applyBorder="1" applyAlignment="1">
      <alignment horizontal="left" vertical="center" wrapText="1"/>
    </xf>
    <xf numFmtId="10" fontId="6" fillId="36" borderId="95" xfId="20960"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10" fontId="106" fillId="0" borderId="23" xfId="20960" applyNumberFormat="1" applyFont="1" applyFill="1" applyBorder="1" applyAlignment="1" applyProtection="1">
      <alignment horizontal="left" vertical="center"/>
    </xf>
    <xf numFmtId="168" fontId="7" fillId="0" borderId="0" xfId="7" applyFont="1"/>
    <xf numFmtId="0" fontId="102"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5" xfId="0" applyFont="1" applyBorder="1" applyAlignment="1">
      <alignment vertical="center" wrapText="1"/>
    </xf>
    <xf numFmtId="0" fontId="4" fillId="0" borderId="95" xfId="0" applyFont="1" applyBorder="1" applyAlignment="1">
      <alignment horizontal="left" vertical="center" wrapText="1" indent="2"/>
    </xf>
    <xf numFmtId="3" fontId="18" fillId="36" borderId="96" xfId="0" applyNumberFormat="1" applyFont="1" applyFill="1" applyBorder="1" applyAlignment="1">
      <alignment vertical="center" wrapText="1"/>
    </xf>
    <xf numFmtId="3" fontId="18" fillId="36" borderId="21" xfId="0" applyNumberFormat="1" applyFont="1" applyFill="1" applyBorder="1" applyAlignment="1">
      <alignment vertical="center" wrapText="1"/>
    </xf>
    <xf numFmtId="3" fontId="18" fillId="0" borderId="96" xfId="0" applyNumberFormat="1" applyFont="1" applyBorder="1" applyAlignment="1">
      <alignment vertical="center" wrapText="1"/>
    </xf>
    <xf numFmtId="3" fontId="18" fillId="0" borderId="21" xfId="0" applyNumberFormat="1" applyFont="1" applyBorder="1" applyAlignment="1">
      <alignment vertical="center" wrapText="1"/>
    </xf>
    <xf numFmtId="3" fontId="18" fillId="36" borderId="25" xfId="0" applyNumberFormat="1" applyFont="1" applyFill="1" applyBorder="1" applyAlignment="1">
      <alignment vertical="center" wrapText="1"/>
    </xf>
    <xf numFmtId="3" fontId="18"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0" xfId="0" applyFont="1" applyBorder="1"/>
    <xf numFmtId="0" fontId="9" fillId="0" borderId="110" xfId="0" applyFont="1" applyBorder="1"/>
    <xf numFmtId="0" fontId="9" fillId="0" borderId="110" xfId="0" applyFont="1" applyBorder="1" applyAlignment="1">
      <alignment wrapText="1"/>
    </xf>
    <xf numFmtId="0" fontId="10" fillId="0" borderId="18" xfId="0" applyFont="1" applyBorder="1" applyAlignment="1">
      <alignment horizontal="center"/>
    </xf>
    <xf numFmtId="0" fontId="10" fillId="0" borderId="110" xfId="0" applyFont="1" applyBorder="1" applyAlignment="1">
      <alignment horizontal="center" vertical="center" wrapText="1"/>
    </xf>
    <xf numFmtId="0" fontId="2" fillId="0" borderId="17" xfId="0" applyFont="1" applyBorder="1" applyAlignment="1">
      <alignment horizontal="left" vertical="center" wrapText="1" indent="1"/>
    </xf>
    <xf numFmtId="14" fontId="4" fillId="0" borderId="0" xfId="0" applyNumberFormat="1" applyFont="1"/>
    <xf numFmtId="0" fontId="4" fillId="3" borderId="54" xfId="0" applyFont="1" applyFill="1" applyBorder="1"/>
    <xf numFmtId="0" fontId="4" fillId="3" borderId="115" xfId="0" applyFont="1" applyFill="1" applyBorder="1" applyAlignment="1">
      <alignment wrapText="1"/>
    </xf>
    <xf numFmtId="0" fontId="4" fillId="3" borderId="116" xfId="0" applyFont="1" applyFill="1" applyBorder="1"/>
    <xf numFmtId="0" fontId="6" fillId="3" borderId="11" xfId="0" applyFont="1" applyFill="1" applyBorder="1" applyAlignment="1">
      <alignment horizontal="center" wrapText="1"/>
    </xf>
    <xf numFmtId="0" fontId="4" fillId="0" borderId="95" xfId="0" applyFont="1" applyBorder="1" applyAlignment="1">
      <alignment horizontal="center"/>
    </xf>
    <xf numFmtId="0" fontId="4" fillId="3" borderId="6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9" xfId="0" applyFont="1" applyFill="1" applyBorder="1" applyAlignment="1">
      <alignment horizontal="center" vertical="center" wrapText="1"/>
    </xf>
    <xf numFmtId="0" fontId="4" fillId="0" borderId="112" xfId="0" applyFont="1" applyBorder="1"/>
    <xf numFmtId="0" fontId="4" fillId="0" borderId="95" xfId="0" applyFont="1" applyBorder="1" applyAlignment="1">
      <alignment wrapText="1"/>
    </xf>
    <xf numFmtId="169" fontId="4" fillId="0" borderId="95" xfId="7" applyNumberFormat="1" applyFont="1" applyBorder="1"/>
    <xf numFmtId="169" fontId="4" fillId="0" borderId="110" xfId="7" applyNumberFormat="1" applyFont="1" applyBorder="1"/>
    <xf numFmtId="0" fontId="13" fillId="0" borderId="95" xfId="0" applyFont="1" applyBorder="1" applyAlignment="1">
      <alignment horizontal="left" wrapText="1" indent="2"/>
    </xf>
    <xf numFmtId="173" fontId="23" fillId="37" borderId="95" xfId="19" applyBorder="1"/>
    <xf numFmtId="169" fontId="4" fillId="0" borderId="95" xfId="7" applyNumberFormat="1" applyFont="1" applyBorder="1" applyAlignment="1">
      <alignment vertical="center"/>
    </xf>
    <xf numFmtId="0" fontId="6" fillId="0" borderId="112" xfId="0" applyFont="1" applyBorder="1"/>
    <xf numFmtId="0" fontId="6" fillId="0" borderId="95" xfId="0" applyFont="1" applyBorder="1" applyAlignment="1">
      <alignment wrapText="1"/>
    </xf>
    <xf numFmtId="169" fontId="6"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89" xfId="7" applyNumberFormat="1" applyFont="1" applyFill="1" applyBorder="1"/>
    <xf numFmtId="169" fontId="4" fillId="0" borderId="95" xfId="7" applyNumberFormat="1" applyFont="1" applyFill="1" applyBorder="1"/>
    <xf numFmtId="169" fontId="4" fillId="0" borderId="95" xfId="7" applyNumberFormat="1" applyFont="1" applyFill="1" applyBorder="1" applyAlignment="1">
      <alignment vertical="center"/>
    </xf>
    <xf numFmtId="0" fontId="13" fillId="0" borderId="95"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9" xfId="0" applyFont="1" applyFill="1" applyBorder="1"/>
    <xf numFmtId="0" fontId="6" fillId="0" borderId="22" xfId="0" applyFont="1" applyBorder="1"/>
    <xf numFmtId="0" fontId="6" fillId="0" borderId="23" xfId="0" applyFont="1" applyBorder="1" applyAlignment="1">
      <alignment wrapText="1"/>
    </xf>
    <xf numFmtId="173" fontId="23" fillId="37" borderId="113" xfId="19" applyBorder="1"/>
    <xf numFmtId="10" fontId="6" fillId="0" borderId="24" xfId="20960" applyNumberFormat="1" applyFont="1" applyBorder="1"/>
    <xf numFmtId="0" fontId="6" fillId="3" borderId="0" xfId="0" applyFont="1" applyFill="1" applyAlignment="1">
      <alignment horizontal="center"/>
    </xf>
    <xf numFmtId="0" fontId="101" fillId="0" borderId="83" xfId="0" applyFont="1" applyBorder="1" applyAlignment="1">
      <alignment horizontal="left" vertical="center"/>
    </xf>
    <xf numFmtId="0" fontId="101" fillId="0" borderId="81" xfId="0" applyFont="1" applyBorder="1" applyAlignment="1">
      <alignment vertical="center" wrapText="1"/>
    </xf>
    <xf numFmtId="0" fontId="101" fillId="0" borderId="81" xfId="0" applyFont="1" applyBorder="1" applyAlignment="1">
      <alignment horizontal="left" vertical="center" wrapText="1"/>
    </xf>
    <xf numFmtId="0" fontId="111" fillId="0" borderId="0" xfId="11" applyFont="1"/>
    <xf numFmtId="0" fontId="112" fillId="0" borderId="0" xfId="0" applyFont="1"/>
    <xf numFmtId="0" fontId="113" fillId="0" borderId="0" xfId="11" applyFont="1"/>
    <xf numFmtId="14" fontId="112" fillId="0" borderId="0" xfId="0" applyNumberFormat="1" applyFont="1"/>
    <xf numFmtId="0" fontId="112" fillId="0" borderId="0" xfId="0" applyFont="1" applyAlignment="1">
      <alignment wrapText="1"/>
    </xf>
    <xf numFmtId="0" fontId="115" fillId="0" borderId="0" xfId="0" applyFont="1"/>
    <xf numFmtId="0" fontId="112" fillId="0" borderId="0" xfId="0" applyFont="1" applyAlignment="1">
      <alignment horizontal="left"/>
    </xf>
    <xf numFmtId="0" fontId="114" fillId="0" borderId="126" xfId="0" applyFont="1" applyBorder="1" applyAlignment="1">
      <alignment horizontal="left" vertical="center" wrapText="1"/>
    </xf>
    <xf numFmtId="0" fontId="120" fillId="0" borderId="0" xfId="0" applyFont="1"/>
    <xf numFmtId="49" fontId="101" fillId="0" borderId="95" xfId="0" applyNumberFormat="1" applyFont="1" applyBorder="1" applyAlignment="1">
      <alignment horizontal="right" vertical="center"/>
    </xf>
    <xf numFmtId="0" fontId="121" fillId="0" borderId="0" xfId="0" applyFont="1"/>
    <xf numFmtId="0" fontId="112" fillId="0" borderId="0" xfId="0" applyFont="1" applyAlignment="1">
      <alignment horizontal="left" indent="1"/>
    </xf>
    <xf numFmtId="0" fontId="112" fillId="0" borderId="0" xfId="0" applyFont="1" applyAlignment="1">
      <alignment horizontal="left" indent="2"/>
    </xf>
    <xf numFmtId="49" fontId="112" fillId="0" borderId="0" xfId="0" applyNumberFormat="1" applyFont="1" applyAlignment="1">
      <alignment horizontal="left" indent="3"/>
    </xf>
    <xf numFmtId="49" fontId="112" fillId="0" borderId="0" xfId="0" applyNumberFormat="1" applyFont="1" applyAlignment="1">
      <alignment horizontal="left" indent="1"/>
    </xf>
    <xf numFmtId="49" fontId="112" fillId="0" borderId="0" xfId="0" applyNumberFormat="1" applyFont="1" applyAlignment="1">
      <alignment horizontal="left" wrapText="1" indent="2"/>
    </xf>
    <xf numFmtId="49" fontId="112" fillId="0" borderId="0" xfId="0" applyNumberFormat="1" applyFont="1" applyAlignment="1">
      <alignment horizontal="left" wrapText="1" indent="3"/>
    </xf>
    <xf numFmtId="0" fontId="112" fillId="0" borderId="0" xfId="0" applyFont="1" applyAlignment="1">
      <alignment horizontal="left" wrapText="1" indent="1"/>
    </xf>
    <xf numFmtId="0" fontId="112" fillId="0" borderId="0" xfId="0" applyFont="1" applyAlignment="1">
      <alignment horizontal="left" vertical="top" wrapText="1"/>
    </xf>
    <xf numFmtId="197" fontId="7" fillId="3" borderId="110" xfId="2" applyNumberFormat="1" applyFont="1" applyFill="1" applyBorder="1" applyAlignment="1" applyProtection="1">
      <alignment vertical="top" wrapText="1"/>
      <protection locked="0"/>
    </xf>
    <xf numFmtId="0" fontId="3" fillId="0" borderId="95" xfId="0" applyFont="1" applyBorder="1" applyAlignment="1">
      <alignment horizontal="center" vertical="center"/>
    </xf>
    <xf numFmtId="0" fontId="125" fillId="3" borderId="95" xfId="21413" applyFont="1" applyFill="1" applyBorder="1" applyAlignment="1">
      <alignment horizontal="left" vertical="center" wrapText="1"/>
    </xf>
    <xf numFmtId="0" fontId="126" fillId="0" borderId="95" xfId="21413" applyFont="1" applyBorder="1" applyAlignment="1">
      <alignment horizontal="left" vertical="center" wrapText="1" indent="1"/>
    </xf>
    <xf numFmtId="0" fontId="127" fillId="3" borderId="95" xfId="21413" applyFont="1" applyFill="1" applyBorder="1" applyAlignment="1">
      <alignment horizontal="left" vertical="center" wrapText="1"/>
    </xf>
    <xf numFmtId="0" fontId="126" fillId="3" borderId="95" xfId="21413" applyFont="1" applyFill="1" applyBorder="1" applyAlignment="1">
      <alignment horizontal="left" vertical="center" wrapText="1" indent="1"/>
    </xf>
    <xf numFmtId="0" fontId="125" fillId="0" borderId="133" xfId="0" applyFont="1" applyBorder="1" applyAlignment="1">
      <alignment horizontal="left" vertical="center" wrapText="1"/>
    </xf>
    <xf numFmtId="0" fontId="127" fillId="0" borderId="133" xfId="0" applyFont="1" applyBorder="1" applyAlignment="1">
      <alignment horizontal="left" vertical="center" wrapText="1"/>
    </xf>
    <xf numFmtId="0" fontId="128" fillId="3" borderId="133" xfId="0" applyFont="1" applyFill="1" applyBorder="1" applyAlignment="1">
      <alignment horizontal="left" vertical="center" wrapText="1" indent="1"/>
    </xf>
    <xf numFmtId="0" fontId="127" fillId="3" borderId="133" xfId="0" applyFont="1" applyFill="1" applyBorder="1" applyAlignment="1">
      <alignment horizontal="left" vertical="center" wrapText="1"/>
    </xf>
    <xf numFmtId="0" fontId="127" fillId="3" borderId="134" xfId="0" applyFont="1" applyFill="1" applyBorder="1" applyAlignment="1">
      <alignment horizontal="left" vertical="center" wrapText="1"/>
    </xf>
    <xf numFmtId="0" fontId="128" fillId="0" borderId="133" xfId="0" applyFont="1" applyBorder="1" applyAlignment="1">
      <alignment horizontal="left" vertical="center" wrapText="1" indent="1"/>
    </xf>
    <xf numFmtId="0" fontId="128" fillId="0" borderId="95" xfId="21413" applyFont="1" applyBorder="1" applyAlignment="1">
      <alignment horizontal="left" vertical="center" wrapText="1" indent="1"/>
    </xf>
    <xf numFmtId="0" fontId="127" fillId="0" borderId="95" xfId="21413" applyFont="1" applyBorder="1" applyAlignment="1">
      <alignment horizontal="left" vertical="center" wrapText="1"/>
    </xf>
    <xf numFmtId="0" fontId="129" fillId="0" borderId="95" xfId="21413" applyFont="1" applyBorder="1" applyAlignment="1">
      <alignment horizontal="center" vertical="center" wrapText="1"/>
    </xf>
    <xf numFmtId="0" fontId="127" fillId="3" borderId="135" xfId="0" applyFont="1" applyFill="1" applyBorder="1" applyAlignment="1">
      <alignment horizontal="left" vertical="center" wrapText="1"/>
    </xf>
    <xf numFmtId="0" fontId="126" fillId="3" borderId="136" xfId="21413" applyFont="1" applyFill="1" applyBorder="1" applyAlignment="1">
      <alignment horizontal="left" vertical="center" wrapText="1" indent="1"/>
    </xf>
    <xf numFmtId="0" fontId="126" fillId="3" borderId="133" xfId="0" applyFont="1" applyFill="1" applyBorder="1" applyAlignment="1">
      <alignment horizontal="left" vertical="center" wrapText="1" indent="1"/>
    </xf>
    <xf numFmtId="0" fontId="126" fillId="0" borderId="136" xfId="21413" applyFont="1" applyBorder="1" applyAlignment="1">
      <alignment horizontal="left" vertical="center" wrapText="1" indent="1"/>
    </xf>
    <xf numFmtId="0" fontId="126" fillId="0" borderId="133" xfId="0" applyFont="1" applyBorder="1" applyAlignment="1">
      <alignment horizontal="left" vertical="center" wrapText="1" indent="1"/>
    </xf>
    <xf numFmtId="0" fontId="126" fillId="0" borderId="134" xfId="0" applyFont="1" applyBorder="1" applyAlignment="1">
      <alignment horizontal="left" vertical="center" wrapText="1" indent="1"/>
    </xf>
    <xf numFmtId="0" fontId="127" fillId="0" borderId="136" xfId="21413" applyFont="1" applyBorder="1" applyAlignment="1">
      <alignment horizontal="left" vertical="center" wrapText="1"/>
    </xf>
    <xf numFmtId="0" fontId="127" fillId="3" borderId="136" xfId="21413" applyFont="1" applyFill="1" applyBorder="1" applyAlignment="1">
      <alignment horizontal="left" vertical="center" wrapText="1"/>
    </xf>
    <xf numFmtId="0" fontId="129" fillId="0" borderId="136" xfId="21413" applyFont="1" applyBorder="1" applyAlignment="1">
      <alignment horizontal="center" vertical="center" wrapText="1"/>
    </xf>
    <xf numFmtId="0" fontId="130" fillId="0" borderId="136" xfId="0" applyFont="1" applyBorder="1" applyAlignment="1">
      <alignment horizontal="left"/>
    </xf>
    <xf numFmtId="0" fontId="127" fillId="0" borderId="136" xfId="0" applyFont="1" applyBorder="1" applyAlignment="1">
      <alignment horizontal="left" vertical="center" wrapText="1"/>
    </xf>
    <xf numFmtId="0" fontId="0" fillId="0" borderId="0" xfId="0" applyAlignment="1">
      <alignment horizontal="left" vertical="center"/>
    </xf>
    <xf numFmtId="0" fontId="9" fillId="0" borderId="136" xfId="0" applyFont="1" applyBorder="1" applyAlignment="1">
      <alignment horizontal="center" vertical="center" wrapText="1"/>
    </xf>
    <xf numFmtId="0" fontId="127" fillId="0" borderId="141" xfId="0" applyFont="1" applyBorder="1" applyAlignment="1">
      <alignment horizontal="justify" vertical="center" wrapText="1"/>
    </xf>
    <xf numFmtId="0" fontId="126" fillId="0" borderId="135" xfId="0" applyFont="1" applyBorder="1" applyAlignment="1">
      <alignment horizontal="left" vertical="center" wrapText="1" indent="1"/>
    </xf>
    <xf numFmtId="0" fontId="127" fillId="0" borderId="133" xfId="0" applyFont="1" applyBorder="1" applyAlignment="1">
      <alignment horizontal="justify" vertical="center" wrapText="1"/>
    </xf>
    <xf numFmtId="0" fontId="125" fillId="0" borderId="133" xfId="0" applyFont="1" applyBorder="1" applyAlignment="1">
      <alignment horizontal="justify" vertical="center" wrapText="1"/>
    </xf>
    <xf numFmtId="0" fontId="127" fillId="3" borderId="133" xfId="0" applyFont="1" applyFill="1" applyBorder="1" applyAlignment="1">
      <alignment horizontal="justify" vertical="center" wrapText="1"/>
    </xf>
    <xf numFmtId="0" fontId="127" fillId="0" borderId="134" xfId="0" applyFont="1" applyBorder="1" applyAlignment="1">
      <alignment horizontal="justify" vertical="center" wrapText="1"/>
    </xf>
    <xf numFmtId="0" fontId="127" fillId="0" borderId="135" xfId="0" applyFont="1" applyBorder="1" applyAlignment="1">
      <alignment horizontal="justify" vertical="center" wrapText="1"/>
    </xf>
    <xf numFmtId="0" fontId="127" fillId="0" borderId="136" xfId="21413" applyFont="1" applyBorder="1" applyAlignment="1">
      <alignment horizontal="justify" vertical="center" wrapText="1"/>
    </xf>
    <xf numFmtId="0" fontId="128" fillId="0" borderId="127" xfId="0" applyFont="1" applyBorder="1" applyAlignment="1">
      <alignment horizontal="left" vertical="center" wrapText="1" indent="1"/>
    </xf>
    <xf numFmtId="0" fontId="125" fillId="0" borderId="133" xfId="0" applyFont="1" applyBorder="1" applyAlignment="1">
      <alignment vertical="center" wrapText="1"/>
    </xf>
    <xf numFmtId="0" fontId="127" fillId="0" borderId="133" xfId="0" applyFont="1" applyBorder="1" applyAlignment="1">
      <alignment vertical="center" wrapText="1"/>
    </xf>
    <xf numFmtId="0" fontId="127" fillId="0" borderId="136" xfId="21413" applyFont="1" applyBorder="1" applyAlignment="1">
      <alignment vertical="center" wrapText="1"/>
    </xf>
    <xf numFmtId="0" fontId="9" fillId="0" borderId="110" xfId="0" applyFont="1" applyBorder="1" applyAlignment="1">
      <alignment horizontal="center" vertical="center" wrapText="1"/>
    </xf>
    <xf numFmtId="0" fontId="0" fillId="0" borderId="136" xfId="0" applyBorder="1" applyAlignment="1">
      <alignment horizontal="center"/>
    </xf>
    <xf numFmtId="197" fontId="9" fillId="0" borderId="136" xfId="0" applyNumberFormat="1" applyFont="1" applyBorder="1" applyAlignment="1">
      <alignment horizontal="right"/>
    </xf>
    <xf numFmtId="197" fontId="9" fillId="36" borderId="136" xfId="0" applyNumberFormat="1" applyFont="1" applyFill="1" applyBorder="1" applyAlignment="1">
      <alignment horizontal="right"/>
    </xf>
    <xf numFmtId="197" fontId="9" fillId="36" borderId="110" xfId="0" applyNumberFormat="1" applyFont="1" applyFill="1" applyBorder="1" applyAlignment="1">
      <alignment horizontal="right"/>
    </xf>
    <xf numFmtId="0" fontId="14" fillId="0" borderId="136" xfId="0" applyFont="1" applyBorder="1" applyAlignment="1">
      <alignment vertical="center" wrapText="1"/>
    </xf>
    <xf numFmtId="0" fontId="7" fillId="0" borderId="136" xfId="0" applyFont="1" applyBorder="1" applyAlignment="1">
      <alignment horizontal="left" vertical="center" wrapText="1" indent="1"/>
    </xf>
    <xf numFmtId="0" fontId="3" fillId="0" borderId="136" xfId="0" applyFont="1" applyBorder="1" applyAlignment="1">
      <alignment vertical="center"/>
    </xf>
    <xf numFmtId="0" fontId="131" fillId="0" borderId="136" xfId="0" applyFont="1" applyBorder="1" applyAlignment="1" applyProtection="1">
      <alignment horizontal="left" vertical="center" indent="1"/>
      <protection locked="0"/>
    </xf>
    <xf numFmtId="0" fontId="132" fillId="0" borderId="136" xfId="0" applyFont="1" applyBorder="1" applyAlignment="1" applyProtection="1">
      <alignment horizontal="left" vertical="center" indent="3"/>
      <protection locked="0"/>
    </xf>
    <xf numFmtId="0" fontId="133" fillId="0" borderId="136" xfId="0" applyFont="1" applyBorder="1" applyAlignment="1" applyProtection="1">
      <alignment horizontal="left" vertical="center" indent="3"/>
      <protection locked="0"/>
    </xf>
    <xf numFmtId="0" fontId="3" fillId="0" borderId="136" xfId="0" applyFont="1" applyBorder="1"/>
    <xf numFmtId="0" fontId="0" fillId="0" borderId="0" xfId="0" applyAlignment="1">
      <alignment horizontal="center"/>
    </xf>
    <xf numFmtId="197" fontId="9" fillId="0" borderId="0" xfId="0" applyNumberFormat="1" applyFont="1" applyAlignment="1">
      <alignment horizontal="right"/>
    </xf>
    <xf numFmtId="49" fontId="101" fillId="0" borderId="136" xfId="0" applyNumberFormat="1" applyFont="1" applyBorder="1" applyAlignment="1">
      <alignment horizontal="right" vertical="center"/>
    </xf>
    <xf numFmtId="0" fontId="0" fillId="0" borderId="136" xfId="0" applyBorder="1" applyAlignment="1">
      <alignment horizontal="center" vertical="center"/>
    </xf>
    <xf numFmtId="0" fontId="0" fillId="0" borderId="140" xfId="0" applyBorder="1" applyAlignment="1">
      <alignment horizontal="center"/>
    </xf>
    <xf numFmtId="0" fontId="126" fillId="0" borderId="140" xfId="21413" applyFont="1" applyBorder="1" applyAlignment="1">
      <alignment horizontal="left" vertical="center" wrapText="1" indent="1"/>
    </xf>
    <xf numFmtId="0" fontId="126" fillId="3" borderId="136" xfId="0" applyFont="1" applyFill="1" applyBorder="1" applyAlignment="1">
      <alignment horizontal="left" vertical="center" wrapText="1" indent="1"/>
    </xf>
    <xf numFmtId="171" fontId="20" fillId="0" borderId="136" xfId="0" applyNumberFormat="1" applyFont="1" applyBorder="1" applyAlignment="1">
      <alignment horizontal="center"/>
    </xf>
    <xf numFmtId="0" fontId="20" fillId="0" borderId="136" xfId="0" applyFont="1" applyBorder="1"/>
    <xf numFmtId="0" fontId="126" fillId="0" borderId="136" xfId="0" applyFont="1" applyBorder="1" applyAlignment="1">
      <alignment horizontal="left" vertical="center" wrapText="1" indent="1"/>
    </xf>
    <xf numFmtId="0" fontId="128" fillId="3" borderId="136" xfId="0" applyFont="1" applyFill="1" applyBorder="1" applyAlignment="1">
      <alignment horizontal="left" vertical="center" wrapText="1" indent="1"/>
    </xf>
    <xf numFmtId="0" fontId="128" fillId="0" borderId="136" xfId="0" applyFont="1" applyBorder="1" applyAlignment="1">
      <alignment horizontal="left" vertical="center" wrapText="1" indent="1"/>
    </xf>
    <xf numFmtId="171" fontId="19" fillId="0" borderId="56" xfId="0" applyNumberFormat="1" applyFont="1" applyBorder="1" applyAlignment="1">
      <alignment horizontal="center"/>
    </xf>
    <xf numFmtId="171" fontId="15" fillId="0" borderId="58" xfId="0" applyNumberFormat="1" applyFont="1" applyBorder="1" applyAlignment="1">
      <alignment horizontal="center"/>
    </xf>
    <xf numFmtId="0" fontId="115" fillId="0" borderId="136" xfId="0" applyFont="1" applyBorder="1"/>
    <xf numFmtId="49" fontId="117" fillId="0" borderId="136" xfId="5" applyNumberFormat="1" applyFont="1" applyBorder="1" applyAlignment="1" applyProtection="1">
      <alignment horizontal="right" vertical="center"/>
      <protection locked="0"/>
    </xf>
    <xf numFmtId="0" fontId="116" fillId="3" borderId="136" xfId="13" applyFont="1" applyFill="1" applyBorder="1" applyAlignment="1" applyProtection="1">
      <alignment horizontal="left" vertical="center" wrapText="1"/>
      <protection locked="0"/>
    </xf>
    <xf numFmtId="49" fontId="116" fillId="3" borderId="136" xfId="5" applyNumberFormat="1" applyFont="1" applyFill="1" applyBorder="1" applyAlignment="1" applyProtection="1">
      <alignment horizontal="right" vertical="center"/>
      <protection locked="0"/>
    </xf>
    <xf numFmtId="0" fontId="116" fillId="0" borderId="136" xfId="13" applyFont="1" applyBorder="1" applyAlignment="1" applyProtection="1">
      <alignment horizontal="left" vertical="center" wrapText="1"/>
      <protection locked="0"/>
    </xf>
    <xf numFmtId="49" fontId="116" fillId="0" borderId="136" xfId="5" applyNumberFormat="1" applyFont="1" applyBorder="1" applyAlignment="1" applyProtection="1">
      <alignment horizontal="right" vertical="center"/>
      <protection locked="0"/>
    </xf>
    <xf numFmtId="0" fontId="118" fillId="0" borderId="136" xfId="13" applyFont="1" applyBorder="1" applyAlignment="1" applyProtection="1">
      <alignment horizontal="left" vertical="center" wrapText="1"/>
      <protection locked="0"/>
    </xf>
    <xf numFmtId="0" fontId="115" fillId="0" borderId="136" xfId="0" applyFont="1" applyBorder="1" applyAlignment="1">
      <alignment horizontal="center" vertical="center" wrapText="1"/>
    </xf>
    <xf numFmtId="43" fontId="111" fillId="36" borderId="144" xfId="21412" applyFont="1" applyFill="1" applyBorder="1"/>
    <xf numFmtId="0" fontId="111" fillId="0" borderId="144" xfId="0" applyFont="1" applyBorder="1"/>
    <xf numFmtId="0" fontId="111" fillId="0" borderId="144" xfId="0" applyFont="1" applyBorder="1" applyAlignment="1">
      <alignment horizontal="left" indent="8"/>
    </xf>
    <xf numFmtId="0" fontId="111" fillId="0" borderId="144" xfId="0" applyFont="1" applyBorder="1" applyAlignment="1">
      <alignment wrapText="1"/>
    </xf>
    <xf numFmtId="0" fontId="114" fillId="0" borderId="144" xfId="0" applyFont="1" applyBorder="1"/>
    <xf numFmtId="49" fontId="117" fillId="0" borderId="144" xfId="5" applyNumberFormat="1" applyFont="1" applyBorder="1" applyAlignment="1" applyProtection="1">
      <alignment horizontal="right" vertical="center" wrapText="1"/>
      <protection locked="0"/>
    </xf>
    <xf numFmtId="49" fontId="116" fillId="3" borderId="144" xfId="5" applyNumberFormat="1" applyFont="1" applyFill="1" applyBorder="1" applyAlignment="1" applyProtection="1">
      <alignment horizontal="right" vertical="center" wrapText="1"/>
      <protection locked="0"/>
    </xf>
    <xf numFmtId="49" fontId="116" fillId="0" borderId="144" xfId="5" applyNumberFormat="1" applyFont="1" applyBorder="1" applyAlignment="1" applyProtection="1">
      <alignment horizontal="right" vertical="center" wrapText="1"/>
      <protection locked="0"/>
    </xf>
    <xf numFmtId="0" fontId="111" fillId="0" borderId="144"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144"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1" fillId="0" borderId="144" xfId="0" applyFont="1" applyBorder="1" applyAlignment="1">
      <alignment horizontal="left" vertical="center" wrapText="1"/>
    </xf>
    <xf numFmtId="0" fontId="115" fillId="0" borderId="144" xfId="0" applyFont="1" applyBorder="1"/>
    <xf numFmtId="0" fontId="114" fillId="0" borderId="144" xfId="0" applyFont="1" applyBorder="1" applyAlignment="1">
      <alignment horizontal="left" wrapText="1" indent="1"/>
    </xf>
    <xf numFmtId="0" fontId="114" fillId="0" borderId="144" xfId="0" applyFont="1" applyBorder="1" applyAlignment="1">
      <alignment horizontal="left" vertical="center" indent="1"/>
    </xf>
    <xf numFmtId="0" fontId="112" fillId="0" borderId="144" xfId="0" applyFont="1" applyBorder="1"/>
    <xf numFmtId="0" fontId="111" fillId="0" borderId="144" xfId="0" applyFont="1" applyBorder="1" applyAlignment="1">
      <alignment horizontal="left" wrapText="1" indent="1"/>
    </xf>
    <xf numFmtId="0" fontId="111" fillId="0" borderId="144" xfId="0" applyFont="1" applyBorder="1" applyAlignment="1">
      <alignment horizontal="left" indent="1"/>
    </xf>
    <xf numFmtId="0" fontId="111" fillId="0" borderId="144" xfId="0" applyFont="1" applyBorder="1" applyAlignment="1">
      <alignment horizontal="left" wrapText="1" indent="4"/>
    </xf>
    <xf numFmtId="0" fontId="111" fillId="0" borderId="144" xfId="0" applyFont="1" applyBorder="1" applyAlignment="1">
      <alignment horizontal="left" indent="3"/>
    </xf>
    <xf numFmtId="0" fontId="114" fillId="0" borderId="144" xfId="0" applyFont="1" applyBorder="1" applyAlignment="1">
      <alignment horizontal="left" indent="1"/>
    </xf>
    <xf numFmtId="0" fontId="115" fillId="0" borderId="144" xfId="0" applyFont="1" applyBorder="1" applyAlignment="1">
      <alignment horizontal="center" vertical="center" wrapText="1"/>
    </xf>
    <xf numFmtId="0" fontId="111" fillId="80" borderId="144" xfId="0" applyFont="1" applyFill="1" applyBorder="1"/>
    <xf numFmtId="0" fontId="114" fillId="0" borderId="7" xfId="0" applyFont="1" applyBorder="1"/>
    <xf numFmtId="0" fontId="111" fillId="0" borderId="144" xfId="0" applyFont="1" applyBorder="1" applyAlignment="1">
      <alignment horizontal="left" wrapText="1" indent="2"/>
    </xf>
    <xf numFmtId="0" fontId="111" fillId="0" borderId="144" xfId="0" applyFont="1" applyBorder="1" applyAlignment="1">
      <alignment horizontal="left" wrapText="1"/>
    </xf>
    <xf numFmtId="0" fontId="114" fillId="84" borderId="144" xfId="0" applyFont="1" applyFill="1" applyBorder="1"/>
    <xf numFmtId="0" fontId="111" fillId="0" borderId="144" xfId="0" applyFont="1" applyBorder="1" applyAlignment="1">
      <alignment horizontal="center"/>
    </xf>
    <xf numFmtId="0" fontId="111" fillId="0" borderId="0" xfId="0" applyFont="1" applyAlignment="1">
      <alignment horizontal="center" vertical="center"/>
    </xf>
    <xf numFmtId="0" fontId="111" fillId="0" borderId="7" xfId="0" applyFont="1" applyBorder="1" applyAlignment="1">
      <alignment horizontal="center" vertical="center" wrapText="1"/>
    </xf>
    <xf numFmtId="0" fontId="111" fillId="0" borderId="11" xfId="0" applyFont="1" applyBorder="1" applyAlignment="1">
      <alignment horizontal="center" vertical="center" wrapText="1"/>
    </xf>
    <xf numFmtId="0" fontId="111" fillId="0" borderId="53" xfId="0" applyFont="1" applyBorder="1" applyAlignment="1">
      <alignment wrapText="1"/>
    </xf>
    <xf numFmtId="0" fontId="111" fillId="0" borderId="7" xfId="0" applyFont="1" applyBorder="1" applyAlignment="1">
      <alignment wrapText="1"/>
    </xf>
    <xf numFmtId="0" fontId="111" fillId="0" borderId="0" xfId="0" applyFont="1" applyAlignment="1">
      <alignment horizontal="center" vertical="center" wrapText="1"/>
    </xf>
    <xf numFmtId="0" fontId="111" fillId="0" borderId="143" xfId="0" applyFont="1" applyBorder="1" applyAlignment="1">
      <alignment horizontal="center" vertical="center" wrapText="1"/>
    </xf>
    <xf numFmtId="0" fontId="111" fillId="0" borderId="146"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150" xfId="0" applyFont="1" applyBorder="1"/>
    <xf numFmtId="0" fontId="111" fillId="0" borderId="151" xfId="0" applyFont="1" applyBorder="1"/>
    <xf numFmtId="49" fontId="111" fillId="0" borderId="152" xfId="0" applyNumberFormat="1" applyFont="1" applyBorder="1" applyAlignment="1">
      <alignment horizontal="left" wrapText="1" indent="1"/>
    </xf>
    <xf numFmtId="49" fontId="111" fillId="0" borderId="150" xfId="0" applyNumberFormat="1" applyFont="1" applyBorder="1" applyAlignment="1">
      <alignment horizontal="left" wrapText="1" indent="1"/>
    </xf>
    <xf numFmtId="0" fontId="111" fillId="0" borderId="152" xfId="0" applyFont="1" applyBorder="1" applyAlignment="1">
      <alignment horizontal="left" wrapText="1" indent="1"/>
    </xf>
    <xf numFmtId="0" fontId="111" fillId="0" borderId="153" xfId="0" applyFont="1" applyBorder="1"/>
    <xf numFmtId="49" fontId="111" fillId="0" borderId="154" xfId="0" applyNumberFormat="1" applyFont="1" applyBorder="1" applyAlignment="1">
      <alignment horizontal="left" wrapText="1" indent="1"/>
    </xf>
    <xf numFmtId="49" fontId="111" fillId="0" borderId="153" xfId="0" applyNumberFormat="1" applyFont="1" applyBorder="1" applyAlignment="1">
      <alignment horizontal="left" wrapText="1" indent="1"/>
    </xf>
    <xf numFmtId="0" fontId="111" fillId="0" borderId="154" xfId="0" applyFont="1" applyBorder="1" applyAlignment="1">
      <alignment horizontal="left" wrapText="1" indent="1"/>
    </xf>
    <xf numFmtId="49" fontId="111" fillId="0" borderId="154" xfId="0" applyNumberFormat="1" applyFont="1" applyBorder="1" applyAlignment="1">
      <alignment horizontal="left" wrapText="1" indent="3"/>
    </xf>
    <xf numFmtId="49" fontId="111" fillId="0" borderId="153" xfId="0" applyNumberFormat="1" applyFont="1" applyBorder="1" applyAlignment="1">
      <alignment horizontal="left" wrapText="1" indent="3"/>
    </xf>
    <xf numFmtId="49" fontId="111" fillId="0" borderId="154" xfId="0" applyNumberFormat="1" applyFont="1" applyBorder="1" applyAlignment="1">
      <alignment horizontal="left" wrapText="1" indent="2"/>
    </xf>
    <xf numFmtId="49" fontId="111" fillId="0" borderId="153" xfId="0" applyNumberFormat="1" applyFont="1" applyBorder="1" applyAlignment="1">
      <alignment horizontal="left" wrapText="1" indent="2"/>
    </xf>
    <xf numFmtId="49" fontId="111" fillId="0" borderId="154" xfId="0" applyNumberFormat="1" applyFont="1" applyBorder="1" applyAlignment="1">
      <alignment horizontal="left" vertical="top" wrapText="1" indent="2"/>
    </xf>
    <xf numFmtId="49" fontId="111" fillId="0" borderId="153" xfId="0" applyNumberFormat="1" applyFont="1" applyBorder="1" applyAlignment="1">
      <alignment horizontal="left" vertical="top" wrapText="1" indent="2"/>
    </xf>
    <xf numFmtId="0" fontId="111" fillId="81" borderId="153" xfId="0" applyFont="1" applyFill="1" applyBorder="1"/>
    <xf numFmtId="0" fontId="111" fillId="81" borderId="144" xfId="0" applyFont="1" applyFill="1" applyBorder="1"/>
    <xf numFmtId="0" fontId="111" fillId="81" borderId="154" xfId="0" applyFont="1" applyFill="1" applyBorder="1"/>
    <xf numFmtId="49" fontId="111" fillId="0" borderId="153" xfId="0" applyNumberFormat="1" applyFont="1" applyBorder="1" applyAlignment="1">
      <alignment horizontal="left" indent="1"/>
    </xf>
    <xf numFmtId="0" fontId="111" fillId="0" borderId="154" xfId="0" applyFont="1" applyBorder="1" applyAlignment="1">
      <alignment horizontal="left" indent="1"/>
    </xf>
    <xf numFmtId="49" fontId="111" fillId="0" borderId="154" xfId="0" applyNumberFormat="1" applyFont="1" applyBorder="1" applyAlignment="1">
      <alignment horizontal="left" indent="1"/>
    </xf>
    <xf numFmtId="49" fontId="111" fillId="0" borderId="154" xfId="0" applyNumberFormat="1" applyFont="1" applyBorder="1" applyAlignment="1">
      <alignment horizontal="left" indent="3"/>
    </xf>
    <xf numFmtId="49" fontId="111" fillId="0" borderId="153" xfId="0" applyNumberFormat="1" applyFont="1" applyBorder="1" applyAlignment="1">
      <alignment horizontal="left" indent="3"/>
    </xf>
    <xf numFmtId="0" fontId="111" fillId="0" borderId="154" xfId="0" applyFont="1" applyBorder="1" applyAlignment="1">
      <alignment horizontal="left" indent="2"/>
    </xf>
    <xf numFmtId="0" fontId="111" fillId="0" borderId="153" xfId="0" applyFont="1" applyBorder="1" applyAlignment="1">
      <alignment horizontal="left" indent="2"/>
    </xf>
    <xf numFmtId="0" fontId="111" fillId="0" borderId="153" xfId="0" applyFont="1" applyBorder="1" applyAlignment="1">
      <alignment horizontal="left" indent="1"/>
    </xf>
    <xf numFmtId="0" fontId="114" fillId="0" borderId="66" xfId="0" applyFont="1" applyBorder="1"/>
    <xf numFmtId="0" fontId="114" fillId="0" borderId="63" xfId="0" applyFont="1" applyBorder="1"/>
    <xf numFmtId="0" fontId="111" fillId="0" borderId="66" xfId="0" applyFont="1" applyBorder="1"/>
    <xf numFmtId="0" fontId="111" fillId="0" borderId="0" xfId="0" applyFont="1" applyAlignment="1">
      <alignment horizontal="left"/>
    </xf>
    <xf numFmtId="0" fontId="114" fillId="0" borderId="144" xfId="0" applyFont="1" applyBorder="1" applyAlignment="1">
      <alignment horizontal="left" vertical="center" wrapText="1"/>
    </xf>
    <xf numFmtId="0" fontId="111" fillId="0" borderId="144" xfId="0" applyFont="1" applyBorder="1" applyAlignment="1">
      <alignment horizontal="center" vertical="center" textRotation="90" wrapText="1"/>
    </xf>
    <xf numFmtId="0" fontId="9" fillId="0" borderId="0" xfId="0" applyFont="1" applyAlignment="1">
      <alignment wrapText="1"/>
    </xf>
    <xf numFmtId="0" fontId="116" fillId="0" borderId="144" xfId="0" applyFont="1" applyBorder="1"/>
    <xf numFmtId="0" fontId="114" fillId="0" borderId="144" xfId="0" applyFont="1" applyBorder="1" applyAlignment="1">
      <alignment horizontal="center" vertical="center" wrapText="1"/>
    </xf>
    <xf numFmtId="0" fontId="116" fillId="0" borderId="0" xfId="0" applyFont="1" applyAlignment="1">
      <alignment horizontal="center" vertical="center"/>
    </xf>
    <xf numFmtId="0" fontId="116" fillId="0" borderId="0" xfId="0" applyFont="1"/>
    <xf numFmtId="0" fontId="134" fillId="0" borderId="0" xfId="0" applyFont="1"/>
    <xf numFmtId="0" fontId="111" fillId="0" borderId="131" xfId="0" applyFont="1" applyBorder="1" applyAlignment="1">
      <alignment horizontal="left" vertical="center" wrapText="1" indent="1" readingOrder="1"/>
    </xf>
    <xf numFmtId="0" fontId="116" fillId="0" borderId="144" xfId="0" applyFont="1" applyBorder="1" applyAlignment="1">
      <alignment horizontal="left" indent="3"/>
    </xf>
    <xf numFmtId="0" fontId="114" fillId="0" borderId="144" xfId="0" applyFont="1" applyBorder="1" applyAlignment="1">
      <alignment vertical="center" wrapText="1" readingOrder="1"/>
    </xf>
    <xf numFmtId="0" fontId="116" fillId="0" borderId="144" xfId="0" applyFont="1" applyBorder="1" applyAlignment="1">
      <alignment horizontal="left" indent="2"/>
    </xf>
    <xf numFmtId="0" fontId="116" fillId="0" borderId="145" xfId="0" applyFont="1" applyBorder="1"/>
    <xf numFmtId="0" fontId="111" fillId="0" borderId="132" xfId="0" applyFont="1" applyBorder="1" applyAlignment="1">
      <alignment vertical="center" wrapText="1" readingOrder="1"/>
    </xf>
    <xf numFmtId="0" fontId="116" fillId="0" borderId="145" xfId="0" applyFont="1" applyBorder="1" applyAlignment="1">
      <alignment horizontal="left" indent="2"/>
    </xf>
    <xf numFmtId="0" fontId="111" fillId="0" borderId="131" xfId="0" applyFont="1" applyBorder="1" applyAlignment="1">
      <alignment vertical="center" wrapText="1" readingOrder="1"/>
    </xf>
    <xf numFmtId="0" fontId="111" fillId="0" borderId="130" xfId="0" applyFont="1" applyBorder="1" applyAlignment="1">
      <alignment vertical="center" wrapText="1" readingOrder="1"/>
    </xf>
    <xf numFmtId="0" fontId="134" fillId="0" borderId="7" xfId="0" applyFont="1" applyBorder="1"/>
    <xf numFmtId="0" fontId="101" fillId="0" borderId="144" xfId="0" applyFont="1" applyBorder="1" applyAlignment="1">
      <alignment vertical="center" wrapText="1"/>
    </xf>
    <xf numFmtId="0" fontId="101" fillId="0" borderId="144" xfId="0" applyFont="1" applyBorder="1" applyAlignment="1">
      <alignment horizontal="left" vertical="center" wrapText="1"/>
    </xf>
    <xf numFmtId="0" fontId="101" fillId="0" borderId="144" xfId="0" applyFont="1" applyBorder="1" applyAlignment="1">
      <alignment horizontal="left" indent="2"/>
    </xf>
    <xf numFmtId="0" fontId="101" fillId="0" borderId="144" xfId="0" applyFont="1" applyBorder="1" applyAlignment="1">
      <alignment horizontal="left" vertical="center" indent="1"/>
    </xf>
    <xf numFmtId="0" fontId="101" fillId="0" borderId="144" xfId="0" applyFont="1" applyBorder="1" applyAlignment="1">
      <alignment horizontal="left" vertical="center" wrapText="1" indent="1"/>
    </xf>
    <xf numFmtId="0" fontId="101" fillId="0" borderId="144" xfId="0" applyFont="1" applyBorder="1" applyAlignment="1">
      <alignment horizontal="right" vertical="center"/>
    </xf>
    <xf numFmtId="49" fontId="101" fillId="0" borderId="144" xfId="0" applyNumberFormat="1" applyFont="1" applyBorder="1" applyAlignment="1">
      <alignment horizontal="right" vertical="center"/>
    </xf>
    <xf numFmtId="0" fontId="101" fillId="0" borderId="145" xfId="0" applyFont="1" applyBorder="1" applyAlignment="1">
      <alignment horizontal="left" vertical="top" wrapText="1"/>
    </xf>
    <xf numFmtId="49" fontId="101" fillId="0" borderId="144" xfId="0" applyNumberFormat="1" applyFont="1" applyBorder="1" applyAlignment="1">
      <alignment vertical="top" wrapText="1"/>
    </xf>
    <xf numFmtId="49" fontId="101" fillId="0" borderId="144" xfId="0" applyNumberFormat="1" applyFont="1" applyBorder="1" applyAlignment="1">
      <alignment horizontal="left" vertical="top" wrapText="1" indent="2"/>
    </xf>
    <xf numFmtId="49" fontId="101" fillId="0" borderId="144" xfId="0" applyNumberFormat="1" applyFont="1" applyBorder="1" applyAlignment="1">
      <alignment horizontal="left" vertical="center" wrapText="1" indent="3"/>
    </xf>
    <xf numFmtId="49" fontId="101" fillId="0" borderId="144" xfId="0" applyNumberFormat="1" applyFont="1" applyBorder="1" applyAlignment="1">
      <alignment horizontal="left" wrapText="1" indent="2"/>
    </xf>
    <xf numFmtId="49" fontId="101" fillId="0" borderId="144" xfId="0" applyNumberFormat="1" applyFont="1" applyBorder="1" applyAlignment="1">
      <alignment horizontal="left" vertical="top" wrapText="1"/>
    </xf>
    <xf numFmtId="49" fontId="101" fillId="0" borderId="144" xfId="0" applyNumberFormat="1" applyFont="1" applyBorder="1" applyAlignment="1">
      <alignment horizontal="left" wrapText="1" indent="3"/>
    </xf>
    <xf numFmtId="49" fontId="101" fillId="0" borderId="144" xfId="0" applyNumberFormat="1" applyFont="1" applyBorder="1" applyAlignment="1">
      <alignment vertical="center"/>
    </xf>
    <xf numFmtId="49" fontId="101" fillId="0" borderId="144" xfId="0" applyNumberFormat="1" applyFont="1" applyBorder="1" applyAlignment="1">
      <alignment horizontal="left" indent="3"/>
    </xf>
    <xf numFmtId="0" fontId="101" fillId="0" borderId="144" xfId="0" applyFont="1" applyBorder="1" applyAlignment="1">
      <alignment horizontal="left" indent="1"/>
    </xf>
    <xf numFmtId="0" fontId="101" fillId="0" borderId="144" xfId="0" applyFont="1" applyBorder="1" applyAlignment="1">
      <alignment horizontal="left" wrapText="1" indent="2"/>
    </xf>
    <xf numFmtId="0" fontId="101" fillId="0" borderId="144" xfId="0" applyFont="1" applyBorder="1" applyAlignment="1">
      <alignment horizontal="left" vertical="top" wrapText="1"/>
    </xf>
    <xf numFmtId="0" fontId="100" fillId="0" borderId="7" xfId="0" applyFont="1" applyBorder="1" applyAlignment="1">
      <alignment wrapText="1"/>
    </xf>
    <xf numFmtId="0" fontId="101" fillId="0" borderId="144" xfId="0" applyFont="1" applyBorder="1" applyAlignment="1">
      <alignment horizontal="left" vertical="top" wrapText="1" indent="2"/>
    </xf>
    <xf numFmtId="0" fontId="101" fillId="0" borderId="144" xfId="0" applyFont="1" applyBorder="1" applyAlignment="1">
      <alignment horizontal="left" wrapText="1"/>
    </xf>
    <xf numFmtId="0" fontId="101" fillId="0" borderId="144" xfId="12671" applyFont="1" applyBorder="1" applyAlignment="1">
      <alignment horizontal="left" vertical="center" wrapText="1" indent="2"/>
    </xf>
    <xf numFmtId="0" fontId="101" fillId="0" borderId="144" xfId="0" applyFont="1" applyBorder="1" applyAlignment="1">
      <alignment wrapText="1"/>
    </xf>
    <xf numFmtId="0" fontId="101" fillId="0" borderId="144" xfId="0" applyFont="1" applyBorder="1"/>
    <xf numFmtId="0" fontId="101" fillId="0" borderId="144" xfId="12671" applyFont="1" applyBorder="1" applyAlignment="1">
      <alignment horizontal="left" vertical="center" wrapText="1"/>
    </xf>
    <xf numFmtId="0" fontId="100" fillId="0" borderId="144" xfId="0" applyFont="1" applyBorder="1" applyAlignment="1">
      <alignment wrapText="1"/>
    </xf>
    <xf numFmtId="0" fontId="101" fillId="0" borderId="146" xfId="0" applyFont="1" applyBorder="1" applyAlignment="1">
      <alignment horizontal="left" vertical="center" wrapText="1"/>
    </xf>
    <xf numFmtId="0" fontId="101" fillId="3" borderId="144" xfId="5" applyFont="1" applyFill="1" applyBorder="1" applyAlignment="1" applyProtection="1">
      <alignment horizontal="right" vertical="center"/>
      <protection locked="0"/>
    </xf>
    <xf numFmtId="2" fontId="101" fillId="3" borderId="144" xfId="5" applyNumberFormat="1" applyFont="1" applyFill="1" applyBorder="1" applyAlignment="1" applyProtection="1">
      <alignment horizontal="right" vertical="center"/>
      <protection locked="0"/>
    </xf>
    <xf numFmtId="0" fontId="101" fillId="0" borderId="144" xfId="0" applyFont="1" applyBorder="1" applyAlignment="1">
      <alignment vertical="center"/>
    </xf>
    <xf numFmtId="0" fontId="101" fillId="0" borderId="146" xfId="13" applyFont="1" applyBorder="1" applyAlignment="1" applyProtection="1">
      <alignment horizontal="left" vertical="top" wrapText="1"/>
      <protection locked="0"/>
    </xf>
    <xf numFmtId="0" fontId="101" fillId="0" borderId="147" xfId="13" applyFont="1" applyBorder="1" applyAlignment="1" applyProtection="1">
      <alignment horizontal="left" vertical="top" wrapText="1"/>
      <protection locked="0"/>
    </xf>
    <xf numFmtId="0" fontId="101" fillId="0" borderId="145" xfId="0" applyFont="1" applyBorder="1" applyAlignment="1">
      <alignment vertical="center" wrapText="1"/>
    </xf>
    <xf numFmtId="0" fontId="120" fillId="0" borderId="0" xfId="0" applyFont="1" applyAlignment="1">
      <alignment horizontal="left" indent="2"/>
    </xf>
    <xf numFmtId="0" fontId="111" fillId="0" borderId="0" xfId="0" applyFont="1" applyAlignment="1">
      <alignment horizontal="left" vertical="center" indent="1"/>
    </xf>
    <xf numFmtId="0" fontId="111" fillId="0" borderId="0" xfId="0" applyFont="1" applyAlignment="1">
      <alignment vertical="center" wrapText="1"/>
    </xf>
    <xf numFmtId="0" fontId="122" fillId="0" borderId="0" xfId="0" applyFont="1" applyAlignment="1">
      <alignment horizontal="left" vertical="center" wrapText="1" readingOrder="1"/>
    </xf>
    <xf numFmtId="0" fontId="120" fillId="0" borderId="0" xfId="0" applyFont="1" applyAlignment="1">
      <alignment horizontal="left" vertical="center" wrapText="1"/>
    </xf>
    <xf numFmtId="0" fontId="111" fillId="0" borderId="0" xfId="0" applyFont="1" applyAlignment="1">
      <alignment horizontal="left" vertical="center" wrapText="1"/>
    </xf>
    <xf numFmtId="0" fontId="101" fillId="0" borderId="145" xfId="0" applyFont="1" applyBorder="1" applyAlignment="1">
      <alignment horizontal="left" indent="2"/>
    </xf>
    <xf numFmtId="0" fontId="101" fillId="0" borderId="132" xfId="0" applyFont="1" applyBorder="1" applyAlignment="1">
      <alignment horizontal="left" vertical="center" wrapText="1" readingOrder="1"/>
    </xf>
    <xf numFmtId="0" fontId="101" fillId="0" borderId="144" xfId="0" applyFont="1" applyBorder="1" applyAlignment="1">
      <alignment horizontal="left" vertical="center" wrapText="1" readingOrder="1"/>
    </xf>
    <xf numFmtId="171" fontId="16" fillId="85" borderId="57" xfId="0" applyNumberFormat="1" applyFont="1" applyFill="1" applyBorder="1" applyAlignment="1">
      <alignment horizontal="center"/>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1" fillId="0" borderId="0" xfId="0" applyFont="1" applyAlignment="1">
      <alignment wrapText="1"/>
    </xf>
    <xf numFmtId="14" fontId="4" fillId="0" borderId="0" xfId="0" applyNumberFormat="1" applyFont="1" applyAlignment="1">
      <alignment horizontal="left"/>
    </xf>
    <xf numFmtId="3" fontId="7" fillId="0" borderId="0" xfId="0" applyNumberFormat="1" applyFont="1"/>
    <xf numFmtId="3" fontId="4" fillId="0" borderId="0" xfId="0" applyNumberFormat="1" applyFont="1"/>
    <xf numFmtId="3" fontId="0" fillId="0" borderId="0" xfId="0" applyNumberFormat="1"/>
    <xf numFmtId="3" fontId="0" fillId="0" borderId="136" xfId="0" applyNumberFormat="1" applyBorder="1"/>
    <xf numFmtId="3" fontId="0" fillId="36" borderId="136" xfId="0" applyNumberFormat="1" applyFill="1" applyBorder="1"/>
    <xf numFmtId="3" fontId="136" fillId="0" borderId="136" xfId="0" applyNumberFormat="1" applyFont="1" applyBorder="1"/>
    <xf numFmtId="3" fontId="136" fillId="36" borderId="136" xfId="0" applyNumberFormat="1" applyFont="1" applyFill="1" applyBorder="1"/>
    <xf numFmtId="3" fontId="9" fillId="0" borderId="136" xfId="0" applyNumberFormat="1" applyFont="1" applyBorder="1" applyAlignment="1">
      <alignment horizontal="center" vertical="center" wrapText="1"/>
    </xf>
    <xf numFmtId="169" fontId="104" fillId="0" borderId="144" xfId="7" applyNumberFormat="1" applyFont="1" applyFill="1" applyBorder="1" applyAlignment="1">
      <alignment horizontal="center"/>
    </xf>
    <xf numFmtId="3" fontId="20" fillId="0" borderId="136" xfId="0" applyNumberFormat="1" applyFont="1" applyBorder="1"/>
    <xf numFmtId="3" fontId="19" fillId="0" borderId="136" xfId="0" applyNumberFormat="1" applyFont="1" applyBorder="1" applyAlignment="1">
      <alignment horizontal="center" vertical="center"/>
    </xf>
    <xf numFmtId="3" fontId="20" fillId="0" borderId="136" xfId="0" applyNumberFormat="1" applyFont="1" applyBorder="1" applyAlignment="1">
      <alignment horizontal="center" vertical="center"/>
    </xf>
    <xf numFmtId="3" fontId="19" fillId="0" borderId="30" xfId="0" applyNumberFormat="1" applyFont="1" applyBorder="1" applyAlignment="1">
      <alignment horizontal="center" vertical="center"/>
    </xf>
    <xf numFmtId="3" fontId="19" fillId="0" borderId="136" xfId="0" applyNumberFormat="1" applyFont="1" applyBorder="1" applyAlignment="1">
      <alignment horizontal="center"/>
    </xf>
    <xf numFmtId="3" fontId="20" fillId="0" borderId="136" xfId="0" applyNumberFormat="1" applyFont="1" applyBorder="1" applyAlignment="1">
      <alignment horizontal="center"/>
    </xf>
    <xf numFmtId="3" fontId="7" fillId="0" borderId="24" xfId="1" applyNumberFormat="1" applyFont="1" applyFill="1" applyBorder="1" applyAlignment="1" applyProtection="1">
      <alignment horizontal="right" vertical="center"/>
    </xf>
    <xf numFmtId="3" fontId="6" fillId="36" borderId="110" xfId="0" applyNumberFormat="1" applyFont="1" applyFill="1" applyBorder="1" applyAlignment="1">
      <alignment horizontal="center" vertical="center" wrapText="1"/>
    </xf>
    <xf numFmtId="3" fontId="104" fillId="0" borderId="110" xfId="0" applyNumberFormat="1" applyFont="1" applyBorder="1" applyAlignment="1">
      <alignment horizontal="right" vertical="center" wrapText="1"/>
    </xf>
    <xf numFmtId="3" fontId="6" fillId="36" borderId="110" xfId="0" applyNumberFormat="1" applyFont="1" applyFill="1" applyBorder="1" applyAlignment="1">
      <alignment horizontal="right" vertical="center" wrapText="1"/>
    </xf>
    <xf numFmtId="3" fontId="4" fillId="0" borderId="110" xfId="0" applyNumberFormat="1" applyFont="1" applyBorder="1" applyAlignment="1">
      <alignment horizontal="right" vertical="center" wrapText="1"/>
    </xf>
    <xf numFmtId="3" fontId="6" fillId="36" borderId="110" xfId="0" applyNumberFormat="1" applyFont="1" applyFill="1" applyBorder="1" applyAlignment="1">
      <alignment horizontal="left" vertical="center" wrapText="1"/>
    </xf>
    <xf numFmtId="3" fontId="6" fillId="36" borderId="18" xfId="0" applyNumberFormat="1" applyFont="1" applyFill="1" applyBorder="1" applyAlignment="1">
      <alignment horizontal="center" vertical="center" wrapText="1"/>
    </xf>
    <xf numFmtId="3" fontId="4" fillId="0" borderId="95" xfId="0" applyNumberFormat="1" applyFont="1" applyBorder="1" applyAlignment="1">
      <alignment vertical="center" wrapText="1"/>
    </xf>
    <xf numFmtId="3" fontId="137" fillId="0" borderId="95" xfId="7" applyNumberFormat="1" applyFont="1" applyBorder="1" applyAlignment="1">
      <alignment vertical="center"/>
    </xf>
    <xf numFmtId="3" fontId="137" fillId="0" borderId="136" xfId="7" applyNumberFormat="1" applyFont="1" applyBorder="1" applyAlignment="1">
      <alignment vertical="center"/>
    </xf>
    <xf numFmtId="3" fontId="137" fillId="0" borderId="136" xfId="7" applyNumberFormat="1" applyFont="1" applyFill="1" applyBorder="1" applyAlignment="1">
      <alignment vertical="center" wrapText="1"/>
    </xf>
    <xf numFmtId="3" fontId="6" fillId="36" borderId="23" xfId="0" applyNumberFormat="1" applyFont="1" applyFill="1" applyBorder="1" applyAlignment="1">
      <alignment horizontal="center" vertical="center"/>
    </xf>
    <xf numFmtId="3" fontId="4" fillId="0" borderId="136" xfId="7" applyNumberFormat="1" applyFont="1" applyBorder="1" applyAlignment="1">
      <alignment vertical="center"/>
    </xf>
    <xf numFmtId="3" fontId="4" fillId="0" borderId="95" xfId="7" applyNumberFormat="1" applyFont="1" applyBorder="1" applyAlignment="1">
      <alignment vertical="center"/>
    </xf>
    <xf numFmtId="3" fontId="4" fillId="0" borderId="136" xfId="7" applyNumberFormat="1" applyFont="1" applyFill="1" applyBorder="1" applyAlignment="1">
      <alignment vertical="center" wrapText="1"/>
    </xf>
    <xf numFmtId="3" fontId="4" fillId="0" borderId="95" xfId="0" applyNumberFormat="1" applyFont="1" applyBorder="1" applyAlignment="1">
      <alignment horizontal="center" vertical="center" wrapText="1"/>
    </xf>
    <xf numFmtId="0" fontId="9" fillId="0" borderId="152" xfId="0" applyFont="1" applyBorder="1"/>
    <xf numFmtId="0" fontId="12" fillId="0" borderId="25" xfId="0" applyFont="1" applyBorder="1" applyAlignment="1">
      <alignment wrapText="1"/>
    </xf>
    <xf numFmtId="0" fontId="4" fillId="0" borderId="172" xfId="0" applyFont="1" applyBorder="1"/>
    <xf numFmtId="0" fontId="4" fillId="0" borderId="150" xfId="0" applyFont="1" applyBorder="1"/>
    <xf numFmtId="0" fontId="9" fillId="0" borderId="172" xfId="0" applyFont="1" applyBorder="1"/>
    <xf numFmtId="0" fontId="12" fillId="0" borderId="167" xfId="0" applyFont="1" applyBorder="1" applyAlignment="1">
      <alignment wrapText="1"/>
    </xf>
    <xf numFmtId="0" fontId="9" fillId="0" borderId="167" xfId="0" applyFont="1" applyBorder="1" applyAlignment="1">
      <alignment wrapText="1"/>
    </xf>
    <xf numFmtId="0" fontId="9" fillId="0" borderId="173" xfId="0" applyFont="1" applyBorder="1" applyAlignment="1">
      <alignment vertical="center"/>
    </xf>
    <xf numFmtId="10" fontId="4" fillId="0" borderId="172" xfId="0" applyNumberFormat="1" applyFont="1" applyBorder="1"/>
    <xf numFmtId="0" fontId="12" fillId="0" borderId="143" xfId="0" applyFont="1" applyBorder="1" applyAlignment="1">
      <alignment wrapText="1"/>
    </xf>
    <xf numFmtId="10" fontId="4" fillId="0" borderId="163" xfId="0" applyNumberFormat="1" applyFont="1" applyBorder="1"/>
    <xf numFmtId="3" fontId="9" fillId="0" borderId="0" xfId="11" applyNumberFormat="1" applyFont="1"/>
    <xf numFmtId="3" fontId="9" fillId="0" borderId="0" xfId="11" applyNumberFormat="1" applyFont="1" applyAlignment="1">
      <alignment horizontal="left"/>
    </xf>
    <xf numFmtId="3" fontId="14" fillId="0" borderId="17" xfId="11" applyNumberFormat="1" applyFont="1" applyBorder="1" applyAlignment="1">
      <alignment horizontal="center" vertical="center"/>
    </xf>
    <xf numFmtId="171" fontId="4" fillId="0" borderId="167" xfId="0" applyNumberFormat="1" applyFont="1" applyBorder="1"/>
    <xf numFmtId="3" fontId="20" fillId="0" borderId="0" xfId="0" applyNumberFormat="1" applyFont="1"/>
    <xf numFmtId="3" fontId="4" fillId="0" borderId="59" xfId="0" applyNumberFormat="1" applyFont="1" applyBorder="1" applyAlignment="1">
      <alignment horizontal="center" vertical="center" wrapText="1"/>
    </xf>
    <xf numFmtId="3" fontId="20" fillId="0" borderId="12" xfId="0" applyNumberFormat="1" applyFont="1" applyBorder="1" applyAlignment="1">
      <alignment horizontal="center" vertical="center"/>
    </xf>
    <xf numFmtId="3" fontId="16" fillId="0" borderId="12" xfId="0" applyNumberFormat="1" applyFont="1" applyBorder="1" applyAlignment="1">
      <alignment horizontal="center" vertical="center"/>
    </xf>
    <xf numFmtId="3" fontId="99" fillId="0" borderId="12"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19" fillId="0" borderId="14" xfId="0" applyNumberFormat="1" applyFont="1" applyBorder="1" applyAlignment="1">
      <alignment horizontal="center" vertical="center"/>
    </xf>
    <xf numFmtId="3" fontId="19" fillId="0" borderId="15" xfId="0" applyNumberFormat="1" applyFont="1" applyBorder="1" applyAlignment="1">
      <alignment horizontal="center" vertical="center"/>
    </xf>
    <xf numFmtId="3" fontId="19" fillId="0" borderId="13" xfId="0" applyNumberFormat="1" applyFont="1" applyBorder="1" applyAlignment="1">
      <alignment horizontal="center" vertical="center"/>
    </xf>
    <xf numFmtId="3" fontId="16" fillId="0" borderId="13" xfId="0" applyNumberFormat="1" applyFont="1" applyBorder="1" applyAlignment="1">
      <alignment vertical="center"/>
    </xf>
    <xf numFmtId="3" fontId="4" fillId="0" borderId="20" xfId="0" applyNumberFormat="1" applyFont="1" applyBorder="1"/>
    <xf numFmtId="3" fontId="4" fillId="36" borderId="24" xfId="0" applyNumberFormat="1" applyFont="1" applyFill="1" applyBorder="1"/>
    <xf numFmtId="3" fontId="4" fillId="0" borderId="110" xfId="0" applyNumberFormat="1" applyFont="1" applyBorder="1" applyAlignment="1">
      <alignment horizontal="center" vertical="center" wrapText="1"/>
    </xf>
    <xf numFmtId="3" fontId="4" fillId="3" borderId="93"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53" xfId="0" applyNumberFormat="1" applyFont="1" applyBorder="1" applyAlignment="1">
      <alignment vertical="center"/>
    </xf>
    <xf numFmtId="3" fontId="4" fillId="0" borderId="63" xfId="0" applyNumberFormat="1" applyFont="1" applyBorder="1" applyAlignment="1">
      <alignment vertical="center"/>
    </xf>
    <xf numFmtId="3" fontId="4" fillId="0" borderId="96" xfId="0" applyNumberFormat="1" applyFont="1" applyBorder="1" applyAlignment="1">
      <alignment vertical="center"/>
    </xf>
    <xf numFmtId="3" fontId="4" fillId="0" borderId="110" xfId="0" applyNumberFormat="1" applyFont="1" applyBorder="1" applyAlignment="1">
      <alignment vertical="center"/>
    </xf>
    <xf numFmtId="3" fontId="4" fillId="0" borderId="25" xfId="0" applyNumberFormat="1" applyFont="1" applyBorder="1" applyAlignment="1">
      <alignment vertical="center"/>
    </xf>
    <xf numFmtId="3" fontId="4" fillId="0" borderId="24" xfId="0" applyNumberFormat="1" applyFont="1" applyBorder="1" applyAlignment="1">
      <alignment vertical="center"/>
    </xf>
    <xf numFmtId="3" fontId="4" fillId="0" borderId="178" xfId="0" applyNumberFormat="1" applyFont="1" applyBorder="1" applyAlignment="1">
      <alignment vertical="center"/>
    </xf>
    <xf numFmtId="3" fontId="4" fillId="0" borderId="26" xfId="0" applyNumberFormat="1" applyFont="1" applyBorder="1" applyAlignment="1">
      <alignment vertical="center"/>
    </xf>
    <xf numFmtId="3" fontId="4" fillId="0" borderId="18" xfId="0" applyNumberFormat="1" applyFont="1" applyBorder="1" applyAlignment="1">
      <alignment vertical="center"/>
    </xf>
    <xf numFmtId="3" fontId="4" fillId="0" borderId="175" xfId="0" applyNumberFormat="1" applyFont="1" applyBorder="1" applyAlignment="1">
      <alignment vertical="center"/>
    </xf>
    <xf numFmtId="10" fontId="4" fillId="0" borderId="90" xfId="0" applyNumberFormat="1" applyFont="1" applyBorder="1" applyAlignment="1">
      <alignment vertical="center"/>
    </xf>
    <xf numFmtId="10" fontId="4" fillId="0" borderId="106" xfId="0" applyNumberFormat="1" applyFont="1" applyBorder="1" applyAlignment="1">
      <alignment vertical="center"/>
    </xf>
    <xf numFmtId="3" fontId="4" fillId="0" borderId="174" xfId="0" applyNumberFormat="1" applyFont="1" applyBorder="1" applyAlignment="1">
      <alignment vertical="center"/>
    </xf>
    <xf numFmtId="3" fontId="111" fillId="0" borderId="144" xfId="0" applyNumberFormat="1" applyFont="1" applyBorder="1"/>
    <xf numFmtId="3" fontId="114" fillId="0" borderId="144" xfId="0" applyNumberFormat="1" applyFont="1" applyBorder="1"/>
    <xf numFmtId="3" fontId="115" fillId="0" borderId="136" xfId="0" applyNumberFormat="1" applyFont="1" applyBorder="1"/>
    <xf numFmtId="198" fontId="7" fillId="0" borderId="0" xfId="0" applyNumberFormat="1" applyFont="1"/>
    <xf numFmtId="198" fontId="4" fillId="0" borderId="0" xfId="0" applyNumberFormat="1" applyFont="1"/>
    <xf numFmtId="198" fontId="0" fillId="0" borderId="0" xfId="0" applyNumberFormat="1"/>
    <xf numFmtId="198" fontId="9" fillId="0" borderId="95" xfId="0" applyNumberFormat="1" applyFont="1" applyBorder="1" applyAlignment="1">
      <alignment horizontal="center" vertical="center" wrapText="1"/>
    </xf>
    <xf numFmtId="198" fontId="136" fillId="0" borderId="95" xfId="0" applyNumberFormat="1" applyFont="1" applyBorder="1"/>
    <xf numFmtId="198" fontId="136" fillId="36" borderId="95" xfId="0" applyNumberFormat="1" applyFont="1" applyFill="1" applyBorder="1"/>
    <xf numFmtId="198" fontId="0" fillId="0" borderId="95" xfId="0" applyNumberFormat="1" applyBorder="1"/>
    <xf numFmtId="198" fontId="0" fillId="36" borderId="95" xfId="0" applyNumberFormat="1" applyFill="1" applyBorder="1"/>
    <xf numFmtId="198" fontId="136" fillId="0" borderId="95" xfId="0" applyNumberFormat="1" applyFont="1" applyBorder="1" applyAlignment="1">
      <alignment vertical="center"/>
    </xf>
    <xf numFmtId="198" fontId="136" fillId="36" borderId="95" xfId="0" applyNumberFormat="1" applyFont="1" applyFill="1" applyBorder="1" applyAlignment="1">
      <alignment vertical="center"/>
    </xf>
    <xf numFmtId="198" fontId="0" fillId="36" borderId="136" xfId="0" applyNumberFormat="1" applyFill="1" applyBorder="1"/>
    <xf numFmtId="198" fontId="136" fillId="0" borderId="136" xfId="0" applyNumberFormat="1" applyFont="1" applyBorder="1"/>
    <xf numFmtId="198" fontId="136" fillId="36" borderId="136" xfId="0" applyNumberFormat="1" applyFont="1" applyFill="1" applyBorder="1"/>
    <xf numFmtId="0" fontId="7" fillId="0" borderId="0" xfId="0" applyFont="1" applyAlignment="1">
      <alignment horizontal="left"/>
    </xf>
    <xf numFmtId="197" fontId="4" fillId="0" borderId="177" xfId="0" applyNumberFormat="1" applyFont="1" applyBorder="1"/>
    <xf numFmtId="197" fontId="4" fillId="0" borderId="178" xfId="0" applyNumberFormat="1" applyFont="1" applyBorder="1"/>
    <xf numFmtId="169" fontId="4" fillId="0" borderId="177" xfId="7" applyNumberFormat="1" applyFont="1" applyBorder="1"/>
    <xf numFmtId="3" fontId="112" fillId="0" borderId="136" xfId="0" applyNumberFormat="1" applyFont="1" applyBorder="1"/>
    <xf numFmtId="199" fontId="111" fillId="36" borderId="144" xfId="21412" applyNumberFormat="1" applyFont="1" applyFill="1" applyBorder="1"/>
    <xf numFmtId="3" fontId="139" fillId="0" borderId="136" xfId="0" applyNumberFormat="1" applyFont="1" applyBorder="1"/>
    <xf numFmtId="3" fontId="112" fillId="0" borderId="0" xfId="0" applyNumberFormat="1" applyFont="1"/>
    <xf numFmtId="0" fontId="140" fillId="0" borderId="0" xfId="11" applyFont="1"/>
    <xf numFmtId="168" fontId="140" fillId="0" borderId="0" xfId="7" applyFont="1"/>
    <xf numFmtId="0" fontId="140" fillId="0" borderId="0" xfId="0" applyFont="1"/>
    <xf numFmtId="0" fontId="141" fillId="0" borderId="0" xfId="0" applyFont="1"/>
    <xf numFmtId="0" fontId="142" fillId="0" borderId="0" xfId="0" applyFont="1"/>
    <xf numFmtId="0" fontId="140" fillId="0" borderId="1" xfId="0" applyFont="1" applyBorder="1"/>
    <xf numFmtId="0" fontId="143" fillId="0" borderId="1" xfId="0" applyFont="1" applyBorder="1" applyAlignment="1">
      <alignment horizontal="center"/>
    </xf>
    <xf numFmtId="0" fontId="143" fillId="0" borderId="1" xfId="0" applyFont="1" applyBorder="1" applyAlignment="1">
      <alignment horizontal="center" vertical="center"/>
    </xf>
    <xf numFmtId="0" fontId="140" fillId="0" borderId="16" xfId="0" applyFont="1" applyBorder="1" applyAlignment="1">
      <alignment horizontal="right" vertical="center" wrapText="1"/>
    </xf>
    <xf numFmtId="0" fontId="140" fillId="0" borderId="17" xfId="0" applyFont="1" applyBorder="1" applyAlignment="1">
      <alignment vertical="center" wrapText="1"/>
    </xf>
    <xf numFmtId="0" fontId="140" fillId="0" borderId="17" xfId="0" applyFont="1" applyBorder="1" applyAlignment="1">
      <alignment horizontal="left" vertical="center" wrapText="1" indent="1"/>
    </xf>
    <xf numFmtId="0" fontId="140" fillId="0" borderId="18" xfId="0" applyFont="1" applyBorder="1" applyAlignment="1">
      <alignment horizontal="left" vertical="center" wrapText="1" indent="1"/>
    </xf>
    <xf numFmtId="0" fontId="140" fillId="0" borderId="16" xfId="0" applyFont="1" applyBorder="1" applyAlignment="1">
      <alignment horizontal="left" vertical="center" wrapText="1" indent="1"/>
    </xf>
    <xf numFmtId="0" fontId="140" fillId="0" borderId="112" xfId="0" applyFont="1" applyBorder="1" applyAlignment="1">
      <alignment horizontal="center" vertical="center" wrapText="1"/>
    </xf>
    <xf numFmtId="0" fontId="143" fillId="0" borderId="95" xfId="0" applyFont="1" applyBorder="1" applyAlignment="1">
      <alignment horizontal="center" vertical="center" wrapText="1"/>
    </xf>
    <xf numFmtId="173" fontId="140" fillId="37" borderId="0" xfId="19" applyFont="1"/>
    <xf numFmtId="173" fontId="140" fillId="37" borderId="89" xfId="19" applyFont="1" applyBorder="1"/>
    <xf numFmtId="173" fontId="140" fillId="37" borderId="62" xfId="19" applyFont="1" applyBorder="1"/>
    <xf numFmtId="0" fontId="146" fillId="0" borderId="95" xfId="0" applyFont="1" applyBorder="1" applyAlignment="1">
      <alignment horizontal="left" vertical="center" wrapText="1"/>
    </xf>
    <xf numFmtId="0" fontId="140" fillId="0" borderId="112" xfId="0" applyFont="1" applyBorder="1" applyAlignment="1">
      <alignment horizontal="right" vertical="center" wrapText="1"/>
    </xf>
    <xf numFmtId="0" fontId="140" fillId="0" borderId="95" xfId="0" applyFont="1" applyBorder="1" applyAlignment="1">
      <alignment vertical="center" wrapText="1"/>
    </xf>
    <xf numFmtId="197" fontId="140" fillId="0" borderId="144" xfId="0" applyNumberFormat="1" applyFont="1" applyBorder="1" applyAlignment="1">
      <alignment vertical="center" wrapText="1"/>
    </xf>
    <xf numFmtId="197" fontId="141" fillId="0" borderId="144" xfId="0" applyNumberFormat="1" applyFont="1" applyBorder="1" applyAlignment="1" applyProtection="1">
      <alignment vertical="center" wrapText="1"/>
      <protection locked="0"/>
    </xf>
    <xf numFmtId="197" fontId="141" fillId="0" borderId="95" xfId="0" applyNumberFormat="1" applyFont="1" applyBorder="1" applyAlignment="1" applyProtection="1">
      <alignment vertical="center" wrapText="1"/>
      <protection locked="0"/>
    </xf>
    <xf numFmtId="197" fontId="141" fillId="0" borderId="110" xfId="0" applyNumberFormat="1" applyFont="1" applyBorder="1" applyAlignment="1" applyProtection="1">
      <alignment vertical="center" wrapText="1"/>
      <protection locked="0"/>
    </xf>
    <xf numFmtId="197" fontId="141" fillId="0" borderId="154" xfId="0" applyNumberFormat="1" applyFont="1" applyBorder="1" applyAlignment="1" applyProtection="1">
      <alignment vertical="center" wrapText="1"/>
      <protection locked="0"/>
    </xf>
    <xf numFmtId="197" fontId="141" fillId="0" borderId="153" xfId="0" applyNumberFormat="1" applyFont="1" applyBorder="1" applyAlignment="1" applyProtection="1">
      <alignment vertical="center" wrapText="1"/>
      <protection locked="0"/>
    </xf>
    <xf numFmtId="197" fontId="140" fillId="0" borderId="144" xfId="0" applyNumberFormat="1" applyFont="1" applyBorder="1" applyAlignment="1">
      <alignment horizontal="right" vertical="center" wrapText="1"/>
    </xf>
    <xf numFmtId="10" fontId="141" fillId="0" borderId="95" xfId="20960" applyNumberFormat="1" applyFont="1" applyFill="1" applyBorder="1" applyAlignment="1" applyProtection="1">
      <alignment horizontal="right" vertical="center" wrapText="1"/>
      <protection locked="0"/>
    </xf>
    <xf numFmtId="10" fontId="141" fillId="0" borderId="144" xfId="20960" applyNumberFormat="1" applyFont="1" applyFill="1" applyBorder="1" applyAlignment="1" applyProtection="1">
      <alignment horizontal="right" vertical="center" wrapText="1"/>
    </xf>
    <xf numFmtId="10" fontId="141" fillId="0" borderId="144" xfId="20960" applyNumberFormat="1" applyFont="1" applyBorder="1" applyAlignment="1" applyProtection="1">
      <alignment vertical="center" wrapText="1"/>
      <protection locked="0"/>
    </xf>
    <xf numFmtId="10" fontId="141" fillId="0" borderId="184" xfId="0" applyNumberFormat="1" applyFont="1" applyBorder="1" applyAlignment="1">
      <alignment vertical="center" wrapText="1"/>
    </xf>
    <xf numFmtId="10" fontId="141" fillId="0" borderId="154" xfId="20960" applyNumberFormat="1" applyFont="1" applyBorder="1" applyAlignment="1" applyProtection="1">
      <alignment vertical="center" wrapText="1"/>
      <protection locked="0"/>
    </xf>
    <xf numFmtId="10" fontId="141" fillId="0" borderId="153" xfId="20960" applyNumberFormat="1" applyFont="1" applyBorder="1" applyAlignment="1" applyProtection="1">
      <alignment vertical="center" wrapText="1"/>
      <protection locked="0"/>
    </xf>
    <xf numFmtId="0" fontId="140" fillId="2" borderId="112" xfId="0" applyFont="1" applyFill="1" applyBorder="1" applyAlignment="1">
      <alignment horizontal="right" vertical="center"/>
    </xf>
    <xf numFmtId="0" fontId="140" fillId="2" borderId="95" xfId="0" applyFont="1" applyFill="1" applyBorder="1" applyAlignment="1">
      <alignment vertical="center"/>
    </xf>
    <xf numFmtId="10" fontId="140" fillId="2" borderId="177" xfId="0" applyNumberFormat="1" applyFont="1" applyFill="1" applyBorder="1" applyAlignment="1" applyProtection="1">
      <alignment vertical="center"/>
      <protection locked="0"/>
    </xf>
    <xf numFmtId="10" fontId="140" fillId="2" borderId="144" xfId="0" applyNumberFormat="1" applyFont="1" applyFill="1" applyBorder="1" applyAlignment="1" applyProtection="1">
      <alignment vertical="center"/>
      <protection locked="0"/>
    </xf>
    <xf numFmtId="10" fontId="147" fillId="2" borderId="144" xfId="0" applyNumberFormat="1" applyFont="1" applyFill="1" applyBorder="1" applyAlignment="1" applyProtection="1">
      <alignment vertical="center"/>
      <protection locked="0"/>
    </xf>
    <xf numFmtId="197" fontId="147" fillId="2" borderId="154" xfId="0" applyNumberFormat="1" applyFont="1" applyFill="1" applyBorder="1" applyAlignment="1" applyProtection="1">
      <alignment vertical="center"/>
      <protection locked="0"/>
    </xf>
    <xf numFmtId="197" fontId="147" fillId="2" borderId="144" xfId="0" applyNumberFormat="1" applyFont="1" applyFill="1" applyBorder="1" applyAlignment="1" applyProtection="1">
      <alignment vertical="center"/>
      <protection locked="0"/>
    </xf>
    <xf numFmtId="197" fontId="147" fillId="2" borderId="153" xfId="0" applyNumberFormat="1" applyFont="1" applyFill="1" applyBorder="1" applyAlignment="1" applyProtection="1">
      <alignment vertical="center"/>
      <protection locked="0"/>
    </xf>
    <xf numFmtId="10" fontId="140" fillId="2" borderId="177" xfId="0" applyNumberFormat="1" applyFont="1" applyFill="1" applyBorder="1" applyAlignment="1">
      <alignment vertical="center"/>
    </xf>
    <xf numFmtId="10" fontId="140" fillId="2" borderId="144" xfId="0" applyNumberFormat="1" applyFont="1" applyFill="1" applyBorder="1" applyAlignment="1">
      <alignment vertical="center"/>
    </xf>
    <xf numFmtId="10" fontId="147" fillId="2" borderId="177" xfId="0" applyNumberFormat="1" applyFont="1" applyFill="1" applyBorder="1" applyAlignment="1" applyProtection="1">
      <alignment vertical="center"/>
      <protection locked="0"/>
    </xf>
    <xf numFmtId="197" fontId="140" fillId="2" borderId="154" xfId="0" applyNumberFormat="1" applyFont="1" applyFill="1" applyBorder="1" applyAlignment="1" applyProtection="1">
      <alignment vertical="center"/>
      <protection locked="0"/>
    </xf>
    <xf numFmtId="197" fontId="140" fillId="2" borderId="144" xfId="0" applyNumberFormat="1" applyFont="1" applyFill="1" applyBorder="1" applyAlignment="1" applyProtection="1">
      <alignment vertical="center"/>
      <protection locked="0"/>
    </xf>
    <xf numFmtId="197" fontId="140" fillId="2" borderId="153" xfId="0" applyNumberFormat="1" applyFont="1" applyFill="1" applyBorder="1" applyAlignment="1" applyProtection="1">
      <alignment vertical="center"/>
      <protection locked="0"/>
    </xf>
    <xf numFmtId="197" fontId="140" fillId="2" borderId="95" xfId="0" applyNumberFormat="1" applyFont="1" applyFill="1" applyBorder="1" applyAlignment="1" applyProtection="1">
      <alignment vertical="center"/>
      <protection locked="0"/>
    </xf>
    <xf numFmtId="0" fontId="143" fillId="0" borderId="112" xfId="0" applyFont="1" applyBorder="1" applyAlignment="1">
      <alignment horizontal="center" vertical="center" wrapText="1"/>
    </xf>
    <xf numFmtId="0" fontId="140" fillId="0" borderId="95" xfId="0" applyFont="1" applyBorder="1" applyAlignment="1">
      <alignment horizontal="left" vertical="center" wrapText="1"/>
    </xf>
    <xf numFmtId="197" fontId="140" fillId="2" borderId="177" xfId="0" applyNumberFormat="1" applyFont="1" applyFill="1" applyBorder="1" applyAlignment="1">
      <alignment vertical="center"/>
    </xf>
    <xf numFmtId="197" fontId="140" fillId="2" borderId="144" xfId="0" applyNumberFormat="1" applyFont="1" applyFill="1" applyBorder="1" applyAlignment="1">
      <alignment vertical="center"/>
    </xf>
    <xf numFmtId="197" fontId="147" fillId="2" borderId="95" xfId="0" applyNumberFormat="1" applyFont="1" applyFill="1" applyBorder="1" applyAlignment="1" applyProtection="1">
      <alignment vertical="center"/>
      <protection locked="0"/>
    </xf>
    <xf numFmtId="0" fontId="140" fillId="2" borderId="103" xfId="0" applyFont="1" applyFill="1" applyBorder="1" applyAlignment="1">
      <alignment horizontal="right" vertical="center"/>
    </xf>
    <xf numFmtId="0" fontId="140" fillId="2" borderId="91" xfId="0" applyFont="1" applyFill="1" applyBorder="1" applyAlignment="1">
      <alignment vertical="center"/>
    </xf>
    <xf numFmtId="197" fontId="140" fillId="2" borderId="145" xfId="0" applyNumberFormat="1" applyFont="1" applyFill="1" applyBorder="1" applyAlignment="1">
      <alignment vertical="center"/>
    </xf>
    <xf numFmtId="197" fontId="140" fillId="2" borderId="145" xfId="0" applyNumberFormat="1" applyFont="1" applyFill="1" applyBorder="1" applyAlignment="1" applyProtection="1">
      <alignment vertical="center"/>
      <protection locked="0"/>
    </xf>
    <xf numFmtId="197" fontId="147" fillId="2" borderId="91" xfId="0" applyNumberFormat="1" applyFont="1" applyFill="1" applyBorder="1" applyAlignment="1" applyProtection="1">
      <alignment vertical="center"/>
      <protection locked="0"/>
    </xf>
    <xf numFmtId="197" fontId="147" fillId="2" borderId="103" xfId="0" applyNumberFormat="1" applyFont="1" applyFill="1" applyBorder="1" applyAlignment="1" applyProtection="1">
      <alignment vertical="center"/>
      <protection locked="0"/>
    </xf>
    <xf numFmtId="197" fontId="147" fillId="2" borderId="145" xfId="0" applyNumberFormat="1" applyFont="1" applyFill="1" applyBorder="1" applyAlignment="1" applyProtection="1">
      <alignment vertical="center"/>
      <protection locked="0"/>
    </xf>
    <xf numFmtId="197" fontId="147" fillId="2" borderId="104" xfId="0" applyNumberFormat="1" applyFont="1" applyFill="1" applyBorder="1" applyAlignment="1" applyProtection="1">
      <alignment vertical="center"/>
      <protection locked="0"/>
    </xf>
    <xf numFmtId="0" fontId="140" fillId="2" borderId="22" xfId="0" applyFont="1" applyFill="1" applyBorder="1" applyAlignment="1">
      <alignment horizontal="right" vertical="center"/>
    </xf>
    <xf numFmtId="197" fontId="140" fillId="2" borderId="23" xfId="0" applyNumberFormat="1" applyFont="1" applyFill="1" applyBorder="1" applyAlignment="1" applyProtection="1">
      <alignment vertical="center"/>
      <protection locked="0"/>
    </xf>
    <xf numFmtId="10" fontId="140" fillId="2" borderId="183" xfId="0" applyNumberFormat="1" applyFont="1" applyFill="1" applyBorder="1" applyAlignment="1" applyProtection="1">
      <alignment vertical="center"/>
      <protection locked="0"/>
    </xf>
    <xf numFmtId="197" fontId="147" fillId="2" borderId="152" xfId="0" applyNumberFormat="1" applyFont="1" applyFill="1" applyBorder="1" applyAlignment="1" applyProtection="1">
      <alignment vertical="center"/>
      <protection locked="0"/>
    </xf>
    <xf numFmtId="197" fontId="147" fillId="2" borderId="151" xfId="0" applyNumberFormat="1" applyFont="1" applyFill="1" applyBorder="1" applyAlignment="1" applyProtection="1">
      <alignment vertical="center"/>
      <protection locked="0"/>
    </xf>
    <xf numFmtId="197" fontId="147" fillId="2" borderId="150" xfId="0" applyNumberFormat="1" applyFont="1" applyFill="1" applyBorder="1" applyAlignment="1" applyProtection="1">
      <alignment vertical="center"/>
      <protection locked="0"/>
    </xf>
    <xf numFmtId="0" fontId="140" fillId="0" borderId="0" xfId="0" applyFont="1" applyAlignment="1">
      <alignment horizontal="right"/>
    </xf>
    <xf numFmtId="0" fontId="141" fillId="0" borderId="0" xfId="0" applyFont="1" applyAlignment="1">
      <alignment wrapText="1"/>
    </xf>
    <xf numFmtId="0" fontId="140" fillId="0" borderId="0" xfId="0" applyFont="1" applyAlignment="1">
      <alignment wrapText="1"/>
    </xf>
    <xf numFmtId="168" fontId="108" fillId="79" borderId="95" xfId="947" applyFont="1" applyFill="1" applyBorder="1" applyAlignment="1" applyProtection="1">
      <alignment horizontal="right" vertical="center"/>
    </xf>
    <xf numFmtId="14" fontId="141" fillId="0" borderId="0" xfId="0" applyNumberFormat="1" applyFont="1" applyAlignment="1">
      <alignment horizontal="left"/>
    </xf>
    <xf numFmtId="0" fontId="144" fillId="0" borderId="157" xfId="0" applyFont="1" applyBorder="1" applyAlignment="1">
      <alignment horizontal="center" vertical="center"/>
    </xf>
    <xf numFmtId="0" fontId="144" fillId="0" borderId="29" xfId="0" applyFont="1" applyBorder="1" applyAlignment="1">
      <alignment horizontal="center" vertical="center"/>
    </xf>
    <xf numFmtId="0" fontId="144" fillId="0" borderId="158" xfId="0" applyFont="1" applyBorder="1" applyAlignment="1">
      <alignment horizontal="center" vertical="center"/>
    </xf>
    <xf numFmtId="0" fontId="145" fillId="0" borderId="157" xfId="0" applyFont="1" applyBorder="1" applyAlignment="1">
      <alignment horizontal="center" wrapText="1"/>
    </xf>
    <xf numFmtId="0" fontId="145" fillId="0" borderId="29" xfId="0" applyFont="1" applyBorder="1" applyAlignment="1">
      <alignment horizontal="center" wrapText="1"/>
    </xf>
    <xf numFmtId="0" fontId="145" fillId="0" borderId="158" xfId="0" applyFont="1" applyBorder="1" applyAlignment="1">
      <alignment horizontal="center" wrapText="1"/>
    </xf>
    <xf numFmtId="198" fontId="0" fillId="0" borderId="96" xfId="0" applyNumberFormat="1" applyBorder="1" applyAlignment="1">
      <alignment horizontal="center"/>
    </xf>
    <xf numFmtId="198" fontId="0" fillId="0" borderId="93" xfId="0" applyNumberFormat="1" applyBorder="1" applyAlignment="1">
      <alignment horizontal="center"/>
    </xf>
    <xf numFmtId="198" fontId="0" fillId="0" borderId="94" xfId="0" applyNumberFormat="1" applyBorder="1" applyAlignment="1">
      <alignment horizontal="center"/>
    </xf>
    <xf numFmtId="198" fontId="0" fillId="0" borderId="137" xfId="0" applyNumberFormat="1" applyBorder="1" applyAlignment="1">
      <alignment horizontal="center"/>
    </xf>
    <xf numFmtId="198" fontId="0" fillId="0" borderId="138" xfId="0" applyNumberFormat="1" applyBorder="1" applyAlignment="1">
      <alignment horizontal="center"/>
    </xf>
    <xf numFmtId="198" fontId="0" fillId="0" borderId="139" xfId="0" applyNumberFormat="1" applyBorder="1" applyAlignment="1">
      <alignment horizontal="center"/>
    </xf>
    <xf numFmtId="0" fontId="0" fillId="0" borderId="136" xfId="0" applyBorder="1" applyAlignment="1">
      <alignment horizontal="center" vertical="center"/>
    </xf>
    <xf numFmtId="0" fontId="123" fillId="0" borderId="91" xfId="0" applyFont="1" applyBorder="1" applyAlignment="1">
      <alignment horizontal="center" vertical="center"/>
    </xf>
    <xf numFmtId="0" fontId="123" fillId="0" borderId="7" xfId="0" applyFont="1" applyBorder="1" applyAlignment="1">
      <alignment horizontal="center" vertical="center"/>
    </xf>
    <xf numFmtId="198" fontId="10" fillId="0" borderId="17" xfId="0" applyNumberFormat="1" applyFont="1" applyBorder="1" applyAlignment="1">
      <alignment horizontal="center" vertical="center"/>
    </xf>
    <xf numFmtId="198" fontId="10" fillId="0" borderId="18" xfId="0" applyNumberFormat="1" applyFont="1" applyBorder="1" applyAlignment="1">
      <alignment horizontal="center" vertical="center"/>
    </xf>
    <xf numFmtId="0" fontId="123" fillId="0" borderId="140" xfId="0" applyFont="1" applyBorder="1" applyAlignment="1">
      <alignment horizontal="center" vertical="center" wrapText="1"/>
    </xf>
    <xf numFmtId="0" fontId="123" fillId="0" borderId="7" xfId="0" applyFont="1" applyBorder="1" applyAlignment="1">
      <alignment horizontal="center" vertical="center" wrapText="1"/>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0" fontId="0" fillId="0" borderId="126" xfId="0" applyBorder="1" applyAlignment="1">
      <alignment horizontal="center" vertical="center"/>
    </xf>
    <xf numFmtId="0" fontId="0" fillId="0" borderId="11" xfId="0" applyBorder="1" applyAlignment="1">
      <alignment horizontal="center" vertical="center"/>
    </xf>
    <xf numFmtId="0" fontId="0" fillId="0" borderId="136"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2"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Border="1" applyAlignment="1">
      <alignment horizontal="center" vertical="center" wrapText="1"/>
    </xf>
    <xf numFmtId="3" fontId="4" fillId="0" borderId="95" xfId="0" applyNumberFormat="1" applyFont="1" applyBorder="1" applyAlignment="1">
      <alignment horizontal="center" vertical="center" wrapText="1"/>
    </xf>
    <xf numFmtId="3" fontId="4" fillId="0" borderId="167" xfId="0" applyNumberFormat="1" applyFont="1" applyBorder="1" applyAlignment="1">
      <alignment horizontal="center" vertical="center" wrapText="1"/>
    </xf>
    <xf numFmtId="3" fontId="4" fillId="0" borderId="165" xfId="0" applyNumberFormat="1" applyFont="1" applyBorder="1" applyAlignment="1">
      <alignment horizontal="center" vertical="center" wrapText="1"/>
    </xf>
    <xf numFmtId="0" fontId="6" fillId="36" borderId="114"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1"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98" fillId="3" borderId="64" xfId="13" applyFont="1" applyFill="1" applyBorder="1" applyAlignment="1" applyProtection="1">
      <alignment horizontal="center" vertical="center" wrapText="1"/>
      <protection locked="0"/>
    </xf>
    <xf numFmtId="0" fontId="98"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169" fontId="14"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9" fontId="14" fillId="0" borderId="87" xfId="1" applyNumberFormat="1" applyFont="1" applyFill="1" applyBorder="1" applyAlignment="1" applyProtection="1">
      <alignment horizontal="center" vertical="center" wrapText="1"/>
      <protection locked="0"/>
    </xf>
    <xf numFmtId="169" fontId="14" fillId="0" borderId="88" xfId="1"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3" fontId="4" fillId="0" borderId="59"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3" fontId="4" fillId="0" borderId="102" xfId="0" applyNumberFormat="1" applyFont="1" applyBorder="1" applyAlignment="1">
      <alignment horizontal="center" vertical="center" wrapText="1"/>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4" fillId="0" borderId="2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0" xfId="0" applyFont="1" applyBorder="1" applyAlignment="1">
      <alignment horizontal="center" vertical="center" wrapText="1"/>
    </xf>
    <xf numFmtId="0" fontId="114" fillId="0" borderId="117" xfId="0" applyFont="1" applyBorder="1" applyAlignment="1">
      <alignment horizontal="left" vertical="center" wrapText="1"/>
    </xf>
    <xf numFmtId="0" fontId="114" fillId="0" borderId="118" xfId="0" applyFont="1" applyBorder="1" applyAlignment="1">
      <alignment horizontal="left" vertical="center" wrapText="1"/>
    </xf>
    <xf numFmtId="0" fontId="114" fillId="0" borderId="120" xfId="0" applyFont="1" applyBorder="1" applyAlignment="1">
      <alignment horizontal="left" vertical="center" wrapText="1"/>
    </xf>
    <xf numFmtId="0" fontId="114" fillId="0" borderId="121" xfId="0" applyFont="1" applyBorder="1" applyAlignment="1">
      <alignment horizontal="left" vertical="center" wrapText="1"/>
    </xf>
    <xf numFmtId="0" fontId="114" fillId="0" borderId="123" xfId="0" applyFont="1" applyBorder="1" applyAlignment="1">
      <alignment horizontal="left" vertical="center" wrapText="1"/>
    </xf>
    <xf numFmtId="0" fontId="114" fillId="0" borderId="124" xfId="0" applyFont="1" applyBorder="1" applyAlignment="1">
      <alignment horizontal="left"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19"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1"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44" xfId="0" applyFont="1" applyBorder="1" applyAlignment="1">
      <alignment horizontal="center" vertical="center" wrapText="1"/>
    </xf>
    <xf numFmtId="0" fontId="111" fillId="0" borderId="147" xfId="0" applyFont="1" applyBorder="1" applyAlignment="1">
      <alignment horizontal="center" vertical="center" wrapText="1"/>
    </xf>
    <xf numFmtId="0" fontId="111" fillId="0" borderId="146" xfId="0" applyFont="1" applyBorder="1" applyAlignment="1">
      <alignment horizontal="center" vertical="center" wrapText="1"/>
    </xf>
    <xf numFmtId="0" fontId="119" fillId="0" borderId="144" xfId="0" applyFont="1" applyBorder="1" applyAlignment="1">
      <alignment horizontal="center" vertical="center"/>
    </xf>
    <xf numFmtId="0" fontId="113" fillId="0" borderId="143" xfId="0" applyFont="1" applyBorder="1" applyAlignment="1">
      <alignment horizontal="center" vertical="center"/>
    </xf>
    <xf numFmtId="0" fontId="113" fillId="0" borderId="148" xfId="0" applyFont="1" applyBorder="1" applyAlignment="1">
      <alignment horizontal="center" vertical="center"/>
    </xf>
    <xf numFmtId="0" fontId="113" fillId="0" borderId="53" xfId="0" applyFont="1" applyBorder="1" applyAlignment="1">
      <alignment horizontal="center" vertical="center"/>
    </xf>
    <xf numFmtId="0" fontId="113" fillId="0" borderId="11" xfId="0" applyFont="1" applyBorder="1" applyAlignment="1">
      <alignment horizontal="center" vertical="center"/>
    </xf>
    <xf numFmtId="0" fontId="114" fillId="0" borderId="144" xfId="0" applyFont="1" applyBorder="1" applyAlignment="1">
      <alignment horizontal="center" vertical="center" wrapText="1"/>
    </xf>
    <xf numFmtId="0" fontId="114" fillId="0" borderId="143"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25" xfId="0" applyFont="1" applyBorder="1" applyAlignment="1">
      <alignment horizontal="center" vertical="center" wrapText="1"/>
    </xf>
    <xf numFmtId="0" fontId="114" fillId="0" borderId="126" xfId="0" applyFont="1" applyBorder="1" applyAlignment="1">
      <alignment horizontal="center" vertical="center" wrapText="1"/>
    </xf>
    <xf numFmtId="0" fontId="114" fillId="0" borderId="53" xfId="0" applyFont="1" applyBorder="1" applyAlignment="1">
      <alignment horizontal="center" vertical="center" wrapText="1"/>
    </xf>
    <xf numFmtId="0" fontId="114" fillId="0" borderId="11" xfId="0" applyFont="1" applyBorder="1" applyAlignment="1">
      <alignment horizontal="center" vertical="center" wrapText="1"/>
    </xf>
    <xf numFmtId="0" fontId="111" fillId="0" borderId="149" xfId="0" applyFont="1" applyBorder="1" applyAlignment="1">
      <alignment horizontal="center" vertical="center" wrapText="1"/>
    </xf>
    <xf numFmtId="0" fontId="114" fillId="0" borderId="127" xfId="0" applyFont="1" applyBorder="1" applyAlignment="1">
      <alignment horizontal="center" vertical="center" wrapText="1"/>
    </xf>
    <xf numFmtId="0" fontId="114" fillId="0" borderId="7" xfId="0" applyFont="1" applyBorder="1" applyAlignment="1">
      <alignment horizontal="center" vertical="center" wrapText="1"/>
    </xf>
    <xf numFmtId="0" fontId="111" fillId="0" borderId="127" xfId="0" applyFont="1" applyBorder="1" applyAlignment="1">
      <alignment horizontal="center" vertical="center" wrapText="1"/>
    </xf>
    <xf numFmtId="0" fontId="111" fillId="0" borderId="143"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148" xfId="0" applyFont="1" applyBorder="1" applyAlignment="1">
      <alignment horizontal="center" vertical="center" wrapText="1"/>
    </xf>
    <xf numFmtId="0" fontId="111" fillId="0" borderId="11" xfId="0" applyFont="1" applyBorder="1" applyAlignment="1">
      <alignment horizontal="center" vertical="center" wrapText="1"/>
    </xf>
    <xf numFmtId="0" fontId="111" fillId="0" borderId="153" xfId="0" applyFont="1" applyBorder="1" applyAlignment="1">
      <alignment horizontal="center" vertical="center" wrapText="1"/>
    </xf>
    <xf numFmtId="0" fontId="111" fillId="0" borderId="54" xfId="0" applyFont="1" applyBorder="1" applyAlignment="1">
      <alignment horizontal="center" vertical="center" wrapText="1"/>
    </xf>
    <xf numFmtId="0" fontId="111" fillId="0" borderId="55" xfId="0" applyFont="1" applyBorder="1" applyAlignment="1">
      <alignment horizontal="center" vertical="center" wrapText="1"/>
    </xf>
    <xf numFmtId="0" fontId="111" fillId="0" borderId="102" xfId="0" applyFont="1" applyBorder="1" applyAlignment="1">
      <alignment horizontal="center" vertical="center" wrapText="1"/>
    </xf>
    <xf numFmtId="0" fontId="114" fillId="0" borderId="54" xfId="0" applyFont="1" applyBorder="1" applyAlignment="1">
      <alignment horizontal="left" vertical="top" wrapText="1"/>
    </xf>
    <xf numFmtId="0" fontId="114" fillId="0" borderId="102" xfId="0" applyFont="1" applyBorder="1" applyAlignment="1">
      <alignment horizontal="left" vertical="top" wrapText="1"/>
    </xf>
    <xf numFmtId="0" fontId="114" fillId="0" borderId="62" xfId="0" applyFont="1" applyBorder="1" applyAlignment="1">
      <alignment horizontal="left" vertical="top" wrapText="1"/>
    </xf>
    <xf numFmtId="0" fontId="114" fillId="0" borderId="89" xfId="0" applyFont="1" applyBorder="1" applyAlignment="1">
      <alignment horizontal="left" vertical="top" wrapText="1"/>
    </xf>
    <xf numFmtId="0" fontId="114" fillId="0" borderId="116" xfId="0" applyFont="1" applyBorder="1" applyAlignment="1">
      <alignment horizontal="left" vertical="top" wrapText="1"/>
    </xf>
    <xf numFmtId="0" fontId="114" fillId="0" borderId="155" xfId="0" applyFont="1" applyBorder="1" applyAlignment="1">
      <alignment horizontal="left" vertical="top" wrapText="1"/>
    </xf>
    <xf numFmtId="0" fontId="114" fillId="0" borderId="156" xfId="0" applyFont="1" applyBorder="1" applyAlignment="1">
      <alignment horizontal="center" vertical="center" wrapText="1"/>
    </xf>
    <xf numFmtId="0" fontId="114" fillId="0" borderId="66" xfId="0" applyFont="1" applyBorder="1" applyAlignment="1">
      <alignment horizontal="center" vertical="center" wrapText="1"/>
    </xf>
    <xf numFmtId="0" fontId="111" fillId="0" borderId="143" xfId="0" applyFont="1" applyBorder="1" applyAlignment="1">
      <alignment horizontal="center" vertical="top" wrapText="1"/>
    </xf>
    <xf numFmtId="0" fontId="111" fillId="0" borderId="142" xfId="0" applyFont="1" applyBorder="1" applyAlignment="1">
      <alignment horizontal="center" vertical="top" wrapText="1"/>
    </xf>
    <xf numFmtId="0" fontId="111" fillId="0" borderId="149" xfId="0" applyFont="1" applyBorder="1" applyAlignment="1">
      <alignment horizontal="center" vertical="top" wrapText="1"/>
    </xf>
    <xf numFmtId="0" fontId="111" fillId="0" borderId="146" xfId="0" applyFont="1" applyBorder="1" applyAlignment="1">
      <alignment horizontal="center" vertical="top" wrapText="1"/>
    </xf>
    <xf numFmtId="0" fontId="100" fillId="0" borderId="128" xfId="0" applyFont="1" applyBorder="1" applyAlignment="1">
      <alignment horizontal="left" vertical="top" wrapText="1"/>
    </xf>
    <xf numFmtId="0" fontId="100" fillId="0" borderId="129" xfId="0" applyFont="1" applyBorder="1" applyAlignment="1">
      <alignment horizontal="left" vertical="top" wrapText="1"/>
    </xf>
    <xf numFmtId="0" fontId="117" fillId="0" borderId="144" xfId="0" applyFont="1" applyBorder="1" applyAlignment="1">
      <alignment horizontal="center" vertical="center"/>
    </xf>
    <xf numFmtId="0" fontId="116" fillId="0" borderId="144" xfId="0" applyFont="1" applyBorder="1" applyAlignment="1">
      <alignment horizontal="center" vertical="center" wrapText="1"/>
    </xf>
    <xf numFmtId="0" fontId="116" fillId="0" borderId="145" xfId="0" applyFont="1" applyBorder="1" applyAlignment="1">
      <alignment horizontal="center" vertical="center" wrapText="1"/>
    </xf>
    <xf numFmtId="0" fontId="100" fillId="0" borderId="67" xfId="0" applyFont="1" applyBorder="1" applyAlignment="1">
      <alignment horizontal="center" vertical="center"/>
    </xf>
    <xf numFmtId="0" fontId="100" fillId="0" borderId="68" xfId="0" applyFont="1" applyBorder="1" applyAlignment="1">
      <alignment horizontal="center" vertical="center"/>
    </xf>
    <xf numFmtId="0" fontId="100" fillId="0" borderId="69" xfId="0" applyFont="1" applyBorder="1" applyAlignment="1">
      <alignment horizontal="center" vertical="center"/>
    </xf>
    <xf numFmtId="0" fontId="101" fillId="0" borderId="95" xfId="0" applyFont="1" applyBorder="1" applyAlignment="1">
      <alignment horizontal="left" vertical="center" wrapText="1"/>
    </xf>
    <xf numFmtId="0" fontId="100" fillId="76" borderId="70" xfId="0" applyFont="1" applyFill="1" applyBorder="1" applyAlignment="1">
      <alignment horizontal="center" vertical="center" wrapText="1"/>
    </xf>
    <xf numFmtId="0" fontId="100" fillId="76" borderId="71" xfId="0" applyFont="1" applyFill="1" applyBorder="1" applyAlignment="1">
      <alignment horizontal="center" vertical="center" wrapText="1"/>
    </xf>
    <xf numFmtId="0" fontId="100" fillId="76" borderId="72" xfId="0" applyFont="1" applyFill="1" applyBorder="1" applyAlignment="1">
      <alignment horizontal="center" vertical="center" wrapText="1"/>
    </xf>
    <xf numFmtId="0" fontId="101" fillId="0" borderId="53" xfId="0" applyFont="1" applyBorder="1" applyAlignment="1">
      <alignment horizontal="left" vertical="center" wrapText="1"/>
    </xf>
    <xf numFmtId="0" fontId="101" fillId="0" borderId="11" xfId="0" applyFont="1" applyBorder="1" applyAlignment="1">
      <alignment horizontal="left" vertical="center" wrapText="1"/>
    </xf>
    <xf numFmtId="0" fontId="101" fillId="0" borderId="96" xfId="0" applyFont="1" applyBorder="1" applyAlignment="1">
      <alignment horizontal="left" vertical="center" wrapText="1"/>
    </xf>
    <xf numFmtId="0" fontId="101" fillId="0" borderId="94" xfId="0" applyFont="1" applyBorder="1" applyAlignment="1">
      <alignment horizontal="left" vertical="center" wrapText="1"/>
    </xf>
    <xf numFmtId="0" fontId="101" fillId="3" borderId="96" xfId="0" applyFont="1" applyFill="1" applyBorder="1" applyAlignment="1">
      <alignment vertical="center" wrapText="1"/>
    </xf>
    <xf numFmtId="0" fontId="101" fillId="3" borderId="94" xfId="0" applyFont="1" applyFill="1" applyBorder="1" applyAlignment="1">
      <alignment vertical="center" wrapText="1"/>
    </xf>
    <xf numFmtId="0" fontId="121" fillId="3" borderId="96" xfId="0" applyFont="1" applyFill="1" applyBorder="1" applyAlignment="1">
      <alignment vertical="center" wrapText="1"/>
    </xf>
    <xf numFmtId="0" fontId="121" fillId="3" borderId="94" xfId="0" applyFont="1" applyFill="1" applyBorder="1" applyAlignment="1">
      <alignment vertical="center" wrapText="1"/>
    </xf>
    <xf numFmtId="0" fontId="101" fillId="0" borderId="96" xfId="0" applyFont="1" applyBorder="1" applyAlignment="1">
      <alignment horizontal="left"/>
    </xf>
    <xf numFmtId="0" fontId="101" fillId="0" borderId="94" xfId="0" applyFont="1" applyBorder="1" applyAlignment="1">
      <alignment horizontal="left"/>
    </xf>
    <xf numFmtId="0" fontId="101" fillId="82" borderId="96" xfId="0" applyFont="1" applyFill="1" applyBorder="1" applyAlignment="1">
      <alignment vertical="center" wrapText="1"/>
    </xf>
    <xf numFmtId="0" fontId="101" fillId="82" borderId="94" xfId="0" applyFont="1" applyFill="1" applyBorder="1" applyAlignment="1">
      <alignment vertical="center" wrapText="1"/>
    </xf>
    <xf numFmtId="0" fontId="101" fillId="82" borderId="137" xfId="0" applyFont="1" applyFill="1" applyBorder="1" applyAlignment="1">
      <alignment horizontal="left" vertical="center" wrapText="1"/>
    </xf>
    <xf numFmtId="0" fontId="101" fillId="82" borderId="138" xfId="0" applyFont="1" applyFill="1" applyBorder="1" applyAlignment="1">
      <alignment horizontal="left" vertical="center" wrapText="1"/>
    </xf>
    <xf numFmtId="0" fontId="101" fillId="82" borderId="139" xfId="0" applyFont="1" applyFill="1" applyBorder="1" applyAlignment="1">
      <alignment horizontal="left" vertical="center" wrapText="1"/>
    </xf>
    <xf numFmtId="0" fontId="101" fillId="3" borderId="74" xfId="0" applyFont="1" applyFill="1" applyBorder="1" applyAlignment="1">
      <alignment horizontal="left" vertical="center" wrapText="1"/>
    </xf>
    <xf numFmtId="0" fontId="101" fillId="3" borderId="75" xfId="0" applyFont="1" applyFill="1" applyBorder="1" applyAlignment="1">
      <alignment horizontal="left" vertical="center" wrapText="1"/>
    </xf>
    <xf numFmtId="0" fontId="101" fillId="82" borderId="77" xfId="0" applyFont="1" applyFill="1" applyBorder="1" applyAlignment="1">
      <alignment horizontal="left" vertical="center" wrapText="1"/>
    </xf>
    <xf numFmtId="0" fontId="101" fillId="82" borderId="78" xfId="0" applyFont="1" applyFill="1" applyBorder="1" applyAlignment="1">
      <alignment horizontal="left" vertical="center" wrapText="1"/>
    </xf>
    <xf numFmtId="0" fontId="101" fillId="82" borderId="53" xfId="0" applyFont="1" applyFill="1" applyBorder="1" applyAlignment="1">
      <alignment vertical="center" wrapText="1"/>
    </xf>
    <xf numFmtId="0" fontId="101" fillId="82" borderId="11" xfId="0" applyFont="1" applyFill="1" applyBorder="1" applyAlignment="1">
      <alignment vertical="center" wrapText="1"/>
    </xf>
    <xf numFmtId="0" fontId="101" fillId="0" borderId="74" xfId="0" applyFont="1" applyBorder="1" applyAlignment="1">
      <alignment horizontal="left" vertical="center" wrapText="1"/>
    </xf>
    <xf numFmtId="0" fontId="101" fillId="0" borderId="75" xfId="0" applyFont="1" applyBorder="1" applyAlignment="1">
      <alignment horizontal="left" vertical="center" wrapText="1"/>
    </xf>
    <xf numFmtId="0" fontId="101" fillId="3" borderId="96" xfId="0" applyFont="1" applyFill="1" applyBorder="1" applyAlignment="1">
      <alignment horizontal="left" vertical="center" wrapText="1"/>
    </xf>
    <xf numFmtId="0" fontId="101" fillId="3" borderId="94" xfId="0" applyFont="1" applyFill="1" applyBorder="1" applyAlignment="1">
      <alignment horizontal="left" vertical="center" wrapText="1"/>
    </xf>
    <xf numFmtId="0" fontId="100" fillId="76" borderId="79" xfId="0" applyFont="1" applyFill="1" applyBorder="1" applyAlignment="1">
      <alignment horizontal="center" vertical="center" wrapText="1"/>
    </xf>
    <xf numFmtId="0" fontId="100" fillId="76" borderId="0" xfId="0" applyFont="1" applyFill="1" applyAlignment="1">
      <alignment horizontal="center" vertical="center" wrapText="1"/>
    </xf>
    <xf numFmtId="0" fontId="100" fillId="76" borderId="80" xfId="0" applyFont="1" applyFill="1" applyBorder="1" applyAlignment="1">
      <alignment horizontal="center" vertical="center" wrapText="1"/>
    </xf>
    <xf numFmtId="0" fontId="101" fillId="77" borderId="96" xfId="0" applyFont="1" applyFill="1" applyBorder="1" applyAlignment="1">
      <alignment vertical="center" wrapText="1"/>
    </xf>
    <xf numFmtId="0" fontId="101" fillId="77" borderId="94" xfId="0" applyFont="1" applyFill="1" applyBorder="1" applyAlignment="1">
      <alignment vertical="center" wrapText="1"/>
    </xf>
    <xf numFmtId="0" fontId="101" fillId="0" borderId="96" xfId="0" applyFont="1" applyBorder="1" applyAlignment="1">
      <alignment vertical="center" wrapText="1"/>
    </xf>
    <xf numFmtId="0" fontId="101" fillId="0" borderId="94" xfId="0" applyFont="1" applyBorder="1" applyAlignment="1">
      <alignment vertical="center" wrapText="1"/>
    </xf>
    <xf numFmtId="0" fontId="100" fillId="76" borderId="84" xfId="0" applyFont="1" applyFill="1" applyBorder="1" applyAlignment="1">
      <alignment horizontal="center" vertical="center"/>
    </xf>
    <xf numFmtId="0" fontId="100" fillId="76" borderId="85" xfId="0" applyFont="1" applyFill="1" applyBorder="1" applyAlignment="1">
      <alignment horizontal="center" vertical="center"/>
    </xf>
    <xf numFmtId="0" fontId="100" fillId="76" borderId="86" xfId="0" applyFont="1" applyFill="1" applyBorder="1" applyAlignment="1">
      <alignment horizontal="center" vertical="center"/>
    </xf>
    <xf numFmtId="0" fontId="100" fillId="76" borderId="144" xfId="0" applyFont="1" applyFill="1" applyBorder="1" applyAlignment="1">
      <alignment horizontal="center" vertical="center" wrapText="1"/>
    </xf>
    <xf numFmtId="0" fontId="100" fillId="0" borderId="144" xfId="0" applyFont="1" applyBorder="1" applyAlignment="1">
      <alignment horizontal="center" vertical="center"/>
    </xf>
    <xf numFmtId="0" fontId="101" fillId="0" borderId="147" xfId="13" applyFont="1" applyBorder="1" applyAlignment="1" applyProtection="1">
      <alignment horizontal="left" vertical="top" wrapText="1"/>
      <protection locked="0"/>
    </xf>
    <xf numFmtId="0" fontId="101" fillId="0" borderId="146" xfId="13" applyFont="1" applyBorder="1" applyAlignment="1" applyProtection="1">
      <alignment horizontal="left" vertical="top" wrapText="1"/>
      <protection locked="0"/>
    </xf>
    <xf numFmtId="0" fontId="101" fillId="3" borderId="147" xfId="13" applyFont="1" applyFill="1" applyBorder="1" applyAlignment="1" applyProtection="1">
      <alignment horizontal="left" vertical="top" wrapText="1"/>
      <protection locked="0"/>
    </xf>
    <xf numFmtId="0" fontId="101" fillId="3" borderId="146" xfId="13" applyFont="1" applyFill="1" applyBorder="1" applyAlignment="1" applyProtection="1">
      <alignment horizontal="left" vertical="top" wrapText="1"/>
      <protection locked="0"/>
    </xf>
    <xf numFmtId="0" fontId="100" fillId="0" borderId="82" xfId="0" applyFont="1" applyBorder="1" applyAlignment="1">
      <alignment horizontal="center" vertical="center"/>
    </xf>
    <xf numFmtId="49" fontId="101" fillId="0" borderId="0" xfId="0" applyNumberFormat="1" applyFont="1" applyAlignment="1">
      <alignment horizontal="center" vertical="center"/>
    </xf>
    <xf numFmtId="0" fontId="100" fillId="76" borderId="147" xfId="0" applyFont="1" applyFill="1" applyBorder="1" applyAlignment="1">
      <alignment horizontal="center" vertical="center" wrapText="1"/>
    </xf>
    <xf numFmtId="0" fontId="100" fillId="76" borderId="146" xfId="0" applyFont="1" applyFill="1" applyBorder="1" applyAlignment="1">
      <alignment horizontal="center" vertical="center" wrapText="1"/>
    </xf>
    <xf numFmtId="0" fontId="101" fillId="0" borderId="147" xfId="0" applyFont="1" applyBorder="1" applyAlignment="1">
      <alignment horizontal="left" vertical="center" wrapText="1"/>
    </xf>
    <xf numFmtId="0" fontId="101" fillId="0" borderId="146" xfId="0" applyFont="1" applyBorder="1" applyAlignment="1">
      <alignment horizontal="left" vertical="center" wrapText="1"/>
    </xf>
    <xf numFmtId="0" fontId="101" fillId="0" borderId="144" xfId="0" applyFont="1" applyBorder="1" applyAlignment="1">
      <alignment horizontal="left" vertical="top" wrapText="1"/>
    </xf>
    <xf numFmtId="0" fontId="101" fillId="0" borderId="147" xfId="0" applyFont="1" applyBorder="1" applyAlignment="1">
      <alignment horizontal="left" vertical="top" wrapText="1"/>
    </xf>
    <xf numFmtId="0" fontId="101" fillId="0" borderId="144" xfId="0" applyFont="1" applyBorder="1" applyAlignment="1">
      <alignment horizontal="left" vertical="center" wrapText="1"/>
    </xf>
    <xf numFmtId="0" fontId="101" fillId="0" borderId="144" xfId="0" applyFont="1" applyBorder="1" applyAlignment="1">
      <alignment horizontal="center"/>
    </xf>
    <xf numFmtId="0" fontId="101" fillId="0" borderId="146" xfId="0" applyFont="1" applyBorder="1" applyAlignment="1">
      <alignment horizontal="left" vertical="top" wrapText="1"/>
    </xf>
    <xf numFmtId="0" fontId="4" fillId="0" borderId="177" xfId="0" applyFont="1" applyBorder="1"/>
    <xf numFmtId="0" fontId="149" fillId="0" borderId="177" xfId="20959" applyFont="1" applyBorder="1" applyAlignment="1">
      <alignment horizontal="center" vertical="center"/>
    </xf>
    <xf numFmtId="0" fontId="20" fillId="0" borderId="177" xfId="0" applyFont="1" applyBorder="1"/>
    <xf numFmtId="0" fontId="7" fillId="3" borderId="177" xfId="20959" applyFont="1" applyFill="1" applyBorder="1" applyAlignment="1">
      <alignment horizontal="right" indent="1"/>
    </xf>
    <xf numFmtId="0" fontId="9" fillId="3" borderId="177" xfId="20959" applyFont="1" applyFill="1" applyBorder="1" applyAlignment="1">
      <alignment horizontal="left" wrapText="1" indent="1"/>
    </xf>
    <xf numFmtId="0" fontId="150" fillId="0" borderId="177" xfId="0" applyFont="1" applyBorder="1"/>
    <xf numFmtId="0" fontId="1" fillId="0" borderId="0" xfId="0" applyFont="1"/>
    <xf numFmtId="0" fontId="9" fillId="0" borderId="177" xfId="20959" applyFont="1" applyBorder="1" applyAlignment="1">
      <alignment horizontal="left" wrapText="1" indent="1"/>
    </xf>
    <xf numFmtId="0" fontId="7" fillId="3" borderId="185" xfId="20959" applyFont="1" applyFill="1" applyBorder="1" applyAlignment="1">
      <alignment horizontal="right" indent="1"/>
    </xf>
    <xf numFmtId="0" fontId="9" fillId="0" borderId="185" xfId="20959" applyFont="1" applyBorder="1" applyAlignment="1">
      <alignment horizontal="left" wrapText="1" indent="1"/>
    </xf>
    <xf numFmtId="0" fontId="151" fillId="0" borderId="177" xfId="30697" applyBorder="1" applyAlignment="1" applyProtection="1"/>
    <xf numFmtId="0" fontId="99" fillId="0" borderId="175" xfId="0" applyFont="1" applyBorder="1" applyAlignment="1">
      <alignment horizontal="left" vertical="center" wrapText="1"/>
    </xf>
    <xf numFmtId="0" fontId="99" fillId="0" borderId="186" xfId="0" applyFont="1" applyBorder="1" applyAlignment="1">
      <alignment horizontal="left" vertical="center" wrapText="1"/>
    </xf>
    <xf numFmtId="0" fontId="99" fillId="0" borderId="0" xfId="0" applyFont="1" applyAlignment="1">
      <alignment wrapText="1"/>
    </xf>
    <xf numFmtId="0" fontId="7" fillId="3" borderId="177" xfId="20959" applyFont="1" applyFill="1" applyBorder="1"/>
    <xf numFmtId="0" fontId="151" fillId="0" borderId="177" xfId="30697" applyFill="1" applyBorder="1" applyAlignment="1" applyProtection="1"/>
    <xf numFmtId="0" fontId="151" fillId="0" borderId="177" xfId="30697" applyFill="1" applyBorder="1" applyAlignment="1" applyProtection="1">
      <alignment horizontal="left" vertical="center" wrapText="1"/>
    </xf>
    <xf numFmtId="49" fontId="104" fillId="0" borderId="177" xfId="0" applyNumberFormat="1" applyFont="1" applyBorder="1" applyAlignment="1">
      <alignment horizontal="right" vertical="center" wrapText="1"/>
    </xf>
    <xf numFmtId="0" fontId="151" fillId="0" borderId="177" xfId="30697" applyFill="1" applyBorder="1" applyAlignment="1" applyProtection="1">
      <alignment horizontal="left" vertical="center"/>
    </xf>
    <xf numFmtId="0" fontId="151" fillId="0" borderId="177" xfId="30697" applyFill="1" applyBorder="1" applyAlignment="1" applyProtection="1">
      <alignment horizontal="left" vertical="top" wrapText="1"/>
    </xf>
  </cellXfs>
  <cellStyles count="30698">
    <cellStyle name="_RC VALUTEBIS WRILSI " xfId="17" xr:uid="{00000000-0005-0000-0000-000000000000}"/>
    <cellStyle name="=C:\WINNT35\SYSTEM32\COMMAND.COM" xfId="21411" xr:uid="{00000000-0005-0000-0000-000001000000}"/>
    <cellStyle name="1Normal" xfId="18" xr:uid="{00000000-0005-0000-0000-000002000000}"/>
    <cellStyle name="1Normal 2" xfId="19" xr:uid="{00000000-0005-0000-0000-000003000000}"/>
    <cellStyle name="1Normal 3" xfId="20" xr:uid="{00000000-0005-0000-0000-000004000000}"/>
    <cellStyle name="20% - Accent1 2" xfId="21" xr:uid="{00000000-0005-0000-0000-000005000000}"/>
    <cellStyle name="20% - Accent1 2 10" xfId="22" xr:uid="{00000000-0005-0000-0000-000006000000}"/>
    <cellStyle name="20% - Accent1 2 11" xfId="23" xr:uid="{00000000-0005-0000-0000-000007000000}"/>
    <cellStyle name="20% - Accent1 2 12" xfId="24" xr:uid="{00000000-0005-0000-0000-000008000000}"/>
    <cellStyle name="20% - Accent1 2 2" xfId="25" xr:uid="{00000000-0005-0000-0000-000009000000}"/>
    <cellStyle name="20% - Accent1 2 2 2" xfId="26" xr:uid="{00000000-0005-0000-0000-00000A000000}"/>
    <cellStyle name="20% - Accent1 2 3" xfId="27" xr:uid="{00000000-0005-0000-0000-00000B000000}"/>
    <cellStyle name="20% - Accent1 2 4" xfId="28" xr:uid="{00000000-0005-0000-0000-00000C000000}"/>
    <cellStyle name="20% - Accent1 2 5" xfId="29" xr:uid="{00000000-0005-0000-0000-00000D000000}"/>
    <cellStyle name="20% - Accent1 2 6" xfId="30" xr:uid="{00000000-0005-0000-0000-00000E000000}"/>
    <cellStyle name="20% - Accent1 2 7" xfId="31" xr:uid="{00000000-0005-0000-0000-00000F000000}"/>
    <cellStyle name="20% - Accent1 2 8" xfId="32" xr:uid="{00000000-0005-0000-0000-000010000000}"/>
    <cellStyle name="20% - Accent1 2 9" xfId="33" xr:uid="{00000000-0005-0000-0000-000011000000}"/>
    <cellStyle name="20% - Accent1 3" xfId="34" xr:uid="{00000000-0005-0000-0000-000012000000}"/>
    <cellStyle name="20% - Accent1 3 2" xfId="35" xr:uid="{00000000-0005-0000-0000-000013000000}"/>
    <cellStyle name="20% - Accent1 3 3" xfId="36" xr:uid="{00000000-0005-0000-0000-000014000000}"/>
    <cellStyle name="20% - Accent1 4" xfId="37" xr:uid="{00000000-0005-0000-0000-000015000000}"/>
    <cellStyle name="20% - Accent1 4 2" xfId="38" xr:uid="{00000000-0005-0000-0000-000016000000}"/>
    <cellStyle name="20% - Accent1 4 3" xfId="39" xr:uid="{00000000-0005-0000-0000-000017000000}"/>
    <cellStyle name="20% - Accent1 5" xfId="40" xr:uid="{00000000-0005-0000-0000-000018000000}"/>
    <cellStyle name="20% - Accent1 5 2" xfId="41" xr:uid="{00000000-0005-0000-0000-000019000000}"/>
    <cellStyle name="20% - Accent1 5 3" xfId="42" xr:uid="{00000000-0005-0000-0000-00001A000000}"/>
    <cellStyle name="20% - Accent1 6" xfId="43" xr:uid="{00000000-0005-0000-0000-00001B000000}"/>
    <cellStyle name="20% - Accent1 6 2" xfId="44" xr:uid="{00000000-0005-0000-0000-00001C000000}"/>
    <cellStyle name="20% - Accent1 6 3" xfId="45" xr:uid="{00000000-0005-0000-0000-00001D000000}"/>
    <cellStyle name="20% - Accent1 7" xfId="46" xr:uid="{00000000-0005-0000-0000-00001E000000}"/>
    <cellStyle name="20% - Accent2 2" xfId="47" xr:uid="{00000000-0005-0000-0000-00001F000000}"/>
    <cellStyle name="20% - Accent2 2 10" xfId="48" xr:uid="{00000000-0005-0000-0000-000020000000}"/>
    <cellStyle name="20% - Accent2 2 11" xfId="49" xr:uid="{00000000-0005-0000-0000-000021000000}"/>
    <cellStyle name="20% - Accent2 2 12" xfId="50" xr:uid="{00000000-0005-0000-0000-000022000000}"/>
    <cellStyle name="20% - Accent2 2 2" xfId="51" xr:uid="{00000000-0005-0000-0000-000023000000}"/>
    <cellStyle name="20% - Accent2 2 2 2" xfId="52" xr:uid="{00000000-0005-0000-0000-000024000000}"/>
    <cellStyle name="20% - Accent2 2 3" xfId="53" xr:uid="{00000000-0005-0000-0000-000025000000}"/>
    <cellStyle name="20% - Accent2 2 4" xfId="54" xr:uid="{00000000-0005-0000-0000-000026000000}"/>
    <cellStyle name="20% - Accent2 2 5" xfId="55" xr:uid="{00000000-0005-0000-0000-000027000000}"/>
    <cellStyle name="20% - Accent2 2 6" xfId="56" xr:uid="{00000000-0005-0000-0000-000028000000}"/>
    <cellStyle name="20% - Accent2 2 7" xfId="57" xr:uid="{00000000-0005-0000-0000-000029000000}"/>
    <cellStyle name="20% - Accent2 2 8" xfId="58" xr:uid="{00000000-0005-0000-0000-00002A000000}"/>
    <cellStyle name="20% - Accent2 2 9" xfId="59" xr:uid="{00000000-0005-0000-0000-00002B000000}"/>
    <cellStyle name="20% - Accent2 3" xfId="60" xr:uid="{00000000-0005-0000-0000-00002C000000}"/>
    <cellStyle name="20% - Accent2 3 2" xfId="61" xr:uid="{00000000-0005-0000-0000-00002D000000}"/>
    <cellStyle name="20% - Accent2 3 3" xfId="62" xr:uid="{00000000-0005-0000-0000-00002E000000}"/>
    <cellStyle name="20% - Accent2 4" xfId="63" xr:uid="{00000000-0005-0000-0000-00002F000000}"/>
    <cellStyle name="20% - Accent2 4 2" xfId="64" xr:uid="{00000000-0005-0000-0000-000030000000}"/>
    <cellStyle name="20% - Accent2 4 3" xfId="65" xr:uid="{00000000-0005-0000-0000-000031000000}"/>
    <cellStyle name="20% - Accent2 5" xfId="66" xr:uid="{00000000-0005-0000-0000-000032000000}"/>
    <cellStyle name="20% - Accent2 5 2" xfId="67" xr:uid="{00000000-0005-0000-0000-000033000000}"/>
    <cellStyle name="20% - Accent2 5 3" xfId="68" xr:uid="{00000000-0005-0000-0000-000034000000}"/>
    <cellStyle name="20% - Accent2 6" xfId="69" xr:uid="{00000000-0005-0000-0000-000035000000}"/>
    <cellStyle name="20% - Accent2 6 2" xfId="70" xr:uid="{00000000-0005-0000-0000-000036000000}"/>
    <cellStyle name="20% - Accent2 6 3" xfId="71" xr:uid="{00000000-0005-0000-0000-000037000000}"/>
    <cellStyle name="20% - Accent2 7" xfId="72" xr:uid="{00000000-0005-0000-0000-000038000000}"/>
    <cellStyle name="20% - Accent3 2" xfId="73" xr:uid="{00000000-0005-0000-0000-000039000000}"/>
    <cellStyle name="20% - Accent3 2 10" xfId="74" xr:uid="{00000000-0005-0000-0000-00003A000000}"/>
    <cellStyle name="20% - Accent3 2 11" xfId="75" xr:uid="{00000000-0005-0000-0000-00003B000000}"/>
    <cellStyle name="20% - Accent3 2 12" xfId="76" xr:uid="{00000000-0005-0000-0000-00003C000000}"/>
    <cellStyle name="20% - Accent3 2 2" xfId="77" xr:uid="{00000000-0005-0000-0000-00003D000000}"/>
    <cellStyle name="20% - Accent3 2 2 2" xfId="78" xr:uid="{00000000-0005-0000-0000-00003E000000}"/>
    <cellStyle name="20% - Accent3 2 3" xfId="79" xr:uid="{00000000-0005-0000-0000-00003F000000}"/>
    <cellStyle name="20% - Accent3 2 4" xfId="80" xr:uid="{00000000-0005-0000-0000-000040000000}"/>
    <cellStyle name="20% - Accent3 2 5" xfId="81" xr:uid="{00000000-0005-0000-0000-000041000000}"/>
    <cellStyle name="20% - Accent3 2 6" xfId="82" xr:uid="{00000000-0005-0000-0000-000042000000}"/>
    <cellStyle name="20% - Accent3 2 7" xfId="83" xr:uid="{00000000-0005-0000-0000-000043000000}"/>
    <cellStyle name="20% - Accent3 2 8" xfId="84" xr:uid="{00000000-0005-0000-0000-000044000000}"/>
    <cellStyle name="20% - Accent3 2 9" xfId="85" xr:uid="{00000000-0005-0000-0000-000045000000}"/>
    <cellStyle name="20% - Accent3 3" xfId="86" xr:uid="{00000000-0005-0000-0000-000046000000}"/>
    <cellStyle name="20% - Accent3 3 2" xfId="87" xr:uid="{00000000-0005-0000-0000-000047000000}"/>
    <cellStyle name="20% - Accent3 3 3" xfId="88" xr:uid="{00000000-0005-0000-0000-000048000000}"/>
    <cellStyle name="20% - Accent3 4" xfId="89" xr:uid="{00000000-0005-0000-0000-000049000000}"/>
    <cellStyle name="20% - Accent3 4 2" xfId="90" xr:uid="{00000000-0005-0000-0000-00004A000000}"/>
    <cellStyle name="20% - Accent3 4 3" xfId="91" xr:uid="{00000000-0005-0000-0000-00004B000000}"/>
    <cellStyle name="20% - Accent3 5" xfId="92" xr:uid="{00000000-0005-0000-0000-00004C000000}"/>
    <cellStyle name="20% - Accent3 5 2" xfId="93" xr:uid="{00000000-0005-0000-0000-00004D000000}"/>
    <cellStyle name="20% - Accent3 5 3" xfId="94" xr:uid="{00000000-0005-0000-0000-00004E000000}"/>
    <cellStyle name="20% - Accent3 6" xfId="95" xr:uid="{00000000-0005-0000-0000-00004F000000}"/>
    <cellStyle name="20% - Accent3 6 2" xfId="96" xr:uid="{00000000-0005-0000-0000-000050000000}"/>
    <cellStyle name="20% - Accent3 6 3" xfId="97" xr:uid="{00000000-0005-0000-0000-000051000000}"/>
    <cellStyle name="20% - Accent3 7" xfId="98" xr:uid="{00000000-0005-0000-0000-000052000000}"/>
    <cellStyle name="20% - Accent4 2" xfId="99" xr:uid="{00000000-0005-0000-0000-000053000000}"/>
    <cellStyle name="20% - Accent4 2 10" xfId="100" xr:uid="{00000000-0005-0000-0000-000054000000}"/>
    <cellStyle name="20% - Accent4 2 11" xfId="101" xr:uid="{00000000-0005-0000-0000-000055000000}"/>
    <cellStyle name="20% - Accent4 2 12" xfId="102" xr:uid="{00000000-0005-0000-0000-000056000000}"/>
    <cellStyle name="20% - Accent4 2 2" xfId="103" xr:uid="{00000000-0005-0000-0000-000057000000}"/>
    <cellStyle name="20% - Accent4 2 2 2" xfId="104" xr:uid="{00000000-0005-0000-0000-000058000000}"/>
    <cellStyle name="20% - Accent4 2 3" xfId="105" xr:uid="{00000000-0005-0000-0000-000059000000}"/>
    <cellStyle name="20% - Accent4 2 4" xfId="106" xr:uid="{00000000-0005-0000-0000-00005A000000}"/>
    <cellStyle name="20% - Accent4 2 5" xfId="107" xr:uid="{00000000-0005-0000-0000-00005B000000}"/>
    <cellStyle name="20% - Accent4 2 6" xfId="108" xr:uid="{00000000-0005-0000-0000-00005C000000}"/>
    <cellStyle name="20% - Accent4 2 7" xfId="109" xr:uid="{00000000-0005-0000-0000-00005D000000}"/>
    <cellStyle name="20% - Accent4 2 8" xfId="110" xr:uid="{00000000-0005-0000-0000-00005E000000}"/>
    <cellStyle name="20% - Accent4 2 9" xfId="111" xr:uid="{00000000-0005-0000-0000-00005F000000}"/>
    <cellStyle name="20% - Accent4 3" xfId="112" xr:uid="{00000000-0005-0000-0000-000060000000}"/>
    <cellStyle name="20% - Accent4 3 2" xfId="113" xr:uid="{00000000-0005-0000-0000-000061000000}"/>
    <cellStyle name="20% - Accent4 3 3" xfId="114" xr:uid="{00000000-0005-0000-0000-000062000000}"/>
    <cellStyle name="20% - Accent4 4" xfId="115" xr:uid="{00000000-0005-0000-0000-000063000000}"/>
    <cellStyle name="20% - Accent4 4 2" xfId="116" xr:uid="{00000000-0005-0000-0000-000064000000}"/>
    <cellStyle name="20% - Accent4 4 3" xfId="117" xr:uid="{00000000-0005-0000-0000-000065000000}"/>
    <cellStyle name="20% - Accent4 5" xfId="118" xr:uid="{00000000-0005-0000-0000-000066000000}"/>
    <cellStyle name="20% - Accent4 5 2" xfId="119" xr:uid="{00000000-0005-0000-0000-000067000000}"/>
    <cellStyle name="20% - Accent4 5 3" xfId="120" xr:uid="{00000000-0005-0000-0000-000068000000}"/>
    <cellStyle name="20% - Accent4 6" xfId="121" xr:uid="{00000000-0005-0000-0000-000069000000}"/>
    <cellStyle name="20% - Accent4 6 2" xfId="122" xr:uid="{00000000-0005-0000-0000-00006A000000}"/>
    <cellStyle name="20% - Accent4 6 3" xfId="123" xr:uid="{00000000-0005-0000-0000-00006B000000}"/>
    <cellStyle name="20% - Accent4 7" xfId="124" xr:uid="{00000000-0005-0000-0000-00006C000000}"/>
    <cellStyle name="20% - Accent5 2" xfId="125" xr:uid="{00000000-0005-0000-0000-00006D000000}"/>
    <cellStyle name="20% - Accent5 2 10" xfId="126" xr:uid="{00000000-0005-0000-0000-00006E000000}"/>
    <cellStyle name="20% - Accent5 2 11" xfId="127" xr:uid="{00000000-0005-0000-0000-00006F000000}"/>
    <cellStyle name="20% - Accent5 2 12" xfId="128" xr:uid="{00000000-0005-0000-0000-000070000000}"/>
    <cellStyle name="20% - Accent5 2 2" xfId="129" xr:uid="{00000000-0005-0000-0000-000071000000}"/>
    <cellStyle name="20% - Accent5 2 2 2" xfId="130" xr:uid="{00000000-0005-0000-0000-000072000000}"/>
    <cellStyle name="20% - Accent5 2 3" xfId="131" xr:uid="{00000000-0005-0000-0000-000073000000}"/>
    <cellStyle name="20% - Accent5 2 4" xfId="132" xr:uid="{00000000-0005-0000-0000-000074000000}"/>
    <cellStyle name="20% - Accent5 2 5" xfId="133" xr:uid="{00000000-0005-0000-0000-000075000000}"/>
    <cellStyle name="20% - Accent5 2 6" xfId="134" xr:uid="{00000000-0005-0000-0000-000076000000}"/>
    <cellStyle name="20% - Accent5 2 7" xfId="135" xr:uid="{00000000-0005-0000-0000-000077000000}"/>
    <cellStyle name="20% - Accent5 2 8" xfId="136" xr:uid="{00000000-0005-0000-0000-000078000000}"/>
    <cellStyle name="20% - Accent5 2 9" xfId="137" xr:uid="{00000000-0005-0000-0000-000079000000}"/>
    <cellStyle name="20% - Accent5 3" xfId="138" xr:uid="{00000000-0005-0000-0000-00007A000000}"/>
    <cellStyle name="20% - Accent5 3 2" xfId="139" xr:uid="{00000000-0005-0000-0000-00007B000000}"/>
    <cellStyle name="20% - Accent5 3 3" xfId="140" xr:uid="{00000000-0005-0000-0000-00007C000000}"/>
    <cellStyle name="20% - Accent5 4" xfId="141" xr:uid="{00000000-0005-0000-0000-00007D000000}"/>
    <cellStyle name="20% - Accent5 4 2" xfId="142" xr:uid="{00000000-0005-0000-0000-00007E000000}"/>
    <cellStyle name="20% - Accent5 4 3" xfId="143" xr:uid="{00000000-0005-0000-0000-00007F000000}"/>
    <cellStyle name="20% - Accent5 5" xfId="144" xr:uid="{00000000-0005-0000-0000-000080000000}"/>
    <cellStyle name="20% - Accent5 5 2" xfId="145" xr:uid="{00000000-0005-0000-0000-000081000000}"/>
    <cellStyle name="20% - Accent5 5 3" xfId="146" xr:uid="{00000000-0005-0000-0000-000082000000}"/>
    <cellStyle name="20% - Accent5 6" xfId="147" xr:uid="{00000000-0005-0000-0000-000083000000}"/>
    <cellStyle name="20% - Accent5 6 2" xfId="148" xr:uid="{00000000-0005-0000-0000-000084000000}"/>
    <cellStyle name="20% - Accent5 6 3" xfId="149" xr:uid="{00000000-0005-0000-0000-000085000000}"/>
    <cellStyle name="20% - Accent5 7" xfId="150" xr:uid="{00000000-0005-0000-0000-000086000000}"/>
    <cellStyle name="20% - Accent6 2" xfId="151" xr:uid="{00000000-0005-0000-0000-000087000000}"/>
    <cellStyle name="20% - Accent6 2 10" xfId="152" xr:uid="{00000000-0005-0000-0000-000088000000}"/>
    <cellStyle name="20% - Accent6 2 11" xfId="153" xr:uid="{00000000-0005-0000-0000-000089000000}"/>
    <cellStyle name="20% - Accent6 2 12" xfId="154" xr:uid="{00000000-0005-0000-0000-00008A000000}"/>
    <cellStyle name="20% - Accent6 2 2" xfId="155" xr:uid="{00000000-0005-0000-0000-00008B000000}"/>
    <cellStyle name="20% - Accent6 2 2 2" xfId="156" xr:uid="{00000000-0005-0000-0000-00008C000000}"/>
    <cellStyle name="20% - Accent6 2 3" xfId="157" xr:uid="{00000000-0005-0000-0000-00008D000000}"/>
    <cellStyle name="20% - Accent6 2 4" xfId="158" xr:uid="{00000000-0005-0000-0000-00008E000000}"/>
    <cellStyle name="20% - Accent6 2 5" xfId="159" xr:uid="{00000000-0005-0000-0000-00008F000000}"/>
    <cellStyle name="20% - Accent6 2 6" xfId="160" xr:uid="{00000000-0005-0000-0000-000090000000}"/>
    <cellStyle name="20% - Accent6 2 7" xfId="161" xr:uid="{00000000-0005-0000-0000-000091000000}"/>
    <cellStyle name="20% - Accent6 2 8" xfId="162" xr:uid="{00000000-0005-0000-0000-000092000000}"/>
    <cellStyle name="20% - Accent6 2 9" xfId="163" xr:uid="{00000000-0005-0000-0000-000093000000}"/>
    <cellStyle name="20% - Accent6 3" xfId="164" xr:uid="{00000000-0005-0000-0000-000094000000}"/>
    <cellStyle name="20% - Accent6 3 2" xfId="165" xr:uid="{00000000-0005-0000-0000-000095000000}"/>
    <cellStyle name="20% - Accent6 3 3" xfId="166" xr:uid="{00000000-0005-0000-0000-000096000000}"/>
    <cellStyle name="20% - Accent6 4" xfId="167" xr:uid="{00000000-0005-0000-0000-000097000000}"/>
    <cellStyle name="20% - Accent6 4 2" xfId="168" xr:uid="{00000000-0005-0000-0000-000098000000}"/>
    <cellStyle name="20% - Accent6 4 3" xfId="169" xr:uid="{00000000-0005-0000-0000-000099000000}"/>
    <cellStyle name="20% - Accent6 5" xfId="170" xr:uid="{00000000-0005-0000-0000-00009A000000}"/>
    <cellStyle name="20% - Accent6 5 2" xfId="171" xr:uid="{00000000-0005-0000-0000-00009B000000}"/>
    <cellStyle name="20% - Accent6 5 3" xfId="172" xr:uid="{00000000-0005-0000-0000-00009C000000}"/>
    <cellStyle name="20% - Accent6 6" xfId="173" xr:uid="{00000000-0005-0000-0000-00009D000000}"/>
    <cellStyle name="20% - Accent6 6 2" xfId="174" xr:uid="{00000000-0005-0000-0000-00009E000000}"/>
    <cellStyle name="20% - Accent6 6 3" xfId="175" xr:uid="{00000000-0005-0000-0000-00009F000000}"/>
    <cellStyle name="20% - Accent6 7" xfId="176" xr:uid="{00000000-0005-0000-0000-0000A0000000}"/>
    <cellStyle name="40% - Accent1 2" xfId="177" xr:uid="{00000000-0005-0000-0000-0000A1000000}"/>
    <cellStyle name="40% - Accent1 2 10" xfId="178" xr:uid="{00000000-0005-0000-0000-0000A2000000}"/>
    <cellStyle name="40% - Accent1 2 11" xfId="179" xr:uid="{00000000-0005-0000-0000-0000A3000000}"/>
    <cellStyle name="40% - Accent1 2 12" xfId="180" xr:uid="{00000000-0005-0000-0000-0000A4000000}"/>
    <cellStyle name="40% - Accent1 2 2" xfId="181" xr:uid="{00000000-0005-0000-0000-0000A5000000}"/>
    <cellStyle name="40% - Accent1 2 2 2" xfId="182" xr:uid="{00000000-0005-0000-0000-0000A6000000}"/>
    <cellStyle name="40% - Accent1 2 3" xfId="183" xr:uid="{00000000-0005-0000-0000-0000A7000000}"/>
    <cellStyle name="40% - Accent1 2 4" xfId="184" xr:uid="{00000000-0005-0000-0000-0000A8000000}"/>
    <cellStyle name="40% - Accent1 2 5" xfId="185" xr:uid="{00000000-0005-0000-0000-0000A9000000}"/>
    <cellStyle name="40% - Accent1 2 6" xfId="186" xr:uid="{00000000-0005-0000-0000-0000AA000000}"/>
    <cellStyle name="40% - Accent1 2 7" xfId="187" xr:uid="{00000000-0005-0000-0000-0000AB000000}"/>
    <cellStyle name="40% - Accent1 2 8" xfId="188" xr:uid="{00000000-0005-0000-0000-0000AC000000}"/>
    <cellStyle name="40% - Accent1 2 9" xfId="189" xr:uid="{00000000-0005-0000-0000-0000AD000000}"/>
    <cellStyle name="40% - Accent1 3" xfId="190" xr:uid="{00000000-0005-0000-0000-0000AE000000}"/>
    <cellStyle name="40% - Accent1 3 2" xfId="191" xr:uid="{00000000-0005-0000-0000-0000AF000000}"/>
    <cellStyle name="40% - Accent1 3 3" xfId="192" xr:uid="{00000000-0005-0000-0000-0000B0000000}"/>
    <cellStyle name="40% - Accent1 4" xfId="193" xr:uid="{00000000-0005-0000-0000-0000B1000000}"/>
    <cellStyle name="40% - Accent1 4 2" xfId="194" xr:uid="{00000000-0005-0000-0000-0000B2000000}"/>
    <cellStyle name="40% - Accent1 4 3" xfId="195" xr:uid="{00000000-0005-0000-0000-0000B3000000}"/>
    <cellStyle name="40% - Accent1 5" xfId="196" xr:uid="{00000000-0005-0000-0000-0000B4000000}"/>
    <cellStyle name="40% - Accent1 5 2" xfId="197" xr:uid="{00000000-0005-0000-0000-0000B5000000}"/>
    <cellStyle name="40% - Accent1 5 3" xfId="198" xr:uid="{00000000-0005-0000-0000-0000B6000000}"/>
    <cellStyle name="40% - Accent1 6" xfId="199" xr:uid="{00000000-0005-0000-0000-0000B7000000}"/>
    <cellStyle name="40% - Accent1 6 2" xfId="200" xr:uid="{00000000-0005-0000-0000-0000B8000000}"/>
    <cellStyle name="40% - Accent1 6 3" xfId="201" xr:uid="{00000000-0005-0000-0000-0000B9000000}"/>
    <cellStyle name="40% - Accent1 7" xfId="202" xr:uid="{00000000-0005-0000-0000-0000BA000000}"/>
    <cellStyle name="40% - Accent2 2" xfId="203" xr:uid="{00000000-0005-0000-0000-0000BB000000}"/>
    <cellStyle name="40% - Accent2 2 10" xfId="204" xr:uid="{00000000-0005-0000-0000-0000BC000000}"/>
    <cellStyle name="40% - Accent2 2 11" xfId="205" xr:uid="{00000000-0005-0000-0000-0000BD000000}"/>
    <cellStyle name="40% - Accent2 2 12" xfId="206" xr:uid="{00000000-0005-0000-0000-0000BE000000}"/>
    <cellStyle name="40% - Accent2 2 2" xfId="207" xr:uid="{00000000-0005-0000-0000-0000BF000000}"/>
    <cellStyle name="40% - Accent2 2 2 2" xfId="208" xr:uid="{00000000-0005-0000-0000-0000C0000000}"/>
    <cellStyle name="40% - Accent2 2 3" xfId="209" xr:uid="{00000000-0005-0000-0000-0000C1000000}"/>
    <cellStyle name="40% - Accent2 2 4" xfId="210" xr:uid="{00000000-0005-0000-0000-0000C2000000}"/>
    <cellStyle name="40% - Accent2 2 5" xfId="211" xr:uid="{00000000-0005-0000-0000-0000C3000000}"/>
    <cellStyle name="40% - Accent2 2 6" xfId="212" xr:uid="{00000000-0005-0000-0000-0000C4000000}"/>
    <cellStyle name="40% - Accent2 2 7" xfId="213" xr:uid="{00000000-0005-0000-0000-0000C5000000}"/>
    <cellStyle name="40% - Accent2 2 8" xfId="214" xr:uid="{00000000-0005-0000-0000-0000C6000000}"/>
    <cellStyle name="40% - Accent2 2 9" xfId="215" xr:uid="{00000000-0005-0000-0000-0000C7000000}"/>
    <cellStyle name="40% - Accent2 3" xfId="216" xr:uid="{00000000-0005-0000-0000-0000C8000000}"/>
    <cellStyle name="40% - Accent2 3 2" xfId="217" xr:uid="{00000000-0005-0000-0000-0000C9000000}"/>
    <cellStyle name="40% - Accent2 3 3" xfId="218" xr:uid="{00000000-0005-0000-0000-0000CA000000}"/>
    <cellStyle name="40% - Accent2 4" xfId="219" xr:uid="{00000000-0005-0000-0000-0000CB000000}"/>
    <cellStyle name="40% - Accent2 4 2" xfId="220" xr:uid="{00000000-0005-0000-0000-0000CC000000}"/>
    <cellStyle name="40% - Accent2 4 3" xfId="221" xr:uid="{00000000-0005-0000-0000-0000CD000000}"/>
    <cellStyle name="40% - Accent2 5" xfId="222" xr:uid="{00000000-0005-0000-0000-0000CE000000}"/>
    <cellStyle name="40% - Accent2 5 2" xfId="223" xr:uid="{00000000-0005-0000-0000-0000CF000000}"/>
    <cellStyle name="40% - Accent2 5 3" xfId="224" xr:uid="{00000000-0005-0000-0000-0000D0000000}"/>
    <cellStyle name="40% - Accent2 6" xfId="225" xr:uid="{00000000-0005-0000-0000-0000D1000000}"/>
    <cellStyle name="40% - Accent2 6 2" xfId="226" xr:uid="{00000000-0005-0000-0000-0000D2000000}"/>
    <cellStyle name="40% - Accent2 6 3" xfId="227" xr:uid="{00000000-0005-0000-0000-0000D3000000}"/>
    <cellStyle name="40% - Accent2 7" xfId="228" xr:uid="{00000000-0005-0000-0000-0000D4000000}"/>
    <cellStyle name="40% - Accent3 2" xfId="229" xr:uid="{00000000-0005-0000-0000-0000D5000000}"/>
    <cellStyle name="40% - Accent3 2 10" xfId="230" xr:uid="{00000000-0005-0000-0000-0000D6000000}"/>
    <cellStyle name="40% - Accent3 2 11" xfId="231" xr:uid="{00000000-0005-0000-0000-0000D7000000}"/>
    <cellStyle name="40% - Accent3 2 12" xfId="232" xr:uid="{00000000-0005-0000-0000-0000D8000000}"/>
    <cellStyle name="40% - Accent3 2 2" xfId="233" xr:uid="{00000000-0005-0000-0000-0000D9000000}"/>
    <cellStyle name="40% - Accent3 2 2 2" xfId="234" xr:uid="{00000000-0005-0000-0000-0000DA000000}"/>
    <cellStyle name="40% - Accent3 2 3" xfId="235" xr:uid="{00000000-0005-0000-0000-0000DB000000}"/>
    <cellStyle name="40% - Accent3 2 4" xfId="236" xr:uid="{00000000-0005-0000-0000-0000DC000000}"/>
    <cellStyle name="40% - Accent3 2 5" xfId="237" xr:uid="{00000000-0005-0000-0000-0000DD000000}"/>
    <cellStyle name="40% - Accent3 2 6" xfId="238" xr:uid="{00000000-0005-0000-0000-0000DE000000}"/>
    <cellStyle name="40% - Accent3 2 7" xfId="239" xr:uid="{00000000-0005-0000-0000-0000DF000000}"/>
    <cellStyle name="40% - Accent3 2 8" xfId="240" xr:uid="{00000000-0005-0000-0000-0000E0000000}"/>
    <cellStyle name="40% - Accent3 2 9" xfId="241" xr:uid="{00000000-0005-0000-0000-0000E1000000}"/>
    <cellStyle name="40% - Accent3 3" xfId="242" xr:uid="{00000000-0005-0000-0000-0000E2000000}"/>
    <cellStyle name="40% - Accent3 3 2" xfId="243" xr:uid="{00000000-0005-0000-0000-0000E3000000}"/>
    <cellStyle name="40% - Accent3 3 3" xfId="244" xr:uid="{00000000-0005-0000-0000-0000E4000000}"/>
    <cellStyle name="40% - Accent3 4" xfId="245" xr:uid="{00000000-0005-0000-0000-0000E5000000}"/>
    <cellStyle name="40% - Accent3 4 2" xfId="246" xr:uid="{00000000-0005-0000-0000-0000E6000000}"/>
    <cellStyle name="40% - Accent3 4 3" xfId="247" xr:uid="{00000000-0005-0000-0000-0000E7000000}"/>
    <cellStyle name="40% - Accent3 5" xfId="248" xr:uid="{00000000-0005-0000-0000-0000E8000000}"/>
    <cellStyle name="40% - Accent3 5 2" xfId="249" xr:uid="{00000000-0005-0000-0000-0000E9000000}"/>
    <cellStyle name="40% - Accent3 5 3" xfId="250" xr:uid="{00000000-0005-0000-0000-0000EA000000}"/>
    <cellStyle name="40% - Accent3 6" xfId="251" xr:uid="{00000000-0005-0000-0000-0000EB000000}"/>
    <cellStyle name="40% - Accent3 6 2" xfId="252" xr:uid="{00000000-0005-0000-0000-0000EC000000}"/>
    <cellStyle name="40% - Accent3 6 3" xfId="253" xr:uid="{00000000-0005-0000-0000-0000ED000000}"/>
    <cellStyle name="40% - Accent3 7" xfId="254" xr:uid="{00000000-0005-0000-0000-0000EE000000}"/>
    <cellStyle name="40% - Accent4 2" xfId="255" xr:uid="{00000000-0005-0000-0000-0000EF000000}"/>
    <cellStyle name="40% - Accent4 2 10" xfId="256" xr:uid="{00000000-0005-0000-0000-0000F0000000}"/>
    <cellStyle name="40% - Accent4 2 11" xfId="257" xr:uid="{00000000-0005-0000-0000-0000F1000000}"/>
    <cellStyle name="40% - Accent4 2 12" xfId="258" xr:uid="{00000000-0005-0000-0000-0000F2000000}"/>
    <cellStyle name="40% - Accent4 2 2" xfId="259" xr:uid="{00000000-0005-0000-0000-0000F3000000}"/>
    <cellStyle name="40% - Accent4 2 2 2" xfId="260" xr:uid="{00000000-0005-0000-0000-0000F4000000}"/>
    <cellStyle name="40% - Accent4 2 3" xfId="261" xr:uid="{00000000-0005-0000-0000-0000F5000000}"/>
    <cellStyle name="40% - Accent4 2 4" xfId="262" xr:uid="{00000000-0005-0000-0000-0000F6000000}"/>
    <cellStyle name="40% - Accent4 2 5" xfId="263" xr:uid="{00000000-0005-0000-0000-0000F7000000}"/>
    <cellStyle name="40% - Accent4 2 6" xfId="264" xr:uid="{00000000-0005-0000-0000-0000F8000000}"/>
    <cellStyle name="40% - Accent4 2 7" xfId="265" xr:uid="{00000000-0005-0000-0000-0000F9000000}"/>
    <cellStyle name="40% - Accent4 2 8" xfId="266" xr:uid="{00000000-0005-0000-0000-0000FA000000}"/>
    <cellStyle name="40% - Accent4 2 9" xfId="267" xr:uid="{00000000-0005-0000-0000-0000FB000000}"/>
    <cellStyle name="40% - Accent4 3" xfId="268" xr:uid="{00000000-0005-0000-0000-0000FC000000}"/>
    <cellStyle name="40% - Accent4 3 2" xfId="269" xr:uid="{00000000-0005-0000-0000-0000FD000000}"/>
    <cellStyle name="40% - Accent4 3 3" xfId="270" xr:uid="{00000000-0005-0000-0000-0000FE000000}"/>
    <cellStyle name="40% - Accent4 4" xfId="271" xr:uid="{00000000-0005-0000-0000-0000FF000000}"/>
    <cellStyle name="40% - Accent4 4 2" xfId="272" xr:uid="{00000000-0005-0000-0000-000000010000}"/>
    <cellStyle name="40% - Accent4 4 3" xfId="273" xr:uid="{00000000-0005-0000-0000-000001010000}"/>
    <cellStyle name="40% - Accent4 5" xfId="274" xr:uid="{00000000-0005-0000-0000-000002010000}"/>
    <cellStyle name="40% - Accent4 5 2" xfId="275" xr:uid="{00000000-0005-0000-0000-000003010000}"/>
    <cellStyle name="40% - Accent4 5 3" xfId="276" xr:uid="{00000000-0005-0000-0000-000004010000}"/>
    <cellStyle name="40% - Accent4 6" xfId="277" xr:uid="{00000000-0005-0000-0000-000005010000}"/>
    <cellStyle name="40% - Accent4 6 2" xfId="278" xr:uid="{00000000-0005-0000-0000-000006010000}"/>
    <cellStyle name="40% - Accent4 6 3" xfId="279" xr:uid="{00000000-0005-0000-0000-000007010000}"/>
    <cellStyle name="40% - Accent4 7" xfId="280" xr:uid="{00000000-0005-0000-0000-000008010000}"/>
    <cellStyle name="40% - Accent5 2" xfId="281" xr:uid="{00000000-0005-0000-0000-000009010000}"/>
    <cellStyle name="40% - Accent5 2 10" xfId="282" xr:uid="{00000000-0005-0000-0000-00000A010000}"/>
    <cellStyle name="40% - Accent5 2 11" xfId="283" xr:uid="{00000000-0005-0000-0000-00000B010000}"/>
    <cellStyle name="40% - Accent5 2 12" xfId="284" xr:uid="{00000000-0005-0000-0000-00000C010000}"/>
    <cellStyle name="40% - Accent5 2 2" xfId="285" xr:uid="{00000000-0005-0000-0000-00000D010000}"/>
    <cellStyle name="40% - Accent5 2 2 2" xfId="286" xr:uid="{00000000-0005-0000-0000-00000E010000}"/>
    <cellStyle name="40% - Accent5 2 3" xfId="287" xr:uid="{00000000-0005-0000-0000-00000F010000}"/>
    <cellStyle name="40% - Accent5 2 4" xfId="288" xr:uid="{00000000-0005-0000-0000-000010010000}"/>
    <cellStyle name="40% - Accent5 2 5" xfId="289" xr:uid="{00000000-0005-0000-0000-000011010000}"/>
    <cellStyle name="40% - Accent5 2 6" xfId="290" xr:uid="{00000000-0005-0000-0000-000012010000}"/>
    <cellStyle name="40% - Accent5 2 7" xfId="291" xr:uid="{00000000-0005-0000-0000-000013010000}"/>
    <cellStyle name="40% - Accent5 2 8" xfId="292" xr:uid="{00000000-0005-0000-0000-000014010000}"/>
    <cellStyle name="40% - Accent5 2 9" xfId="293" xr:uid="{00000000-0005-0000-0000-000015010000}"/>
    <cellStyle name="40% - Accent5 3" xfId="294" xr:uid="{00000000-0005-0000-0000-000016010000}"/>
    <cellStyle name="40% - Accent5 3 2" xfId="295" xr:uid="{00000000-0005-0000-0000-000017010000}"/>
    <cellStyle name="40% - Accent5 3 3" xfId="296" xr:uid="{00000000-0005-0000-0000-000018010000}"/>
    <cellStyle name="40% - Accent5 4" xfId="297" xr:uid="{00000000-0005-0000-0000-000019010000}"/>
    <cellStyle name="40% - Accent5 4 2" xfId="298" xr:uid="{00000000-0005-0000-0000-00001A010000}"/>
    <cellStyle name="40% - Accent5 4 3" xfId="299" xr:uid="{00000000-0005-0000-0000-00001B010000}"/>
    <cellStyle name="40% - Accent5 5" xfId="300" xr:uid="{00000000-0005-0000-0000-00001C010000}"/>
    <cellStyle name="40% - Accent5 5 2" xfId="301" xr:uid="{00000000-0005-0000-0000-00001D010000}"/>
    <cellStyle name="40% - Accent5 5 3" xfId="302" xr:uid="{00000000-0005-0000-0000-00001E010000}"/>
    <cellStyle name="40% - Accent5 6" xfId="303" xr:uid="{00000000-0005-0000-0000-00001F010000}"/>
    <cellStyle name="40% - Accent5 6 2" xfId="304" xr:uid="{00000000-0005-0000-0000-000020010000}"/>
    <cellStyle name="40% - Accent5 6 3" xfId="305" xr:uid="{00000000-0005-0000-0000-000021010000}"/>
    <cellStyle name="40% - Accent5 7" xfId="306" xr:uid="{00000000-0005-0000-0000-000022010000}"/>
    <cellStyle name="40% - Accent6 2" xfId="307" xr:uid="{00000000-0005-0000-0000-000023010000}"/>
    <cellStyle name="40% - Accent6 2 10" xfId="308" xr:uid="{00000000-0005-0000-0000-000024010000}"/>
    <cellStyle name="40% - Accent6 2 11" xfId="309" xr:uid="{00000000-0005-0000-0000-000025010000}"/>
    <cellStyle name="40% - Accent6 2 12" xfId="310" xr:uid="{00000000-0005-0000-0000-000026010000}"/>
    <cellStyle name="40% - Accent6 2 2" xfId="311" xr:uid="{00000000-0005-0000-0000-000027010000}"/>
    <cellStyle name="40% - Accent6 2 2 2" xfId="312" xr:uid="{00000000-0005-0000-0000-000028010000}"/>
    <cellStyle name="40% - Accent6 2 3" xfId="313" xr:uid="{00000000-0005-0000-0000-000029010000}"/>
    <cellStyle name="40% - Accent6 2 4" xfId="314" xr:uid="{00000000-0005-0000-0000-00002A010000}"/>
    <cellStyle name="40% - Accent6 2 5" xfId="315" xr:uid="{00000000-0005-0000-0000-00002B010000}"/>
    <cellStyle name="40% - Accent6 2 6" xfId="316" xr:uid="{00000000-0005-0000-0000-00002C010000}"/>
    <cellStyle name="40% - Accent6 2 7" xfId="317" xr:uid="{00000000-0005-0000-0000-00002D010000}"/>
    <cellStyle name="40% - Accent6 2 8" xfId="318" xr:uid="{00000000-0005-0000-0000-00002E010000}"/>
    <cellStyle name="40% - Accent6 2 9" xfId="319" xr:uid="{00000000-0005-0000-0000-00002F010000}"/>
    <cellStyle name="40% - Accent6 3" xfId="320" xr:uid="{00000000-0005-0000-0000-000030010000}"/>
    <cellStyle name="40% - Accent6 3 2" xfId="321" xr:uid="{00000000-0005-0000-0000-000031010000}"/>
    <cellStyle name="40% - Accent6 3 3" xfId="322" xr:uid="{00000000-0005-0000-0000-000032010000}"/>
    <cellStyle name="40% - Accent6 4" xfId="323" xr:uid="{00000000-0005-0000-0000-000033010000}"/>
    <cellStyle name="40% - Accent6 4 2" xfId="324" xr:uid="{00000000-0005-0000-0000-000034010000}"/>
    <cellStyle name="40% - Accent6 4 3" xfId="325" xr:uid="{00000000-0005-0000-0000-000035010000}"/>
    <cellStyle name="40% - Accent6 5" xfId="326" xr:uid="{00000000-0005-0000-0000-000036010000}"/>
    <cellStyle name="40% - Accent6 5 2" xfId="327" xr:uid="{00000000-0005-0000-0000-000037010000}"/>
    <cellStyle name="40% - Accent6 5 3" xfId="328" xr:uid="{00000000-0005-0000-0000-000038010000}"/>
    <cellStyle name="40% - Accent6 6" xfId="329" xr:uid="{00000000-0005-0000-0000-000039010000}"/>
    <cellStyle name="40% - Accent6 6 2" xfId="330" xr:uid="{00000000-0005-0000-0000-00003A010000}"/>
    <cellStyle name="40% - Accent6 6 3" xfId="331" xr:uid="{00000000-0005-0000-0000-00003B010000}"/>
    <cellStyle name="40% - Accent6 7" xfId="332" xr:uid="{00000000-0005-0000-0000-00003C010000}"/>
    <cellStyle name="60% - Accent1 2" xfId="333" xr:uid="{00000000-0005-0000-0000-00003D010000}"/>
    <cellStyle name="60% - Accent1 2 10" xfId="334" xr:uid="{00000000-0005-0000-0000-00003E010000}"/>
    <cellStyle name="60% - Accent1 2 11" xfId="335" xr:uid="{00000000-0005-0000-0000-00003F010000}"/>
    <cellStyle name="60% - Accent1 2 12" xfId="336" xr:uid="{00000000-0005-0000-0000-000040010000}"/>
    <cellStyle name="60% - Accent1 2 2" xfId="337" xr:uid="{00000000-0005-0000-0000-000041010000}"/>
    <cellStyle name="60% - Accent1 2 2 2" xfId="338" xr:uid="{00000000-0005-0000-0000-000042010000}"/>
    <cellStyle name="60% - Accent1 2 3" xfId="339" xr:uid="{00000000-0005-0000-0000-000043010000}"/>
    <cellStyle name="60% - Accent1 2 4" xfId="340" xr:uid="{00000000-0005-0000-0000-000044010000}"/>
    <cellStyle name="60% - Accent1 2 5" xfId="341" xr:uid="{00000000-0005-0000-0000-000045010000}"/>
    <cellStyle name="60% - Accent1 2 6" xfId="342" xr:uid="{00000000-0005-0000-0000-000046010000}"/>
    <cellStyle name="60% - Accent1 2 7" xfId="343" xr:uid="{00000000-0005-0000-0000-000047010000}"/>
    <cellStyle name="60% - Accent1 2 8" xfId="344" xr:uid="{00000000-0005-0000-0000-000048010000}"/>
    <cellStyle name="60% - Accent1 2 9" xfId="345" xr:uid="{00000000-0005-0000-0000-000049010000}"/>
    <cellStyle name="60% - Accent1 3" xfId="346" xr:uid="{00000000-0005-0000-0000-00004A010000}"/>
    <cellStyle name="60% - Accent1 3 2" xfId="347" xr:uid="{00000000-0005-0000-0000-00004B010000}"/>
    <cellStyle name="60% - Accent1 3 3" xfId="348" xr:uid="{00000000-0005-0000-0000-00004C010000}"/>
    <cellStyle name="60% - Accent1 4" xfId="349" xr:uid="{00000000-0005-0000-0000-00004D010000}"/>
    <cellStyle name="60% - Accent1 4 2" xfId="350" xr:uid="{00000000-0005-0000-0000-00004E010000}"/>
    <cellStyle name="60% - Accent1 4 3" xfId="351" xr:uid="{00000000-0005-0000-0000-00004F010000}"/>
    <cellStyle name="60% - Accent1 5" xfId="352" xr:uid="{00000000-0005-0000-0000-000050010000}"/>
    <cellStyle name="60% - Accent1 5 2" xfId="353" xr:uid="{00000000-0005-0000-0000-000051010000}"/>
    <cellStyle name="60% - Accent1 5 3" xfId="354" xr:uid="{00000000-0005-0000-0000-000052010000}"/>
    <cellStyle name="60% - Accent1 6" xfId="355" xr:uid="{00000000-0005-0000-0000-000053010000}"/>
    <cellStyle name="60% - Accent1 6 2" xfId="356" xr:uid="{00000000-0005-0000-0000-000054010000}"/>
    <cellStyle name="60% - Accent1 6 3" xfId="357" xr:uid="{00000000-0005-0000-0000-000055010000}"/>
    <cellStyle name="60% - Accent1 7" xfId="358" xr:uid="{00000000-0005-0000-0000-000056010000}"/>
    <cellStyle name="60% - Accent2 2" xfId="359" xr:uid="{00000000-0005-0000-0000-000057010000}"/>
    <cellStyle name="60% - Accent2 2 10" xfId="360" xr:uid="{00000000-0005-0000-0000-000058010000}"/>
    <cellStyle name="60% - Accent2 2 11" xfId="361" xr:uid="{00000000-0005-0000-0000-000059010000}"/>
    <cellStyle name="60% - Accent2 2 12" xfId="362" xr:uid="{00000000-0005-0000-0000-00005A010000}"/>
    <cellStyle name="60% - Accent2 2 2" xfId="363" xr:uid="{00000000-0005-0000-0000-00005B010000}"/>
    <cellStyle name="60% - Accent2 2 2 2" xfId="364" xr:uid="{00000000-0005-0000-0000-00005C010000}"/>
    <cellStyle name="60% - Accent2 2 3" xfId="365" xr:uid="{00000000-0005-0000-0000-00005D010000}"/>
    <cellStyle name="60% - Accent2 2 4" xfId="366" xr:uid="{00000000-0005-0000-0000-00005E010000}"/>
    <cellStyle name="60% - Accent2 2 5" xfId="367" xr:uid="{00000000-0005-0000-0000-00005F010000}"/>
    <cellStyle name="60% - Accent2 2 6" xfId="368" xr:uid="{00000000-0005-0000-0000-000060010000}"/>
    <cellStyle name="60% - Accent2 2 7" xfId="369" xr:uid="{00000000-0005-0000-0000-000061010000}"/>
    <cellStyle name="60% - Accent2 2 8" xfId="370" xr:uid="{00000000-0005-0000-0000-000062010000}"/>
    <cellStyle name="60% - Accent2 2 9" xfId="371" xr:uid="{00000000-0005-0000-0000-000063010000}"/>
    <cellStyle name="60% - Accent2 3" xfId="372" xr:uid="{00000000-0005-0000-0000-000064010000}"/>
    <cellStyle name="60% - Accent2 3 2" xfId="373" xr:uid="{00000000-0005-0000-0000-000065010000}"/>
    <cellStyle name="60% - Accent2 3 3" xfId="374" xr:uid="{00000000-0005-0000-0000-000066010000}"/>
    <cellStyle name="60% - Accent2 4" xfId="375" xr:uid="{00000000-0005-0000-0000-000067010000}"/>
    <cellStyle name="60% - Accent2 4 2" xfId="376" xr:uid="{00000000-0005-0000-0000-000068010000}"/>
    <cellStyle name="60% - Accent2 4 3" xfId="377" xr:uid="{00000000-0005-0000-0000-000069010000}"/>
    <cellStyle name="60% - Accent2 5" xfId="378" xr:uid="{00000000-0005-0000-0000-00006A010000}"/>
    <cellStyle name="60% - Accent2 5 2" xfId="379" xr:uid="{00000000-0005-0000-0000-00006B010000}"/>
    <cellStyle name="60% - Accent2 5 3" xfId="380" xr:uid="{00000000-0005-0000-0000-00006C010000}"/>
    <cellStyle name="60% - Accent2 6" xfId="381" xr:uid="{00000000-0005-0000-0000-00006D010000}"/>
    <cellStyle name="60% - Accent2 6 2" xfId="382" xr:uid="{00000000-0005-0000-0000-00006E010000}"/>
    <cellStyle name="60% - Accent2 6 3" xfId="383" xr:uid="{00000000-0005-0000-0000-00006F010000}"/>
    <cellStyle name="60% - Accent2 7" xfId="384" xr:uid="{00000000-0005-0000-0000-000070010000}"/>
    <cellStyle name="60% - Accent3 2" xfId="385" xr:uid="{00000000-0005-0000-0000-000071010000}"/>
    <cellStyle name="60% - Accent3 2 10" xfId="386" xr:uid="{00000000-0005-0000-0000-000072010000}"/>
    <cellStyle name="60% - Accent3 2 11" xfId="387" xr:uid="{00000000-0005-0000-0000-000073010000}"/>
    <cellStyle name="60% - Accent3 2 12" xfId="388" xr:uid="{00000000-0005-0000-0000-000074010000}"/>
    <cellStyle name="60% - Accent3 2 2" xfId="389" xr:uid="{00000000-0005-0000-0000-000075010000}"/>
    <cellStyle name="60% - Accent3 2 2 2" xfId="390" xr:uid="{00000000-0005-0000-0000-000076010000}"/>
    <cellStyle name="60% - Accent3 2 3" xfId="391" xr:uid="{00000000-0005-0000-0000-000077010000}"/>
    <cellStyle name="60% - Accent3 2 4" xfId="392" xr:uid="{00000000-0005-0000-0000-000078010000}"/>
    <cellStyle name="60% - Accent3 2 5" xfId="393" xr:uid="{00000000-0005-0000-0000-000079010000}"/>
    <cellStyle name="60% - Accent3 2 6" xfId="394" xr:uid="{00000000-0005-0000-0000-00007A010000}"/>
    <cellStyle name="60% - Accent3 2 7" xfId="395" xr:uid="{00000000-0005-0000-0000-00007B010000}"/>
    <cellStyle name="60% - Accent3 2 8" xfId="396" xr:uid="{00000000-0005-0000-0000-00007C010000}"/>
    <cellStyle name="60% - Accent3 2 9" xfId="397" xr:uid="{00000000-0005-0000-0000-00007D010000}"/>
    <cellStyle name="60% - Accent3 3" xfId="398" xr:uid="{00000000-0005-0000-0000-00007E010000}"/>
    <cellStyle name="60% - Accent3 3 2" xfId="399" xr:uid="{00000000-0005-0000-0000-00007F010000}"/>
    <cellStyle name="60% - Accent3 3 3" xfId="400" xr:uid="{00000000-0005-0000-0000-000080010000}"/>
    <cellStyle name="60% - Accent3 4" xfId="401" xr:uid="{00000000-0005-0000-0000-000081010000}"/>
    <cellStyle name="60% - Accent3 4 2" xfId="402" xr:uid="{00000000-0005-0000-0000-000082010000}"/>
    <cellStyle name="60% - Accent3 4 3" xfId="403" xr:uid="{00000000-0005-0000-0000-000083010000}"/>
    <cellStyle name="60% - Accent3 5" xfId="404" xr:uid="{00000000-0005-0000-0000-000084010000}"/>
    <cellStyle name="60% - Accent3 5 2" xfId="405" xr:uid="{00000000-0005-0000-0000-000085010000}"/>
    <cellStyle name="60% - Accent3 5 3" xfId="406" xr:uid="{00000000-0005-0000-0000-000086010000}"/>
    <cellStyle name="60% - Accent3 6" xfId="407" xr:uid="{00000000-0005-0000-0000-000087010000}"/>
    <cellStyle name="60% - Accent3 6 2" xfId="408" xr:uid="{00000000-0005-0000-0000-000088010000}"/>
    <cellStyle name="60% - Accent3 6 3" xfId="409" xr:uid="{00000000-0005-0000-0000-000089010000}"/>
    <cellStyle name="60% - Accent3 7" xfId="410" xr:uid="{00000000-0005-0000-0000-00008A010000}"/>
    <cellStyle name="60% - Accent4 2" xfId="411" xr:uid="{00000000-0005-0000-0000-00008B010000}"/>
    <cellStyle name="60% - Accent4 2 10" xfId="412" xr:uid="{00000000-0005-0000-0000-00008C010000}"/>
    <cellStyle name="60% - Accent4 2 11" xfId="413" xr:uid="{00000000-0005-0000-0000-00008D010000}"/>
    <cellStyle name="60% - Accent4 2 12" xfId="414" xr:uid="{00000000-0005-0000-0000-00008E010000}"/>
    <cellStyle name="60% - Accent4 2 2" xfId="415" xr:uid="{00000000-0005-0000-0000-00008F010000}"/>
    <cellStyle name="60% - Accent4 2 2 2" xfId="416" xr:uid="{00000000-0005-0000-0000-000090010000}"/>
    <cellStyle name="60% - Accent4 2 3" xfId="417" xr:uid="{00000000-0005-0000-0000-000091010000}"/>
    <cellStyle name="60% - Accent4 2 4" xfId="418" xr:uid="{00000000-0005-0000-0000-000092010000}"/>
    <cellStyle name="60% - Accent4 2 5" xfId="419" xr:uid="{00000000-0005-0000-0000-000093010000}"/>
    <cellStyle name="60% - Accent4 2 6" xfId="420" xr:uid="{00000000-0005-0000-0000-000094010000}"/>
    <cellStyle name="60% - Accent4 2 7" xfId="421" xr:uid="{00000000-0005-0000-0000-000095010000}"/>
    <cellStyle name="60% - Accent4 2 8" xfId="422" xr:uid="{00000000-0005-0000-0000-000096010000}"/>
    <cellStyle name="60% - Accent4 2 9" xfId="423" xr:uid="{00000000-0005-0000-0000-000097010000}"/>
    <cellStyle name="60% - Accent4 3" xfId="424" xr:uid="{00000000-0005-0000-0000-000098010000}"/>
    <cellStyle name="60% - Accent4 3 2" xfId="425" xr:uid="{00000000-0005-0000-0000-000099010000}"/>
    <cellStyle name="60% - Accent4 3 3" xfId="426" xr:uid="{00000000-0005-0000-0000-00009A010000}"/>
    <cellStyle name="60% - Accent4 4" xfId="427" xr:uid="{00000000-0005-0000-0000-00009B010000}"/>
    <cellStyle name="60% - Accent4 4 2" xfId="428" xr:uid="{00000000-0005-0000-0000-00009C010000}"/>
    <cellStyle name="60% - Accent4 4 3" xfId="429" xr:uid="{00000000-0005-0000-0000-00009D010000}"/>
    <cellStyle name="60% - Accent4 5" xfId="430" xr:uid="{00000000-0005-0000-0000-00009E010000}"/>
    <cellStyle name="60% - Accent4 5 2" xfId="431" xr:uid="{00000000-0005-0000-0000-00009F010000}"/>
    <cellStyle name="60% - Accent4 5 3" xfId="432" xr:uid="{00000000-0005-0000-0000-0000A0010000}"/>
    <cellStyle name="60% - Accent4 6" xfId="433" xr:uid="{00000000-0005-0000-0000-0000A1010000}"/>
    <cellStyle name="60% - Accent4 6 2" xfId="434" xr:uid="{00000000-0005-0000-0000-0000A2010000}"/>
    <cellStyle name="60% - Accent4 6 3" xfId="435" xr:uid="{00000000-0005-0000-0000-0000A3010000}"/>
    <cellStyle name="60% - Accent4 7" xfId="436" xr:uid="{00000000-0005-0000-0000-0000A4010000}"/>
    <cellStyle name="60% - Accent5 2" xfId="437" xr:uid="{00000000-0005-0000-0000-0000A5010000}"/>
    <cellStyle name="60% - Accent5 2 10" xfId="438" xr:uid="{00000000-0005-0000-0000-0000A6010000}"/>
    <cellStyle name="60% - Accent5 2 11" xfId="439" xr:uid="{00000000-0005-0000-0000-0000A7010000}"/>
    <cellStyle name="60% - Accent5 2 12" xfId="440" xr:uid="{00000000-0005-0000-0000-0000A8010000}"/>
    <cellStyle name="60% - Accent5 2 2" xfId="441" xr:uid="{00000000-0005-0000-0000-0000A9010000}"/>
    <cellStyle name="60% - Accent5 2 2 2" xfId="442" xr:uid="{00000000-0005-0000-0000-0000AA010000}"/>
    <cellStyle name="60% - Accent5 2 3" xfId="443" xr:uid="{00000000-0005-0000-0000-0000AB010000}"/>
    <cellStyle name="60% - Accent5 2 4" xfId="444" xr:uid="{00000000-0005-0000-0000-0000AC010000}"/>
    <cellStyle name="60% - Accent5 2 5" xfId="445" xr:uid="{00000000-0005-0000-0000-0000AD010000}"/>
    <cellStyle name="60% - Accent5 2 6" xfId="446" xr:uid="{00000000-0005-0000-0000-0000AE010000}"/>
    <cellStyle name="60% - Accent5 2 7" xfId="447" xr:uid="{00000000-0005-0000-0000-0000AF010000}"/>
    <cellStyle name="60% - Accent5 2 8" xfId="448" xr:uid="{00000000-0005-0000-0000-0000B0010000}"/>
    <cellStyle name="60% - Accent5 2 9" xfId="449" xr:uid="{00000000-0005-0000-0000-0000B1010000}"/>
    <cellStyle name="60% - Accent5 3" xfId="450" xr:uid="{00000000-0005-0000-0000-0000B2010000}"/>
    <cellStyle name="60% - Accent5 3 2" xfId="451" xr:uid="{00000000-0005-0000-0000-0000B3010000}"/>
    <cellStyle name="60% - Accent5 3 3" xfId="452" xr:uid="{00000000-0005-0000-0000-0000B4010000}"/>
    <cellStyle name="60% - Accent5 4" xfId="453" xr:uid="{00000000-0005-0000-0000-0000B5010000}"/>
    <cellStyle name="60% - Accent5 4 2" xfId="454" xr:uid="{00000000-0005-0000-0000-0000B6010000}"/>
    <cellStyle name="60% - Accent5 4 3" xfId="455" xr:uid="{00000000-0005-0000-0000-0000B7010000}"/>
    <cellStyle name="60% - Accent5 5" xfId="456" xr:uid="{00000000-0005-0000-0000-0000B8010000}"/>
    <cellStyle name="60% - Accent5 5 2" xfId="457" xr:uid="{00000000-0005-0000-0000-0000B9010000}"/>
    <cellStyle name="60% - Accent5 5 3" xfId="458" xr:uid="{00000000-0005-0000-0000-0000BA010000}"/>
    <cellStyle name="60% - Accent5 6" xfId="459" xr:uid="{00000000-0005-0000-0000-0000BB010000}"/>
    <cellStyle name="60% - Accent5 6 2" xfId="460" xr:uid="{00000000-0005-0000-0000-0000BC010000}"/>
    <cellStyle name="60% - Accent5 6 3" xfId="461" xr:uid="{00000000-0005-0000-0000-0000BD010000}"/>
    <cellStyle name="60% - Accent5 7" xfId="462" xr:uid="{00000000-0005-0000-0000-0000BE010000}"/>
    <cellStyle name="60% - Accent6 2" xfId="463" xr:uid="{00000000-0005-0000-0000-0000BF010000}"/>
    <cellStyle name="60% - Accent6 2 10" xfId="464" xr:uid="{00000000-0005-0000-0000-0000C0010000}"/>
    <cellStyle name="60% - Accent6 2 11" xfId="465" xr:uid="{00000000-0005-0000-0000-0000C1010000}"/>
    <cellStyle name="60% - Accent6 2 12" xfId="466" xr:uid="{00000000-0005-0000-0000-0000C2010000}"/>
    <cellStyle name="60% - Accent6 2 2" xfId="467" xr:uid="{00000000-0005-0000-0000-0000C3010000}"/>
    <cellStyle name="60% - Accent6 2 2 2" xfId="468" xr:uid="{00000000-0005-0000-0000-0000C4010000}"/>
    <cellStyle name="60% - Accent6 2 3" xfId="469" xr:uid="{00000000-0005-0000-0000-0000C5010000}"/>
    <cellStyle name="60% - Accent6 2 4" xfId="470" xr:uid="{00000000-0005-0000-0000-0000C6010000}"/>
    <cellStyle name="60% - Accent6 2 5" xfId="471" xr:uid="{00000000-0005-0000-0000-0000C7010000}"/>
    <cellStyle name="60% - Accent6 2 6" xfId="472" xr:uid="{00000000-0005-0000-0000-0000C8010000}"/>
    <cellStyle name="60% - Accent6 2 7" xfId="473" xr:uid="{00000000-0005-0000-0000-0000C9010000}"/>
    <cellStyle name="60% - Accent6 2 8" xfId="474" xr:uid="{00000000-0005-0000-0000-0000CA010000}"/>
    <cellStyle name="60% - Accent6 2 9" xfId="475" xr:uid="{00000000-0005-0000-0000-0000CB010000}"/>
    <cellStyle name="60% - Accent6 3" xfId="476" xr:uid="{00000000-0005-0000-0000-0000CC010000}"/>
    <cellStyle name="60% - Accent6 3 2" xfId="477" xr:uid="{00000000-0005-0000-0000-0000CD010000}"/>
    <cellStyle name="60% - Accent6 3 3" xfId="478" xr:uid="{00000000-0005-0000-0000-0000CE010000}"/>
    <cellStyle name="60% - Accent6 4" xfId="479" xr:uid="{00000000-0005-0000-0000-0000CF010000}"/>
    <cellStyle name="60% - Accent6 4 2" xfId="480" xr:uid="{00000000-0005-0000-0000-0000D0010000}"/>
    <cellStyle name="60% - Accent6 4 3" xfId="481" xr:uid="{00000000-0005-0000-0000-0000D1010000}"/>
    <cellStyle name="60% - Accent6 5" xfId="482" xr:uid="{00000000-0005-0000-0000-0000D2010000}"/>
    <cellStyle name="60% - Accent6 5 2" xfId="483" xr:uid="{00000000-0005-0000-0000-0000D3010000}"/>
    <cellStyle name="60% - Accent6 5 3" xfId="484" xr:uid="{00000000-0005-0000-0000-0000D4010000}"/>
    <cellStyle name="60% - Accent6 6" xfId="485" xr:uid="{00000000-0005-0000-0000-0000D5010000}"/>
    <cellStyle name="60% - Accent6 6 2" xfId="486" xr:uid="{00000000-0005-0000-0000-0000D6010000}"/>
    <cellStyle name="60% - Accent6 6 3" xfId="487" xr:uid="{00000000-0005-0000-0000-0000D7010000}"/>
    <cellStyle name="60% - Accent6 7" xfId="488" xr:uid="{00000000-0005-0000-0000-0000D8010000}"/>
    <cellStyle name="Accent1 - 20%" xfId="489" xr:uid="{00000000-0005-0000-0000-0000D9010000}"/>
    <cellStyle name="Accent1 - 40%" xfId="490" xr:uid="{00000000-0005-0000-0000-0000DA010000}"/>
    <cellStyle name="Accent1 - 60%" xfId="491" xr:uid="{00000000-0005-0000-0000-0000DB010000}"/>
    <cellStyle name="Accent1 2" xfId="492" xr:uid="{00000000-0005-0000-0000-0000DC010000}"/>
    <cellStyle name="Accent1 2 10" xfId="493" xr:uid="{00000000-0005-0000-0000-0000DD010000}"/>
    <cellStyle name="Accent1 2 11" xfId="494" xr:uid="{00000000-0005-0000-0000-0000DE010000}"/>
    <cellStyle name="Accent1 2 12" xfId="495" xr:uid="{00000000-0005-0000-0000-0000DF010000}"/>
    <cellStyle name="Accent1 2 2" xfId="496" xr:uid="{00000000-0005-0000-0000-0000E0010000}"/>
    <cellStyle name="Accent1 2 2 2" xfId="497" xr:uid="{00000000-0005-0000-0000-0000E1010000}"/>
    <cellStyle name="Accent1 2 3" xfId="498" xr:uid="{00000000-0005-0000-0000-0000E2010000}"/>
    <cellStyle name="Accent1 2 4" xfId="499" xr:uid="{00000000-0005-0000-0000-0000E3010000}"/>
    <cellStyle name="Accent1 2 5" xfId="500" xr:uid="{00000000-0005-0000-0000-0000E4010000}"/>
    <cellStyle name="Accent1 2 6" xfId="501" xr:uid="{00000000-0005-0000-0000-0000E5010000}"/>
    <cellStyle name="Accent1 2 7" xfId="502" xr:uid="{00000000-0005-0000-0000-0000E6010000}"/>
    <cellStyle name="Accent1 2 8" xfId="503" xr:uid="{00000000-0005-0000-0000-0000E7010000}"/>
    <cellStyle name="Accent1 2 9" xfId="504" xr:uid="{00000000-0005-0000-0000-0000E8010000}"/>
    <cellStyle name="Accent1 3" xfId="505" xr:uid="{00000000-0005-0000-0000-0000E9010000}"/>
    <cellStyle name="Accent1 3 2" xfId="506" xr:uid="{00000000-0005-0000-0000-0000EA010000}"/>
    <cellStyle name="Accent1 3 3" xfId="507" xr:uid="{00000000-0005-0000-0000-0000EB010000}"/>
    <cellStyle name="Accent1 4" xfId="508" xr:uid="{00000000-0005-0000-0000-0000EC010000}"/>
    <cellStyle name="Accent1 4 2" xfId="509" xr:uid="{00000000-0005-0000-0000-0000ED010000}"/>
    <cellStyle name="Accent1 4 3" xfId="510" xr:uid="{00000000-0005-0000-0000-0000EE010000}"/>
    <cellStyle name="Accent1 5" xfId="511" xr:uid="{00000000-0005-0000-0000-0000EF010000}"/>
    <cellStyle name="Accent1 5 2" xfId="512" xr:uid="{00000000-0005-0000-0000-0000F0010000}"/>
    <cellStyle name="Accent1 5 3" xfId="513" xr:uid="{00000000-0005-0000-0000-0000F1010000}"/>
    <cellStyle name="Accent1 6" xfId="514" xr:uid="{00000000-0005-0000-0000-0000F2010000}"/>
    <cellStyle name="Accent1 6 2" xfId="515" xr:uid="{00000000-0005-0000-0000-0000F3010000}"/>
    <cellStyle name="Accent1 6 3" xfId="516" xr:uid="{00000000-0005-0000-0000-0000F4010000}"/>
    <cellStyle name="Accent1 7" xfId="517" xr:uid="{00000000-0005-0000-0000-0000F5010000}"/>
    <cellStyle name="Accent1 8" xfId="518" xr:uid="{00000000-0005-0000-0000-0000F6010000}"/>
    <cellStyle name="Accent1 9" xfId="519" xr:uid="{00000000-0005-0000-0000-0000F7010000}"/>
    <cellStyle name="Accent2 - 20%" xfId="520" xr:uid="{00000000-0005-0000-0000-0000F8010000}"/>
    <cellStyle name="Accent2 - 40%" xfId="521" xr:uid="{00000000-0005-0000-0000-0000F9010000}"/>
    <cellStyle name="Accent2 - 60%" xfId="522" xr:uid="{00000000-0005-0000-0000-0000FA010000}"/>
    <cellStyle name="Accent2 2" xfId="523" xr:uid="{00000000-0005-0000-0000-0000FB010000}"/>
    <cellStyle name="Accent2 2 10" xfId="524" xr:uid="{00000000-0005-0000-0000-0000FC010000}"/>
    <cellStyle name="Accent2 2 11" xfId="525" xr:uid="{00000000-0005-0000-0000-0000FD010000}"/>
    <cellStyle name="Accent2 2 12" xfId="526" xr:uid="{00000000-0005-0000-0000-0000FE010000}"/>
    <cellStyle name="Accent2 2 2" xfId="527" xr:uid="{00000000-0005-0000-0000-0000FF010000}"/>
    <cellStyle name="Accent2 2 2 2" xfId="528" xr:uid="{00000000-0005-0000-0000-000000020000}"/>
    <cellStyle name="Accent2 2 3" xfId="529" xr:uid="{00000000-0005-0000-0000-000001020000}"/>
    <cellStyle name="Accent2 2 4" xfId="530" xr:uid="{00000000-0005-0000-0000-000002020000}"/>
    <cellStyle name="Accent2 2 5" xfId="531" xr:uid="{00000000-0005-0000-0000-000003020000}"/>
    <cellStyle name="Accent2 2 6" xfId="532" xr:uid="{00000000-0005-0000-0000-000004020000}"/>
    <cellStyle name="Accent2 2 7" xfId="533" xr:uid="{00000000-0005-0000-0000-000005020000}"/>
    <cellStyle name="Accent2 2 8" xfId="534" xr:uid="{00000000-0005-0000-0000-000006020000}"/>
    <cellStyle name="Accent2 2 9" xfId="535" xr:uid="{00000000-0005-0000-0000-000007020000}"/>
    <cellStyle name="Accent2 3" xfId="536" xr:uid="{00000000-0005-0000-0000-000008020000}"/>
    <cellStyle name="Accent2 3 2" xfId="537" xr:uid="{00000000-0005-0000-0000-000009020000}"/>
    <cellStyle name="Accent2 3 3" xfId="538" xr:uid="{00000000-0005-0000-0000-00000A020000}"/>
    <cellStyle name="Accent2 4" xfId="539" xr:uid="{00000000-0005-0000-0000-00000B020000}"/>
    <cellStyle name="Accent2 4 2" xfId="540" xr:uid="{00000000-0005-0000-0000-00000C020000}"/>
    <cellStyle name="Accent2 4 3" xfId="541" xr:uid="{00000000-0005-0000-0000-00000D020000}"/>
    <cellStyle name="Accent2 5" xfId="542" xr:uid="{00000000-0005-0000-0000-00000E020000}"/>
    <cellStyle name="Accent2 5 2" xfId="543" xr:uid="{00000000-0005-0000-0000-00000F020000}"/>
    <cellStyle name="Accent2 5 3" xfId="544" xr:uid="{00000000-0005-0000-0000-000010020000}"/>
    <cellStyle name="Accent2 6" xfId="545" xr:uid="{00000000-0005-0000-0000-000011020000}"/>
    <cellStyle name="Accent2 6 2" xfId="546" xr:uid="{00000000-0005-0000-0000-000012020000}"/>
    <cellStyle name="Accent2 6 3" xfId="547" xr:uid="{00000000-0005-0000-0000-000013020000}"/>
    <cellStyle name="Accent2 7" xfId="548" xr:uid="{00000000-0005-0000-0000-000014020000}"/>
    <cellStyle name="Accent2 8" xfId="549" xr:uid="{00000000-0005-0000-0000-000015020000}"/>
    <cellStyle name="Accent2 9" xfId="550" xr:uid="{00000000-0005-0000-0000-000016020000}"/>
    <cellStyle name="Accent3 - 20%" xfId="551" xr:uid="{00000000-0005-0000-0000-000017020000}"/>
    <cellStyle name="Accent3 - 40%" xfId="552" xr:uid="{00000000-0005-0000-0000-000018020000}"/>
    <cellStyle name="Accent3 - 60%" xfId="553" xr:uid="{00000000-0005-0000-0000-000019020000}"/>
    <cellStyle name="Accent3 2" xfId="554" xr:uid="{00000000-0005-0000-0000-00001A020000}"/>
    <cellStyle name="Accent3 2 10" xfId="555" xr:uid="{00000000-0005-0000-0000-00001B020000}"/>
    <cellStyle name="Accent3 2 11" xfId="556" xr:uid="{00000000-0005-0000-0000-00001C020000}"/>
    <cellStyle name="Accent3 2 12" xfId="557" xr:uid="{00000000-0005-0000-0000-00001D020000}"/>
    <cellStyle name="Accent3 2 2" xfId="558" xr:uid="{00000000-0005-0000-0000-00001E020000}"/>
    <cellStyle name="Accent3 2 2 2" xfId="559" xr:uid="{00000000-0005-0000-0000-00001F020000}"/>
    <cellStyle name="Accent3 2 3" xfId="560" xr:uid="{00000000-0005-0000-0000-000020020000}"/>
    <cellStyle name="Accent3 2 4" xfId="561" xr:uid="{00000000-0005-0000-0000-000021020000}"/>
    <cellStyle name="Accent3 2 5" xfId="562" xr:uid="{00000000-0005-0000-0000-000022020000}"/>
    <cellStyle name="Accent3 2 6" xfId="563" xr:uid="{00000000-0005-0000-0000-000023020000}"/>
    <cellStyle name="Accent3 2 7" xfId="564" xr:uid="{00000000-0005-0000-0000-000024020000}"/>
    <cellStyle name="Accent3 2 8" xfId="565" xr:uid="{00000000-0005-0000-0000-000025020000}"/>
    <cellStyle name="Accent3 2 9" xfId="566" xr:uid="{00000000-0005-0000-0000-000026020000}"/>
    <cellStyle name="Accent3 3" xfId="567" xr:uid="{00000000-0005-0000-0000-000027020000}"/>
    <cellStyle name="Accent3 3 2" xfId="568" xr:uid="{00000000-0005-0000-0000-000028020000}"/>
    <cellStyle name="Accent3 3 3" xfId="569" xr:uid="{00000000-0005-0000-0000-000029020000}"/>
    <cellStyle name="Accent3 4" xfId="570" xr:uid="{00000000-0005-0000-0000-00002A020000}"/>
    <cellStyle name="Accent3 4 2" xfId="571" xr:uid="{00000000-0005-0000-0000-00002B020000}"/>
    <cellStyle name="Accent3 4 3" xfId="572" xr:uid="{00000000-0005-0000-0000-00002C020000}"/>
    <cellStyle name="Accent3 5" xfId="573" xr:uid="{00000000-0005-0000-0000-00002D020000}"/>
    <cellStyle name="Accent3 5 2" xfId="574" xr:uid="{00000000-0005-0000-0000-00002E020000}"/>
    <cellStyle name="Accent3 5 3" xfId="575" xr:uid="{00000000-0005-0000-0000-00002F020000}"/>
    <cellStyle name="Accent3 6" xfId="576" xr:uid="{00000000-0005-0000-0000-000030020000}"/>
    <cellStyle name="Accent3 6 2" xfId="577" xr:uid="{00000000-0005-0000-0000-000031020000}"/>
    <cellStyle name="Accent3 6 3" xfId="578" xr:uid="{00000000-0005-0000-0000-000032020000}"/>
    <cellStyle name="Accent3 7" xfId="579" xr:uid="{00000000-0005-0000-0000-000033020000}"/>
    <cellStyle name="Accent3 8" xfId="580" xr:uid="{00000000-0005-0000-0000-000034020000}"/>
    <cellStyle name="Accent3 9" xfId="581" xr:uid="{00000000-0005-0000-0000-000035020000}"/>
    <cellStyle name="Accent4 - 20%" xfId="582" xr:uid="{00000000-0005-0000-0000-000036020000}"/>
    <cellStyle name="Accent4 - 40%" xfId="583" xr:uid="{00000000-0005-0000-0000-000037020000}"/>
    <cellStyle name="Accent4 - 60%" xfId="584" xr:uid="{00000000-0005-0000-0000-000038020000}"/>
    <cellStyle name="Accent4 2" xfId="585" xr:uid="{00000000-0005-0000-0000-000039020000}"/>
    <cellStyle name="Accent4 2 10" xfId="586" xr:uid="{00000000-0005-0000-0000-00003A020000}"/>
    <cellStyle name="Accent4 2 11" xfId="587" xr:uid="{00000000-0005-0000-0000-00003B020000}"/>
    <cellStyle name="Accent4 2 12" xfId="588" xr:uid="{00000000-0005-0000-0000-00003C020000}"/>
    <cellStyle name="Accent4 2 2" xfId="589" xr:uid="{00000000-0005-0000-0000-00003D020000}"/>
    <cellStyle name="Accent4 2 2 2" xfId="590" xr:uid="{00000000-0005-0000-0000-00003E020000}"/>
    <cellStyle name="Accent4 2 3" xfId="591" xr:uid="{00000000-0005-0000-0000-00003F020000}"/>
    <cellStyle name="Accent4 2 4" xfId="592" xr:uid="{00000000-0005-0000-0000-000040020000}"/>
    <cellStyle name="Accent4 2 5" xfId="593" xr:uid="{00000000-0005-0000-0000-000041020000}"/>
    <cellStyle name="Accent4 2 6" xfId="594" xr:uid="{00000000-0005-0000-0000-000042020000}"/>
    <cellStyle name="Accent4 2 7" xfId="595" xr:uid="{00000000-0005-0000-0000-000043020000}"/>
    <cellStyle name="Accent4 2 8" xfId="596" xr:uid="{00000000-0005-0000-0000-000044020000}"/>
    <cellStyle name="Accent4 2 9" xfId="597" xr:uid="{00000000-0005-0000-0000-000045020000}"/>
    <cellStyle name="Accent4 3" xfId="598" xr:uid="{00000000-0005-0000-0000-000046020000}"/>
    <cellStyle name="Accent4 3 2" xfId="599" xr:uid="{00000000-0005-0000-0000-000047020000}"/>
    <cellStyle name="Accent4 3 3" xfId="600" xr:uid="{00000000-0005-0000-0000-000048020000}"/>
    <cellStyle name="Accent4 4" xfId="601" xr:uid="{00000000-0005-0000-0000-000049020000}"/>
    <cellStyle name="Accent4 4 2" xfId="602" xr:uid="{00000000-0005-0000-0000-00004A020000}"/>
    <cellStyle name="Accent4 4 3" xfId="603" xr:uid="{00000000-0005-0000-0000-00004B020000}"/>
    <cellStyle name="Accent4 5" xfId="604" xr:uid="{00000000-0005-0000-0000-00004C020000}"/>
    <cellStyle name="Accent4 5 2" xfId="605" xr:uid="{00000000-0005-0000-0000-00004D020000}"/>
    <cellStyle name="Accent4 5 3" xfId="606" xr:uid="{00000000-0005-0000-0000-00004E020000}"/>
    <cellStyle name="Accent4 6" xfId="607" xr:uid="{00000000-0005-0000-0000-00004F020000}"/>
    <cellStyle name="Accent4 6 2" xfId="608" xr:uid="{00000000-0005-0000-0000-000050020000}"/>
    <cellStyle name="Accent4 6 3" xfId="609" xr:uid="{00000000-0005-0000-0000-000051020000}"/>
    <cellStyle name="Accent4 7" xfId="610" xr:uid="{00000000-0005-0000-0000-000052020000}"/>
    <cellStyle name="Accent4 8" xfId="611" xr:uid="{00000000-0005-0000-0000-000053020000}"/>
    <cellStyle name="Accent4 9" xfId="612" xr:uid="{00000000-0005-0000-0000-000054020000}"/>
    <cellStyle name="Accent5 - 20%" xfId="613" xr:uid="{00000000-0005-0000-0000-000055020000}"/>
    <cellStyle name="Accent5 - 40%" xfId="614" xr:uid="{00000000-0005-0000-0000-000056020000}"/>
    <cellStyle name="Accent5 - 60%" xfId="615" xr:uid="{00000000-0005-0000-0000-000057020000}"/>
    <cellStyle name="Accent5 2" xfId="616" xr:uid="{00000000-0005-0000-0000-000058020000}"/>
    <cellStyle name="Accent5 2 10" xfId="617" xr:uid="{00000000-0005-0000-0000-000059020000}"/>
    <cellStyle name="Accent5 2 11" xfId="618" xr:uid="{00000000-0005-0000-0000-00005A020000}"/>
    <cellStyle name="Accent5 2 12" xfId="619" xr:uid="{00000000-0005-0000-0000-00005B020000}"/>
    <cellStyle name="Accent5 2 2" xfId="620" xr:uid="{00000000-0005-0000-0000-00005C020000}"/>
    <cellStyle name="Accent5 2 2 2" xfId="621" xr:uid="{00000000-0005-0000-0000-00005D020000}"/>
    <cellStyle name="Accent5 2 3" xfId="622" xr:uid="{00000000-0005-0000-0000-00005E020000}"/>
    <cellStyle name="Accent5 2 4" xfId="623" xr:uid="{00000000-0005-0000-0000-00005F020000}"/>
    <cellStyle name="Accent5 2 5" xfId="624" xr:uid="{00000000-0005-0000-0000-000060020000}"/>
    <cellStyle name="Accent5 2 6" xfId="625" xr:uid="{00000000-0005-0000-0000-000061020000}"/>
    <cellStyle name="Accent5 2 7" xfId="626" xr:uid="{00000000-0005-0000-0000-000062020000}"/>
    <cellStyle name="Accent5 2 8" xfId="627" xr:uid="{00000000-0005-0000-0000-000063020000}"/>
    <cellStyle name="Accent5 2 9" xfId="628" xr:uid="{00000000-0005-0000-0000-000064020000}"/>
    <cellStyle name="Accent5 3" xfId="629" xr:uid="{00000000-0005-0000-0000-000065020000}"/>
    <cellStyle name="Accent5 3 2" xfId="630" xr:uid="{00000000-0005-0000-0000-000066020000}"/>
    <cellStyle name="Accent5 3 3" xfId="631" xr:uid="{00000000-0005-0000-0000-000067020000}"/>
    <cellStyle name="Accent5 4" xfId="632" xr:uid="{00000000-0005-0000-0000-000068020000}"/>
    <cellStyle name="Accent5 4 2" xfId="633" xr:uid="{00000000-0005-0000-0000-000069020000}"/>
    <cellStyle name="Accent5 4 3" xfId="634" xr:uid="{00000000-0005-0000-0000-00006A020000}"/>
    <cellStyle name="Accent5 5" xfId="635" xr:uid="{00000000-0005-0000-0000-00006B020000}"/>
    <cellStyle name="Accent5 5 2" xfId="636" xr:uid="{00000000-0005-0000-0000-00006C020000}"/>
    <cellStyle name="Accent5 5 3" xfId="637" xr:uid="{00000000-0005-0000-0000-00006D020000}"/>
    <cellStyle name="Accent5 6" xfId="638" xr:uid="{00000000-0005-0000-0000-00006E020000}"/>
    <cellStyle name="Accent5 6 2" xfId="639" xr:uid="{00000000-0005-0000-0000-00006F020000}"/>
    <cellStyle name="Accent5 6 3" xfId="640" xr:uid="{00000000-0005-0000-0000-000070020000}"/>
    <cellStyle name="Accent5 7" xfId="641" xr:uid="{00000000-0005-0000-0000-000071020000}"/>
    <cellStyle name="Accent5 8" xfId="642" xr:uid="{00000000-0005-0000-0000-000072020000}"/>
    <cellStyle name="Accent5 9" xfId="643" xr:uid="{00000000-0005-0000-0000-000073020000}"/>
    <cellStyle name="Accent6 - 20%" xfId="644" xr:uid="{00000000-0005-0000-0000-000074020000}"/>
    <cellStyle name="Accent6 - 40%" xfId="645" xr:uid="{00000000-0005-0000-0000-000075020000}"/>
    <cellStyle name="Accent6 - 60%" xfId="646" xr:uid="{00000000-0005-0000-0000-000076020000}"/>
    <cellStyle name="Accent6 2" xfId="647" xr:uid="{00000000-0005-0000-0000-000077020000}"/>
    <cellStyle name="Accent6 2 10" xfId="648" xr:uid="{00000000-0005-0000-0000-000078020000}"/>
    <cellStyle name="Accent6 2 11" xfId="649" xr:uid="{00000000-0005-0000-0000-000079020000}"/>
    <cellStyle name="Accent6 2 12" xfId="650" xr:uid="{00000000-0005-0000-0000-00007A020000}"/>
    <cellStyle name="Accent6 2 2" xfId="651" xr:uid="{00000000-0005-0000-0000-00007B020000}"/>
    <cellStyle name="Accent6 2 2 2" xfId="652" xr:uid="{00000000-0005-0000-0000-00007C020000}"/>
    <cellStyle name="Accent6 2 3" xfId="653" xr:uid="{00000000-0005-0000-0000-00007D020000}"/>
    <cellStyle name="Accent6 2 4" xfId="654" xr:uid="{00000000-0005-0000-0000-00007E020000}"/>
    <cellStyle name="Accent6 2 5" xfId="655" xr:uid="{00000000-0005-0000-0000-00007F020000}"/>
    <cellStyle name="Accent6 2 6" xfId="656" xr:uid="{00000000-0005-0000-0000-000080020000}"/>
    <cellStyle name="Accent6 2 7" xfId="657" xr:uid="{00000000-0005-0000-0000-000081020000}"/>
    <cellStyle name="Accent6 2 8" xfId="658" xr:uid="{00000000-0005-0000-0000-000082020000}"/>
    <cellStyle name="Accent6 2 9" xfId="659" xr:uid="{00000000-0005-0000-0000-000083020000}"/>
    <cellStyle name="Accent6 3" xfId="660" xr:uid="{00000000-0005-0000-0000-000084020000}"/>
    <cellStyle name="Accent6 3 2" xfId="661" xr:uid="{00000000-0005-0000-0000-000085020000}"/>
    <cellStyle name="Accent6 3 3" xfId="662" xr:uid="{00000000-0005-0000-0000-000086020000}"/>
    <cellStyle name="Accent6 4" xfId="663" xr:uid="{00000000-0005-0000-0000-000087020000}"/>
    <cellStyle name="Accent6 4 2" xfId="664" xr:uid="{00000000-0005-0000-0000-000088020000}"/>
    <cellStyle name="Accent6 4 3" xfId="665" xr:uid="{00000000-0005-0000-0000-000089020000}"/>
    <cellStyle name="Accent6 5" xfId="666" xr:uid="{00000000-0005-0000-0000-00008A020000}"/>
    <cellStyle name="Accent6 5 2" xfId="667" xr:uid="{00000000-0005-0000-0000-00008B020000}"/>
    <cellStyle name="Accent6 5 3" xfId="668" xr:uid="{00000000-0005-0000-0000-00008C020000}"/>
    <cellStyle name="Accent6 6" xfId="669" xr:uid="{00000000-0005-0000-0000-00008D020000}"/>
    <cellStyle name="Accent6 6 2" xfId="670" xr:uid="{00000000-0005-0000-0000-00008E020000}"/>
    <cellStyle name="Accent6 6 3" xfId="671" xr:uid="{00000000-0005-0000-0000-00008F020000}"/>
    <cellStyle name="Accent6 7" xfId="672" xr:uid="{00000000-0005-0000-0000-000090020000}"/>
    <cellStyle name="Accent6 8" xfId="673" xr:uid="{00000000-0005-0000-0000-000091020000}"/>
    <cellStyle name="Accent6 9" xfId="674" xr:uid="{00000000-0005-0000-0000-000092020000}"/>
    <cellStyle name="Bad 2" xfId="675" xr:uid="{00000000-0005-0000-0000-000093020000}"/>
    <cellStyle name="Bad 2 10" xfId="676" xr:uid="{00000000-0005-0000-0000-000094020000}"/>
    <cellStyle name="Bad 2 11" xfId="677" xr:uid="{00000000-0005-0000-0000-000095020000}"/>
    <cellStyle name="Bad 2 12" xfId="678" xr:uid="{00000000-0005-0000-0000-000096020000}"/>
    <cellStyle name="Bad 2 2" xfId="679" xr:uid="{00000000-0005-0000-0000-000097020000}"/>
    <cellStyle name="Bad 2 2 2" xfId="680" xr:uid="{00000000-0005-0000-0000-000098020000}"/>
    <cellStyle name="Bad 2 3" xfId="681" xr:uid="{00000000-0005-0000-0000-000099020000}"/>
    <cellStyle name="Bad 2 4" xfId="682" xr:uid="{00000000-0005-0000-0000-00009A020000}"/>
    <cellStyle name="Bad 2 5" xfId="683" xr:uid="{00000000-0005-0000-0000-00009B020000}"/>
    <cellStyle name="Bad 2 6" xfId="684" xr:uid="{00000000-0005-0000-0000-00009C020000}"/>
    <cellStyle name="Bad 2 7" xfId="685" xr:uid="{00000000-0005-0000-0000-00009D020000}"/>
    <cellStyle name="Bad 2 8" xfId="686" xr:uid="{00000000-0005-0000-0000-00009E020000}"/>
    <cellStyle name="Bad 2 9" xfId="687" xr:uid="{00000000-0005-0000-0000-00009F020000}"/>
    <cellStyle name="Bad 3" xfId="688" xr:uid="{00000000-0005-0000-0000-0000A0020000}"/>
    <cellStyle name="Bad 3 2" xfId="689" xr:uid="{00000000-0005-0000-0000-0000A1020000}"/>
    <cellStyle name="Bad 3 3" xfId="690" xr:uid="{00000000-0005-0000-0000-0000A2020000}"/>
    <cellStyle name="Bad 4" xfId="691" xr:uid="{00000000-0005-0000-0000-0000A3020000}"/>
    <cellStyle name="Bad 4 2" xfId="692" xr:uid="{00000000-0005-0000-0000-0000A4020000}"/>
    <cellStyle name="Bad 4 3" xfId="693" xr:uid="{00000000-0005-0000-0000-0000A5020000}"/>
    <cellStyle name="Bad 5" xfId="694" xr:uid="{00000000-0005-0000-0000-0000A6020000}"/>
    <cellStyle name="Bad 5 2" xfId="695" xr:uid="{00000000-0005-0000-0000-0000A7020000}"/>
    <cellStyle name="Bad 5 3" xfId="696" xr:uid="{00000000-0005-0000-0000-0000A8020000}"/>
    <cellStyle name="Bad 6" xfId="697" xr:uid="{00000000-0005-0000-0000-0000A9020000}"/>
    <cellStyle name="Bad 6 2" xfId="698" xr:uid="{00000000-0005-0000-0000-0000AA020000}"/>
    <cellStyle name="Bad 6 3" xfId="699" xr:uid="{00000000-0005-0000-0000-0000AB020000}"/>
    <cellStyle name="Bad 7" xfId="700" xr:uid="{00000000-0005-0000-0000-0000AC020000}"/>
    <cellStyle name="Calc Currency (0)" xfId="701" xr:uid="{00000000-0005-0000-0000-0000AD020000}"/>
    <cellStyle name="Calc Currency (0) 10" xfId="702" xr:uid="{00000000-0005-0000-0000-0000AE020000}"/>
    <cellStyle name="Calc Currency (0) 11" xfId="703" xr:uid="{00000000-0005-0000-0000-0000AF020000}"/>
    <cellStyle name="Calc Currency (0) 12" xfId="704" xr:uid="{00000000-0005-0000-0000-0000B0020000}"/>
    <cellStyle name="Calc Currency (0) 2" xfId="705" xr:uid="{00000000-0005-0000-0000-0000B1020000}"/>
    <cellStyle name="Calc Currency (0) 3" xfId="706" xr:uid="{00000000-0005-0000-0000-0000B2020000}"/>
    <cellStyle name="Calc Currency (0) 4" xfId="707" xr:uid="{00000000-0005-0000-0000-0000B3020000}"/>
    <cellStyle name="Calc Currency (0) 5" xfId="708" xr:uid="{00000000-0005-0000-0000-0000B4020000}"/>
    <cellStyle name="Calc Currency (0) 6" xfId="709" xr:uid="{00000000-0005-0000-0000-0000B5020000}"/>
    <cellStyle name="Calc Currency (0) 7" xfId="710" xr:uid="{00000000-0005-0000-0000-0000B6020000}"/>
    <cellStyle name="Calc Currency (0) 8" xfId="711" xr:uid="{00000000-0005-0000-0000-0000B7020000}"/>
    <cellStyle name="Calc Currency (0) 9" xfId="712" xr:uid="{00000000-0005-0000-0000-0000B8020000}"/>
    <cellStyle name="Calc Currency (2)" xfId="713" xr:uid="{00000000-0005-0000-0000-0000B9020000}"/>
    <cellStyle name="Calc Percent (0)" xfId="714" xr:uid="{00000000-0005-0000-0000-0000BA020000}"/>
    <cellStyle name="Calc Percent (1)" xfId="715" xr:uid="{00000000-0005-0000-0000-0000BB020000}"/>
    <cellStyle name="Calc Percent (2)" xfId="716" xr:uid="{00000000-0005-0000-0000-0000BC020000}"/>
    <cellStyle name="Calc Units (0)" xfId="717" xr:uid="{00000000-0005-0000-0000-0000BD020000}"/>
    <cellStyle name="Calc Units (1)" xfId="718" xr:uid="{00000000-0005-0000-0000-0000BE020000}"/>
    <cellStyle name="Calc Units (2)" xfId="719" xr:uid="{00000000-0005-0000-0000-0000BF020000}"/>
    <cellStyle name="Calculation 2" xfId="720" xr:uid="{00000000-0005-0000-0000-0000C0020000}"/>
    <cellStyle name="Calculation 2 10" xfId="721" xr:uid="{00000000-0005-0000-0000-0000C1020000}"/>
    <cellStyle name="Calculation 2 10 2" xfId="722" xr:uid="{00000000-0005-0000-0000-0000C2020000}"/>
    <cellStyle name="Calculation 2 10 2 2" xfId="21407" xr:uid="{00000000-0005-0000-0000-0000C3020000}"/>
    <cellStyle name="Calculation 2 10 2 2 2" xfId="30227" xr:uid="{10DCB7C5-BCF0-4AE4-B54E-45713DE3A4BC}"/>
    <cellStyle name="Calculation 2 10 2 2 3" xfId="30691" xr:uid="{76A9AC69-7598-4AA3-BCDF-37B60270FFED}"/>
    <cellStyle name="Calculation 2 10 2 3" xfId="21419" xr:uid="{C9D0A077-6041-422D-8691-44E4C85C1EF3}"/>
    <cellStyle name="Calculation 2 10 3" xfId="723" xr:uid="{00000000-0005-0000-0000-0000C4020000}"/>
    <cellStyle name="Calculation 2 10 3 2" xfId="21406" xr:uid="{00000000-0005-0000-0000-0000C5020000}"/>
    <cellStyle name="Calculation 2 10 3 2 2" xfId="30226" xr:uid="{11A5AD59-048F-41C1-A6B3-5482907456B3}"/>
    <cellStyle name="Calculation 2 10 3 2 3" xfId="30690" xr:uid="{0F838F86-0023-4B1C-AD0A-AF38DB426122}"/>
    <cellStyle name="Calculation 2 10 3 3" xfId="21420" xr:uid="{DFF7E83E-B800-4B0C-B87E-BF180F7E1C87}"/>
    <cellStyle name="Calculation 2 10 4" xfId="724" xr:uid="{00000000-0005-0000-0000-0000C6020000}"/>
    <cellStyle name="Calculation 2 10 4 2" xfId="21405" xr:uid="{00000000-0005-0000-0000-0000C7020000}"/>
    <cellStyle name="Calculation 2 10 4 2 2" xfId="30225" xr:uid="{048A15A2-F98F-4BBA-84E8-F072208B2806}"/>
    <cellStyle name="Calculation 2 10 4 2 3" xfId="30689" xr:uid="{0F99F444-B820-426A-947B-781BC738F1B1}"/>
    <cellStyle name="Calculation 2 10 4 3" xfId="21421" xr:uid="{7FAB4B42-3C88-4509-8A5C-7A3D309778A6}"/>
    <cellStyle name="Calculation 2 10 5" xfId="725" xr:uid="{00000000-0005-0000-0000-0000C8020000}"/>
    <cellStyle name="Calculation 2 10 5 2" xfId="21404" xr:uid="{00000000-0005-0000-0000-0000C9020000}"/>
    <cellStyle name="Calculation 2 10 5 2 2" xfId="30224" xr:uid="{515D6EAF-E809-4086-B843-3108C4434873}"/>
    <cellStyle name="Calculation 2 10 5 2 3" xfId="30688" xr:uid="{1FF2A65A-25B3-44AE-AE76-BE42EA2C70F7}"/>
    <cellStyle name="Calculation 2 10 5 3" xfId="21422" xr:uid="{18481B7F-6CF1-4641-B180-36452F017A7F}"/>
    <cellStyle name="Calculation 2 11" xfId="726" xr:uid="{00000000-0005-0000-0000-0000CA020000}"/>
    <cellStyle name="Calculation 2 11 2" xfId="727" xr:uid="{00000000-0005-0000-0000-0000CB020000}"/>
    <cellStyle name="Calculation 2 11 2 2" xfId="21402" xr:uid="{00000000-0005-0000-0000-0000CC020000}"/>
    <cellStyle name="Calculation 2 11 2 2 2" xfId="30222" xr:uid="{9E2FC1F7-50F4-431E-9442-AD2C20E57537}"/>
    <cellStyle name="Calculation 2 11 2 2 3" xfId="30686" xr:uid="{DCE33E51-C4DE-4D87-89E3-514A23A9A6BE}"/>
    <cellStyle name="Calculation 2 11 2 3" xfId="21424" xr:uid="{975CCC94-698E-45DB-8E74-935024C60428}"/>
    <cellStyle name="Calculation 2 11 3" xfId="728" xr:uid="{00000000-0005-0000-0000-0000CD020000}"/>
    <cellStyle name="Calculation 2 11 3 2" xfId="21401" xr:uid="{00000000-0005-0000-0000-0000CE020000}"/>
    <cellStyle name="Calculation 2 11 3 2 2" xfId="30221" xr:uid="{5FFF1178-2B6F-45C1-9F21-441E5A75D9C2}"/>
    <cellStyle name="Calculation 2 11 3 2 3" xfId="30685" xr:uid="{A58D2991-9DC5-4C52-B7B5-2FD854762FA3}"/>
    <cellStyle name="Calculation 2 11 3 3" xfId="21425" xr:uid="{F703DF3F-B54C-4742-9473-C3F7E34380DB}"/>
    <cellStyle name="Calculation 2 11 4" xfId="729" xr:uid="{00000000-0005-0000-0000-0000CF020000}"/>
    <cellStyle name="Calculation 2 11 4 2" xfId="21400" xr:uid="{00000000-0005-0000-0000-0000D0020000}"/>
    <cellStyle name="Calculation 2 11 4 2 2" xfId="30220" xr:uid="{B44EEB0D-AE19-47C2-925F-189469901A0F}"/>
    <cellStyle name="Calculation 2 11 4 2 3" xfId="30684" xr:uid="{8132C168-35BC-49C1-B921-1E8986DB1C1E}"/>
    <cellStyle name="Calculation 2 11 4 3" xfId="21426" xr:uid="{BE6A7F90-346D-4402-8A24-D51FC803874D}"/>
    <cellStyle name="Calculation 2 11 5" xfId="730" xr:uid="{00000000-0005-0000-0000-0000D1020000}"/>
    <cellStyle name="Calculation 2 11 5 2" xfId="21399" xr:uid="{00000000-0005-0000-0000-0000D2020000}"/>
    <cellStyle name="Calculation 2 11 5 2 2" xfId="30219" xr:uid="{0CD611E2-91F3-4318-9217-3298F29E33AC}"/>
    <cellStyle name="Calculation 2 11 5 2 3" xfId="30683" xr:uid="{0DE9EBF6-F6FC-4662-B2F2-169B42963718}"/>
    <cellStyle name="Calculation 2 11 5 3" xfId="21427" xr:uid="{169A202D-DCCF-4A39-9394-31113B7657CF}"/>
    <cellStyle name="Calculation 2 11 6" xfId="21403" xr:uid="{00000000-0005-0000-0000-0000D3020000}"/>
    <cellStyle name="Calculation 2 11 6 2" xfId="30223" xr:uid="{8A08732F-1D6B-436D-B8ED-CE1CAFBDF9AD}"/>
    <cellStyle name="Calculation 2 11 6 3" xfId="30687" xr:uid="{3AD476FE-D284-448D-AEFA-6DABB63ACAD1}"/>
    <cellStyle name="Calculation 2 11 7" xfId="21423" xr:uid="{6CA895CD-A66F-46FF-8AF6-BDF694A15A45}"/>
    <cellStyle name="Calculation 2 12" xfId="731" xr:uid="{00000000-0005-0000-0000-0000D4020000}"/>
    <cellStyle name="Calculation 2 12 2" xfId="732" xr:uid="{00000000-0005-0000-0000-0000D5020000}"/>
    <cellStyle name="Calculation 2 12 2 2" xfId="21397" xr:uid="{00000000-0005-0000-0000-0000D6020000}"/>
    <cellStyle name="Calculation 2 12 2 2 2" xfId="30217" xr:uid="{44339CB8-2EF6-4EE0-8EB2-4F8223A7048A}"/>
    <cellStyle name="Calculation 2 12 2 2 3" xfId="30681" xr:uid="{F8B861C3-45B0-4A60-9810-3858D05DF31E}"/>
    <cellStyle name="Calculation 2 12 2 3" xfId="21429" xr:uid="{6B4B14F0-1E36-4B25-BC2B-9F139CBAA8E1}"/>
    <cellStyle name="Calculation 2 12 3" xfId="733" xr:uid="{00000000-0005-0000-0000-0000D7020000}"/>
    <cellStyle name="Calculation 2 12 3 2" xfId="21396" xr:uid="{00000000-0005-0000-0000-0000D8020000}"/>
    <cellStyle name="Calculation 2 12 3 2 2" xfId="30216" xr:uid="{D3AF850A-BF11-48F9-9141-3974F8D46735}"/>
    <cellStyle name="Calculation 2 12 3 2 3" xfId="30680" xr:uid="{472764F9-F7A3-4C14-B938-10616862D453}"/>
    <cellStyle name="Calculation 2 12 3 3" xfId="21430" xr:uid="{65027D6E-52A5-4986-86B7-1D29E613FA78}"/>
    <cellStyle name="Calculation 2 12 4" xfId="734" xr:uid="{00000000-0005-0000-0000-0000D9020000}"/>
    <cellStyle name="Calculation 2 12 4 2" xfId="21395" xr:uid="{00000000-0005-0000-0000-0000DA020000}"/>
    <cellStyle name="Calculation 2 12 4 2 2" xfId="30215" xr:uid="{AA518545-FCEA-4438-85E1-1819D2BA1DCF}"/>
    <cellStyle name="Calculation 2 12 4 2 3" xfId="30679" xr:uid="{1E08C72B-92FC-4A6C-9389-128C7B8610CC}"/>
    <cellStyle name="Calculation 2 12 4 3" xfId="21431" xr:uid="{C99D16A5-260F-4A0F-8D0D-018EBBB9EE58}"/>
    <cellStyle name="Calculation 2 12 5" xfId="735" xr:uid="{00000000-0005-0000-0000-0000DB020000}"/>
    <cellStyle name="Calculation 2 12 5 2" xfId="21394" xr:uid="{00000000-0005-0000-0000-0000DC020000}"/>
    <cellStyle name="Calculation 2 12 5 2 2" xfId="30214" xr:uid="{32D02784-4A74-4299-9255-109F2238C6C4}"/>
    <cellStyle name="Calculation 2 12 5 2 3" xfId="30678" xr:uid="{8E8BCF25-61DD-42C0-BC2C-2D55904C3E54}"/>
    <cellStyle name="Calculation 2 12 5 3" xfId="21432" xr:uid="{85C115E4-EF19-4BAE-AC4B-7F853BF3C2E7}"/>
    <cellStyle name="Calculation 2 12 6" xfId="21398" xr:uid="{00000000-0005-0000-0000-0000DD020000}"/>
    <cellStyle name="Calculation 2 12 6 2" xfId="30218" xr:uid="{58E75E43-D155-4971-B60F-ACC76200E57D}"/>
    <cellStyle name="Calculation 2 12 6 3" xfId="30682" xr:uid="{43AE172D-D7D9-48AF-A03F-17BAFE08F2C6}"/>
    <cellStyle name="Calculation 2 12 7" xfId="21428" xr:uid="{C512138A-59C9-4C4A-B44F-621B599FB8E7}"/>
    <cellStyle name="Calculation 2 13" xfId="736" xr:uid="{00000000-0005-0000-0000-0000DE020000}"/>
    <cellStyle name="Calculation 2 13 2" xfId="737" xr:uid="{00000000-0005-0000-0000-0000DF020000}"/>
    <cellStyle name="Calculation 2 13 2 2" xfId="21392" xr:uid="{00000000-0005-0000-0000-0000E0020000}"/>
    <cellStyle name="Calculation 2 13 2 2 2" xfId="30212" xr:uid="{2244C579-14DD-4A45-A2D1-47BC70353A32}"/>
    <cellStyle name="Calculation 2 13 2 2 3" xfId="30676" xr:uid="{C092A115-A4D0-4B44-AA62-6FD7E48B2A8E}"/>
    <cellStyle name="Calculation 2 13 2 3" xfId="21434" xr:uid="{A377613A-FA69-4EB6-B000-F1447D051EF5}"/>
    <cellStyle name="Calculation 2 13 3" xfId="738" xr:uid="{00000000-0005-0000-0000-0000E1020000}"/>
    <cellStyle name="Calculation 2 13 3 2" xfId="21391" xr:uid="{00000000-0005-0000-0000-0000E2020000}"/>
    <cellStyle name="Calculation 2 13 3 2 2" xfId="30211" xr:uid="{883AE69E-4B83-4156-93EA-46DBA774F964}"/>
    <cellStyle name="Calculation 2 13 3 2 3" xfId="30675" xr:uid="{511F61FA-28B1-4B92-9375-0396BA57D98C}"/>
    <cellStyle name="Calculation 2 13 3 3" xfId="21435" xr:uid="{FC4DA8B1-C716-49DC-A9E5-8DFC4A46F9CB}"/>
    <cellStyle name="Calculation 2 13 4" xfId="739" xr:uid="{00000000-0005-0000-0000-0000E3020000}"/>
    <cellStyle name="Calculation 2 13 4 2" xfId="21390" xr:uid="{00000000-0005-0000-0000-0000E4020000}"/>
    <cellStyle name="Calculation 2 13 4 2 2" xfId="30210" xr:uid="{CD09ED7B-2A47-4DC9-BC52-25FAACDDF6AB}"/>
    <cellStyle name="Calculation 2 13 4 2 3" xfId="30674" xr:uid="{A222F2C8-E621-4947-93F0-EDCA61FE5107}"/>
    <cellStyle name="Calculation 2 13 4 3" xfId="21436" xr:uid="{13BD87DB-6B7A-4084-91F0-14BB880A24EF}"/>
    <cellStyle name="Calculation 2 13 5" xfId="21393" xr:uid="{00000000-0005-0000-0000-0000E5020000}"/>
    <cellStyle name="Calculation 2 13 5 2" xfId="30213" xr:uid="{4F56C34A-9929-4364-A998-54B76DAA3B7C}"/>
    <cellStyle name="Calculation 2 13 5 3" xfId="30677" xr:uid="{06B48FB2-E2B3-46CE-B57E-C89DA8E18B48}"/>
    <cellStyle name="Calculation 2 13 6" xfId="21433" xr:uid="{FEFE8B3D-54BA-4568-B5B3-A2448E760F94}"/>
    <cellStyle name="Calculation 2 14" xfId="740" xr:uid="{00000000-0005-0000-0000-0000E6020000}"/>
    <cellStyle name="Calculation 2 14 2" xfId="21389" xr:uid="{00000000-0005-0000-0000-0000E7020000}"/>
    <cellStyle name="Calculation 2 14 2 2" xfId="30209" xr:uid="{4E80D51C-E095-4930-AB8A-69C1EEB7A6BB}"/>
    <cellStyle name="Calculation 2 14 2 3" xfId="30673" xr:uid="{B1925650-7BCE-4F4A-A399-83C8A111B552}"/>
    <cellStyle name="Calculation 2 14 3" xfId="21437" xr:uid="{FA2E3F61-4A16-4065-A0D1-44144379CAA4}"/>
    <cellStyle name="Calculation 2 15" xfId="741" xr:uid="{00000000-0005-0000-0000-0000E8020000}"/>
    <cellStyle name="Calculation 2 15 2" xfId="21388" xr:uid="{00000000-0005-0000-0000-0000E9020000}"/>
    <cellStyle name="Calculation 2 15 2 2" xfId="30208" xr:uid="{B288F414-9BE2-4500-BD64-4EC24D28E360}"/>
    <cellStyle name="Calculation 2 15 2 3" xfId="30672" xr:uid="{0FF80B56-FF15-45F7-9517-58C9EE1DB634}"/>
    <cellStyle name="Calculation 2 15 3" xfId="21438" xr:uid="{2A500889-6334-4612-9A1E-938410CCDC19}"/>
    <cellStyle name="Calculation 2 16" xfId="742" xr:uid="{00000000-0005-0000-0000-0000EA020000}"/>
    <cellStyle name="Calculation 2 16 2" xfId="21387" xr:uid="{00000000-0005-0000-0000-0000EB020000}"/>
    <cellStyle name="Calculation 2 16 2 2" xfId="30207" xr:uid="{F70BF592-7796-44A7-986D-4E8EE0A52379}"/>
    <cellStyle name="Calculation 2 16 2 3" xfId="30671" xr:uid="{967148D3-87AF-4F7C-A3CA-46FF891B5D96}"/>
    <cellStyle name="Calculation 2 16 3" xfId="21439" xr:uid="{E4DC06C9-5F45-4C18-AF14-55F33DCA1277}"/>
    <cellStyle name="Calculation 2 17" xfId="21408" xr:uid="{00000000-0005-0000-0000-0000EC020000}"/>
    <cellStyle name="Calculation 2 17 2" xfId="30228" xr:uid="{F7527A0E-BD5D-46C9-960F-2215B04C2996}"/>
    <cellStyle name="Calculation 2 17 3" xfId="30692" xr:uid="{EA3133B5-735D-4914-A7A3-65A5FDB71B96}"/>
    <cellStyle name="Calculation 2 18" xfId="21418" xr:uid="{36E9F549-4BD3-44FD-AE6F-55F2907D2075}"/>
    <cellStyle name="Calculation 2 2" xfId="743" xr:uid="{00000000-0005-0000-0000-0000ED020000}"/>
    <cellStyle name="Calculation 2 2 10" xfId="21386" xr:uid="{00000000-0005-0000-0000-0000EE020000}"/>
    <cellStyle name="Calculation 2 2 10 2" xfId="30206" xr:uid="{04C39665-F17E-43DB-80FF-913825A930E9}"/>
    <cellStyle name="Calculation 2 2 10 3" xfId="30670" xr:uid="{C0F0A25B-364C-4C06-8BCE-15F1A2613AB1}"/>
    <cellStyle name="Calculation 2 2 11" xfId="21440" xr:uid="{4A24361B-8021-4D19-8A83-3E098C6F722A}"/>
    <cellStyle name="Calculation 2 2 2" xfId="744" xr:uid="{00000000-0005-0000-0000-0000EF020000}"/>
    <cellStyle name="Calculation 2 2 2 2" xfId="745" xr:uid="{00000000-0005-0000-0000-0000F0020000}"/>
    <cellStyle name="Calculation 2 2 2 2 2" xfId="21384" xr:uid="{00000000-0005-0000-0000-0000F1020000}"/>
    <cellStyle name="Calculation 2 2 2 2 2 2" xfId="30204" xr:uid="{0555A8B0-A941-4E07-BB96-74CF59B554A1}"/>
    <cellStyle name="Calculation 2 2 2 2 2 3" xfId="30668" xr:uid="{3233924F-CBC0-4279-B67B-B192B39C450F}"/>
    <cellStyle name="Calculation 2 2 2 2 3" xfId="21442" xr:uid="{908B5A1A-098D-4FAE-9D22-C3D45DAE3B5A}"/>
    <cellStyle name="Calculation 2 2 2 3" xfId="746" xr:uid="{00000000-0005-0000-0000-0000F2020000}"/>
    <cellStyle name="Calculation 2 2 2 3 2" xfId="21383" xr:uid="{00000000-0005-0000-0000-0000F3020000}"/>
    <cellStyle name="Calculation 2 2 2 3 2 2" xfId="30203" xr:uid="{0D9D7682-E0C4-4398-A3FB-59DAB1C0E54A}"/>
    <cellStyle name="Calculation 2 2 2 3 2 3" xfId="30667" xr:uid="{BD0E91BE-F784-446D-A854-1BC94EF723E7}"/>
    <cellStyle name="Calculation 2 2 2 3 3" xfId="21443" xr:uid="{CC35E8DA-8FFE-426C-B564-E365B6FF198B}"/>
    <cellStyle name="Calculation 2 2 2 4" xfId="747" xr:uid="{00000000-0005-0000-0000-0000F4020000}"/>
    <cellStyle name="Calculation 2 2 2 4 2" xfId="21382" xr:uid="{00000000-0005-0000-0000-0000F5020000}"/>
    <cellStyle name="Calculation 2 2 2 4 2 2" xfId="30202" xr:uid="{E9160A7A-B4BA-4B62-86EA-EDDAE051A5B0}"/>
    <cellStyle name="Calculation 2 2 2 4 2 3" xfId="30666" xr:uid="{8EDABB90-EA5E-428E-82FE-BD68FABD90FD}"/>
    <cellStyle name="Calculation 2 2 2 4 3" xfId="21444" xr:uid="{6F54222F-5CF0-403B-A426-E8055F9EF7EA}"/>
    <cellStyle name="Calculation 2 2 2 5" xfId="21385" xr:uid="{00000000-0005-0000-0000-0000F6020000}"/>
    <cellStyle name="Calculation 2 2 2 5 2" xfId="30205" xr:uid="{B977047E-6B3D-4725-A1B9-A87A655E0D55}"/>
    <cellStyle name="Calculation 2 2 2 5 3" xfId="30669" xr:uid="{CB7EF82E-DD24-4ADC-9DA4-A61C3F6EC8DE}"/>
    <cellStyle name="Calculation 2 2 2 6" xfId="21441" xr:uid="{ABD767B3-E198-45AF-8438-52F24959C985}"/>
    <cellStyle name="Calculation 2 2 3" xfId="748" xr:uid="{00000000-0005-0000-0000-0000F7020000}"/>
    <cellStyle name="Calculation 2 2 3 2" xfId="749" xr:uid="{00000000-0005-0000-0000-0000F8020000}"/>
    <cellStyle name="Calculation 2 2 3 2 2" xfId="21380" xr:uid="{00000000-0005-0000-0000-0000F9020000}"/>
    <cellStyle name="Calculation 2 2 3 2 2 2" xfId="30200" xr:uid="{7290552B-3462-4BBD-B838-901BE5C98758}"/>
    <cellStyle name="Calculation 2 2 3 2 2 3" xfId="30664" xr:uid="{32CAE59C-647D-44A2-891B-3967DDF0F4F9}"/>
    <cellStyle name="Calculation 2 2 3 2 3" xfId="21446" xr:uid="{99613EC3-BEEC-4ADF-983A-772551AF2C51}"/>
    <cellStyle name="Calculation 2 2 3 3" xfId="750" xr:uid="{00000000-0005-0000-0000-0000FA020000}"/>
    <cellStyle name="Calculation 2 2 3 3 2" xfId="21379" xr:uid="{00000000-0005-0000-0000-0000FB020000}"/>
    <cellStyle name="Calculation 2 2 3 3 2 2" xfId="30199" xr:uid="{DFB005C1-504A-46FC-9011-3B545333C054}"/>
    <cellStyle name="Calculation 2 2 3 3 2 3" xfId="30663" xr:uid="{A37BB5CF-694C-4BBA-98B2-164A1C2C9364}"/>
    <cellStyle name="Calculation 2 2 3 3 3" xfId="21447" xr:uid="{A9DFDBEA-C6DD-4CF7-9DA1-745F1B5AD0A9}"/>
    <cellStyle name="Calculation 2 2 3 4" xfId="751" xr:uid="{00000000-0005-0000-0000-0000FC020000}"/>
    <cellStyle name="Calculation 2 2 3 4 2" xfId="21378" xr:uid="{00000000-0005-0000-0000-0000FD020000}"/>
    <cellStyle name="Calculation 2 2 3 4 2 2" xfId="30198" xr:uid="{BE65E847-201C-43A1-9D00-D482D1ABBB68}"/>
    <cellStyle name="Calculation 2 2 3 4 2 3" xfId="30662" xr:uid="{6D1C1E68-E0B4-4D8A-A650-D879382669CE}"/>
    <cellStyle name="Calculation 2 2 3 4 3" xfId="21448" xr:uid="{F8EAC128-5A81-4DBD-811A-4EB39D7AF06D}"/>
    <cellStyle name="Calculation 2 2 3 5" xfId="21381" xr:uid="{00000000-0005-0000-0000-0000FE020000}"/>
    <cellStyle name="Calculation 2 2 3 5 2" xfId="30201" xr:uid="{E8011201-F4E9-45D8-82DC-004A3DC28F60}"/>
    <cellStyle name="Calculation 2 2 3 5 3" xfId="30665" xr:uid="{DC43BC21-8ED4-47E0-B15F-6C6F589BC9F1}"/>
    <cellStyle name="Calculation 2 2 3 6" xfId="21445" xr:uid="{EB2A80C1-4150-4ECE-97F3-BD5F3B22F35C}"/>
    <cellStyle name="Calculation 2 2 4" xfId="752" xr:uid="{00000000-0005-0000-0000-0000FF020000}"/>
    <cellStyle name="Calculation 2 2 4 2" xfId="753" xr:uid="{00000000-0005-0000-0000-000000030000}"/>
    <cellStyle name="Calculation 2 2 4 2 2" xfId="21376" xr:uid="{00000000-0005-0000-0000-000001030000}"/>
    <cellStyle name="Calculation 2 2 4 2 2 2" xfId="30196" xr:uid="{353C7080-8602-4E36-9F5A-23E3742728DA}"/>
    <cellStyle name="Calculation 2 2 4 2 2 3" xfId="30660" xr:uid="{63A70F2E-1276-4034-BD21-BE80FB0939B7}"/>
    <cellStyle name="Calculation 2 2 4 2 3" xfId="21450" xr:uid="{EBE2984E-B2EE-459B-A622-80B15795A950}"/>
    <cellStyle name="Calculation 2 2 4 3" xfId="754" xr:uid="{00000000-0005-0000-0000-000002030000}"/>
    <cellStyle name="Calculation 2 2 4 3 2" xfId="21375" xr:uid="{00000000-0005-0000-0000-000003030000}"/>
    <cellStyle name="Calculation 2 2 4 3 2 2" xfId="30195" xr:uid="{6A673779-0E2A-404B-A704-1B4AB9C1F7CD}"/>
    <cellStyle name="Calculation 2 2 4 3 2 3" xfId="30659" xr:uid="{4B475B58-97AF-4D21-8E29-36ABCAE3CD0F}"/>
    <cellStyle name="Calculation 2 2 4 3 3" xfId="21451" xr:uid="{69E8073A-BF4C-47AE-8497-63284FC3248A}"/>
    <cellStyle name="Calculation 2 2 4 4" xfId="755" xr:uid="{00000000-0005-0000-0000-000004030000}"/>
    <cellStyle name="Calculation 2 2 4 4 2" xfId="21374" xr:uid="{00000000-0005-0000-0000-000005030000}"/>
    <cellStyle name="Calculation 2 2 4 4 2 2" xfId="30194" xr:uid="{79B7AABD-854B-4934-9811-5511C7A724A8}"/>
    <cellStyle name="Calculation 2 2 4 4 2 3" xfId="30658" xr:uid="{3E706424-49F1-4545-B98E-CCF2531F4038}"/>
    <cellStyle name="Calculation 2 2 4 4 3" xfId="21452" xr:uid="{CB8FBD28-13EE-4295-90EF-6AB72792468D}"/>
    <cellStyle name="Calculation 2 2 4 5" xfId="21377" xr:uid="{00000000-0005-0000-0000-000006030000}"/>
    <cellStyle name="Calculation 2 2 4 5 2" xfId="30197" xr:uid="{4FE12154-C63C-42FF-8959-298754DE4AD7}"/>
    <cellStyle name="Calculation 2 2 4 5 3" xfId="30661" xr:uid="{78DAD4D2-29AA-4D06-849F-B6E2039B2F92}"/>
    <cellStyle name="Calculation 2 2 4 6" xfId="21449" xr:uid="{B030491B-E304-42F0-8571-B5DBF9033366}"/>
    <cellStyle name="Calculation 2 2 5" xfId="756" xr:uid="{00000000-0005-0000-0000-000007030000}"/>
    <cellStyle name="Calculation 2 2 5 2" xfId="757" xr:uid="{00000000-0005-0000-0000-000008030000}"/>
    <cellStyle name="Calculation 2 2 5 2 2" xfId="21372" xr:uid="{00000000-0005-0000-0000-000009030000}"/>
    <cellStyle name="Calculation 2 2 5 2 2 2" xfId="30192" xr:uid="{10BB0BB9-91ED-4D76-82CA-BD526607E1DA}"/>
    <cellStyle name="Calculation 2 2 5 2 2 3" xfId="30656" xr:uid="{D15808C7-E25F-4795-AF71-0DF137FEEFC4}"/>
    <cellStyle name="Calculation 2 2 5 2 3" xfId="21454" xr:uid="{8508EB49-7DCE-4D97-AE88-8CCAF12E6F8C}"/>
    <cellStyle name="Calculation 2 2 5 3" xfId="758" xr:uid="{00000000-0005-0000-0000-00000A030000}"/>
    <cellStyle name="Calculation 2 2 5 3 2" xfId="21371" xr:uid="{00000000-0005-0000-0000-00000B030000}"/>
    <cellStyle name="Calculation 2 2 5 3 2 2" xfId="30191" xr:uid="{DEB7F446-EB89-4521-858D-7791DCF0B632}"/>
    <cellStyle name="Calculation 2 2 5 3 2 3" xfId="30655" xr:uid="{6DA62F93-B76F-4768-AE03-04D5B5C00CBB}"/>
    <cellStyle name="Calculation 2 2 5 3 3" xfId="21455" xr:uid="{B64F5ACA-23D8-48E1-B5B6-AC5BF848B558}"/>
    <cellStyle name="Calculation 2 2 5 4" xfId="759" xr:uid="{00000000-0005-0000-0000-00000C030000}"/>
    <cellStyle name="Calculation 2 2 5 4 2" xfId="21370" xr:uid="{00000000-0005-0000-0000-00000D030000}"/>
    <cellStyle name="Calculation 2 2 5 4 2 2" xfId="30190" xr:uid="{9CA41BA7-F3E9-4BF7-BF6D-280F4580E89D}"/>
    <cellStyle name="Calculation 2 2 5 4 2 3" xfId="30654" xr:uid="{2F90906D-707D-46DD-AD33-1439525175FE}"/>
    <cellStyle name="Calculation 2 2 5 4 3" xfId="21456" xr:uid="{548E8B2A-67EA-413F-9028-B7684738B042}"/>
    <cellStyle name="Calculation 2 2 5 5" xfId="21373" xr:uid="{00000000-0005-0000-0000-00000E030000}"/>
    <cellStyle name="Calculation 2 2 5 5 2" xfId="30193" xr:uid="{E2CFF33B-8DD8-4518-96A2-231920476F53}"/>
    <cellStyle name="Calculation 2 2 5 5 3" xfId="30657" xr:uid="{55A67A3A-633B-4D9D-8AEE-275A485C507C}"/>
    <cellStyle name="Calculation 2 2 5 6" xfId="21453" xr:uid="{C90127F0-7DDD-4CC2-84CE-AB58E54E93E9}"/>
    <cellStyle name="Calculation 2 2 6" xfId="760" xr:uid="{00000000-0005-0000-0000-00000F030000}"/>
    <cellStyle name="Calculation 2 2 6 2" xfId="21369" xr:uid="{00000000-0005-0000-0000-000010030000}"/>
    <cellStyle name="Calculation 2 2 6 2 2" xfId="30189" xr:uid="{8B89A423-5CDB-4EA1-8609-28D6C92C87E8}"/>
    <cellStyle name="Calculation 2 2 6 2 3" xfId="30653" xr:uid="{89308B2D-45E4-46EA-AA52-ABEB9CA09F03}"/>
    <cellStyle name="Calculation 2 2 6 3" xfId="21457" xr:uid="{714BD16C-6860-4CB3-816C-BEBABFD8D061}"/>
    <cellStyle name="Calculation 2 2 7" xfId="761" xr:uid="{00000000-0005-0000-0000-000011030000}"/>
    <cellStyle name="Calculation 2 2 7 2" xfId="21368" xr:uid="{00000000-0005-0000-0000-000012030000}"/>
    <cellStyle name="Calculation 2 2 7 2 2" xfId="30188" xr:uid="{EC68FC73-E509-4810-8D99-CA5C4D41AF7B}"/>
    <cellStyle name="Calculation 2 2 7 2 3" xfId="30652" xr:uid="{6EB2234C-1FB1-4F79-83FC-CFEFD33F516B}"/>
    <cellStyle name="Calculation 2 2 7 3" xfId="21458" xr:uid="{BF44A113-DB53-441A-9D0F-E5BC26CCD485}"/>
    <cellStyle name="Calculation 2 2 8" xfId="762" xr:uid="{00000000-0005-0000-0000-000013030000}"/>
    <cellStyle name="Calculation 2 2 8 2" xfId="21367" xr:uid="{00000000-0005-0000-0000-000014030000}"/>
    <cellStyle name="Calculation 2 2 8 2 2" xfId="30187" xr:uid="{E2241665-1579-4A4F-AB05-7FA13E5F6B59}"/>
    <cellStyle name="Calculation 2 2 8 2 3" xfId="30651" xr:uid="{FF447F53-2949-49BE-82D3-8095D1F13132}"/>
    <cellStyle name="Calculation 2 2 8 3" xfId="21459" xr:uid="{962FE834-57C2-4843-8DBB-AB21584CD27A}"/>
    <cellStyle name="Calculation 2 2 9" xfId="763" xr:uid="{00000000-0005-0000-0000-000015030000}"/>
    <cellStyle name="Calculation 2 2 9 2" xfId="21366" xr:uid="{00000000-0005-0000-0000-000016030000}"/>
    <cellStyle name="Calculation 2 2 9 2 2" xfId="30186" xr:uid="{B53A229B-2EF3-4AEC-9B83-75BFCDCBB3CF}"/>
    <cellStyle name="Calculation 2 2 9 2 3" xfId="30650" xr:uid="{3439E4BA-4A9E-405B-9E00-5F2B0F634071}"/>
    <cellStyle name="Calculation 2 2 9 3" xfId="21460" xr:uid="{CA5B67E0-C59E-4E5B-9264-C4F25EC64ACA}"/>
    <cellStyle name="Calculation 2 3" xfId="764" xr:uid="{00000000-0005-0000-0000-000017030000}"/>
    <cellStyle name="Calculation 2 3 2" xfId="765" xr:uid="{00000000-0005-0000-0000-000018030000}"/>
    <cellStyle name="Calculation 2 3 2 2" xfId="21365" xr:uid="{00000000-0005-0000-0000-000019030000}"/>
    <cellStyle name="Calculation 2 3 2 2 2" xfId="30185" xr:uid="{BB683329-A524-4857-85CE-6001A685016C}"/>
    <cellStyle name="Calculation 2 3 2 2 3" xfId="30649" xr:uid="{A2FDD192-A94C-4ED7-9724-1C1AE4AD23DB}"/>
    <cellStyle name="Calculation 2 3 2 3" xfId="21461" xr:uid="{0E1663D9-2616-44D2-8BD1-277F201E4CDA}"/>
    <cellStyle name="Calculation 2 3 3" xfId="766" xr:uid="{00000000-0005-0000-0000-00001A030000}"/>
    <cellStyle name="Calculation 2 3 3 2" xfId="21364" xr:uid="{00000000-0005-0000-0000-00001B030000}"/>
    <cellStyle name="Calculation 2 3 3 2 2" xfId="30184" xr:uid="{7542A68E-C0EA-43DA-BB51-5D7235F62298}"/>
    <cellStyle name="Calculation 2 3 3 2 3" xfId="30648" xr:uid="{82FE8BA3-C76E-49C3-99FF-BC9CE5155DE4}"/>
    <cellStyle name="Calculation 2 3 3 3" xfId="21462" xr:uid="{15BC0CEE-F6A1-4AF8-9863-C4D45E8343F2}"/>
    <cellStyle name="Calculation 2 3 4" xfId="767" xr:uid="{00000000-0005-0000-0000-00001C030000}"/>
    <cellStyle name="Calculation 2 3 4 2" xfId="21363" xr:uid="{00000000-0005-0000-0000-00001D030000}"/>
    <cellStyle name="Calculation 2 3 4 2 2" xfId="30183" xr:uid="{F89C8A41-EDD4-4FA0-AFC1-C82E45BFB15B}"/>
    <cellStyle name="Calculation 2 3 4 2 3" xfId="30647" xr:uid="{0E2104B0-40FC-4CD3-BB76-C067239BA429}"/>
    <cellStyle name="Calculation 2 3 4 3" xfId="21463" xr:uid="{41C52085-585B-4646-9246-7BC231227305}"/>
    <cellStyle name="Calculation 2 3 5" xfId="768" xr:uid="{00000000-0005-0000-0000-00001E030000}"/>
    <cellStyle name="Calculation 2 3 5 2" xfId="21362" xr:uid="{00000000-0005-0000-0000-00001F030000}"/>
    <cellStyle name="Calculation 2 3 5 2 2" xfId="30182" xr:uid="{81B96D7D-FA2B-4102-98CE-19EBD14B46CA}"/>
    <cellStyle name="Calculation 2 3 5 2 3" xfId="30646" xr:uid="{F51EA57F-99A8-4DB3-902A-00E34EAA521F}"/>
    <cellStyle name="Calculation 2 3 5 3" xfId="21464" xr:uid="{A2FE8F4F-3144-4B09-AC4D-358463C2E18C}"/>
    <cellStyle name="Calculation 2 4" xfId="769" xr:uid="{00000000-0005-0000-0000-000020030000}"/>
    <cellStyle name="Calculation 2 4 2" xfId="770" xr:uid="{00000000-0005-0000-0000-000021030000}"/>
    <cellStyle name="Calculation 2 4 2 2" xfId="21361" xr:uid="{00000000-0005-0000-0000-000022030000}"/>
    <cellStyle name="Calculation 2 4 2 2 2" xfId="30181" xr:uid="{325C57A6-CE42-4FEE-B2C5-CE695D3F34B9}"/>
    <cellStyle name="Calculation 2 4 2 2 3" xfId="30645" xr:uid="{0F816DE6-B764-410D-86CD-BA5F62B4FD53}"/>
    <cellStyle name="Calculation 2 4 2 3" xfId="21465" xr:uid="{5C0F4261-58F8-4155-80CC-6D23A5EF7447}"/>
    <cellStyle name="Calculation 2 4 3" xfId="771" xr:uid="{00000000-0005-0000-0000-000023030000}"/>
    <cellStyle name="Calculation 2 4 3 2" xfId="21360" xr:uid="{00000000-0005-0000-0000-000024030000}"/>
    <cellStyle name="Calculation 2 4 3 2 2" xfId="30180" xr:uid="{A343A705-347D-498F-940D-BDC33C636EDE}"/>
    <cellStyle name="Calculation 2 4 3 2 3" xfId="30644" xr:uid="{4452621C-D1BB-4725-B68C-A4849CB93119}"/>
    <cellStyle name="Calculation 2 4 3 3" xfId="21466" xr:uid="{CB471C9A-F02C-4FD7-A967-57E51FCC9F5E}"/>
    <cellStyle name="Calculation 2 4 4" xfId="772" xr:uid="{00000000-0005-0000-0000-000025030000}"/>
    <cellStyle name="Calculation 2 4 4 2" xfId="21359" xr:uid="{00000000-0005-0000-0000-000026030000}"/>
    <cellStyle name="Calculation 2 4 4 2 2" xfId="30179" xr:uid="{6BD216C1-B032-4356-880B-FE3CA3BC88C3}"/>
    <cellStyle name="Calculation 2 4 4 2 3" xfId="30643" xr:uid="{B89B3841-3B48-43C1-BDAB-9FB705C02A96}"/>
    <cellStyle name="Calculation 2 4 4 3" xfId="21467" xr:uid="{E8F3D649-292E-436D-9950-C78343B60769}"/>
    <cellStyle name="Calculation 2 4 5" xfId="773" xr:uid="{00000000-0005-0000-0000-000027030000}"/>
    <cellStyle name="Calculation 2 4 5 2" xfId="21358" xr:uid="{00000000-0005-0000-0000-000028030000}"/>
    <cellStyle name="Calculation 2 4 5 2 2" xfId="30178" xr:uid="{64F3B596-9179-4915-A77F-E45BF564DCE3}"/>
    <cellStyle name="Calculation 2 4 5 2 3" xfId="30642" xr:uid="{B7C882DD-6F44-4E05-A922-DC15EE25C6B1}"/>
    <cellStyle name="Calculation 2 4 5 3" xfId="21468" xr:uid="{D784ABB5-D559-4015-9EFC-CCA24642CF8B}"/>
    <cellStyle name="Calculation 2 5" xfId="774" xr:uid="{00000000-0005-0000-0000-000029030000}"/>
    <cellStyle name="Calculation 2 5 2" xfId="775" xr:uid="{00000000-0005-0000-0000-00002A030000}"/>
    <cellStyle name="Calculation 2 5 2 2" xfId="21357" xr:uid="{00000000-0005-0000-0000-00002B030000}"/>
    <cellStyle name="Calculation 2 5 2 2 2" xfId="30177" xr:uid="{2E8F1B1D-CF88-4433-B254-F0D7738F9401}"/>
    <cellStyle name="Calculation 2 5 2 2 3" xfId="30641" xr:uid="{07F0C136-2101-4488-B9A0-B0BB32EA4BBA}"/>
    <cellStyle name="Calculation 2 5 2 3" xfId="21469" xr:uid="{8DE114DA-BFBF-40B0-81B1-F8B523571904}"/>
    <cellStyle name="Calculation 2 5 3" xfId="776" xr:uid="{00000000-0005-0000-0000-00002C030000}"/>
    <cellStyle name="Calculation 2 5 3 2" xfId="21356" xr:uid="{00000000-0005-0000-0000-00002D030000}"/>
    <cellStyle name="Calculation 2 5 3 2 2" xfId="30176" xr:uid="{63A5270C-E75E-48CC-9B1E-E84C45B4A480}"/>
    <cellStyle name="Calculation 2 5 3 2 3" xfId="30640" xr:uid="{E08331F2-1F53-4D34-888A-C8128D7768D5}"/>
    <cellStyle name="Calculation 2 5 3 3" xfId="21470" xr:uid="{F37D79B2-B88C-44A8-A68A-B994FEC84B05}"/>
    <cellStyle name="Calculation 2 5 4" xfId="777" xr:uid="{00000000-0005-0000-0000-00002E030000}"/>
    <cellStyle name="Calculation 2 5 4 2" xfId="21355" xr:uid="{00000000-0005-0000-0000-00002F030000}"/>
    <cellStyle name="Calculation 2 5 4 2 2" xfId="30175" xr:uid="{643E08E5-01F8-4407-81AF-BDCB5510264A}"/>
    <cellStyle name="Calculation 2 5 4 2 3" xfId="30639" xr:uid="{FB77CE3A-7207-4449-8C29-86B083772A82}"/>
    <cellStyle name="Calculation 2 5 4 3" xfId="21471" xr:uid="{9E6145C8-0FDC-4AA6-8E78-16C4E8BD4C6F}"/>
    <cellStyle name="Calculation 2 5 5" xfId="778" xr:uid="{00000000-0005-0000-0000-000030030000}"/>
    <cellStyle name="Calculation 2 5 5 2" xfId="21354" xr:uid="{00000000-0005-0000-0000-000031030000}"/>
    <cellStyle name="Calculation 2 5 5 2 2" xfId="30174" xr:uid="{E009FFF0-D238-4CF3-BFF0-D379F3B79F31}"/>
    <cellStyle name="Calculation 2 5 5 2 3" xfId="30638" xr:uid="{8A9569AA-4BF0-4019-8808-44CEA5435AEB}"/>
    <cellStyle name="Calculation 2 5 5 3" xfId="21472" xr:uid="{7C800101-E9A4-45BA-8F06-D5CF7A7783DA}"/>
    <cellStyle name="Calculation 2 6" xfId="779" xr:uid="{00000000-0005-0000-0000-000032030000}"/>
    <cellStyle name="Calculation 2 6 2" xfId="780" xr:uid="{00000000-0005-0000-0000-000033030000}"/>
    <cellStyle name="Calculation 2 6 2 2" xfId="21353" xr:uid="{00000000-0005-0000-0000-000034030000}"/>
    <cellStyle name="Calculation 2 6 2 2 2" xfId="30173" xr:uid="{7C62D10D-C29F-42C0-92B8-39213CB5804D}"/>
    <cellStyle name="Calculation 2 6 2 2 3" xfId="30637" xr:uid="{A5E69ED7-D25A-4E01-84D2-1950EF7E1E8F}"/>
    <cellStyle name="Calculation 2 6 2 3" xfId="21473" xr:uid="{8F4796DE-6C37-46B0-92A2-105D5E97700F}"/>
    <cellStyle name="Calculation 2 6 3" xfId="781" xr:uid="{00000000-0005-0000-0000-000035030000}"/>
    <cellStyle name="Calculation 2 6 3 2" xfId="21352" xr:uid="{00000000-0005-0000-0000-000036030000}"/>
    <cellStyle name="Calculation 2 6 3 2 2" xfId="30172" xr:uid="{02B680DF-570F-4D98-8B33-A180CC4C21F8}"/>
    <cellStyle name="Calculation 2 6 3 2 3" xfId="30636" xr:uid="{A83EFA02-39EE-43B0-85DC-4D402FD1AD6E}"/>
    <cellStyle name="Calculation 2 6 3 3" xfId="21474" xr:uid="{7EA3A319-ACE6-48ED-B6FD-091BC35482AD}"/>
    <cellStyle name="Calculation 2 6 4" xfId="782" xr:uid="{00000000-0005-0000-0000-000037030000}"/>
    <cellStyle name="Calculation 2 6 4 2" xfId="21351" xr:uid="{00000000-0005-0000-0000-000038030000}"/>
    <cellStyle name="Calculation 2 6 4 2 2" xfId="30171" xr:uid="{8165ABED-98C9-4A3A-B6F3-B9CF09A9B4D8}"/>
    <cellStyle name="Calculation 2 6 4 2 3" xfId="30635" xr:uid="{E291F9C9-24EE-411A-90D6-9645900CC9EE}"/>
    <cellStyle name="Calculation 2 6 4 3" xfId="21475" xr:uid="{92BD6A4E-B5B6-4FA5-A420-0F0F940B87ED}"/>
    <cellStyle name="Calculation 2 6 5" xfId="783" xr:uid="{00000000-0005-0000-0000-000039030000}"/>
    <cellStyle name="Calculation 2 6 5 2" xfId="21350" xr:uid="{00000000-0005-0000-0000-00003A030000}"/>
    <cellStyle name="Calculation 2 6 5 2 2" xfId="30170" xr:uid="{557D1691-294C-41F3-ACE8-021D10A8B915}"/>
    <cellStyle name="Calculation 2 6 5 2 3" xfId="30634" xr:uid="{B5EB69FE-1AE9-4B57-BCA6-CBDB8356AB4E}"/>
    <cellStyle name="Calculation 2 6 5 3" xfId="21476" xr:uid="{70E8446E-D720-402E-98B0-E24607097D06}"/>
    <cellStyle name="Calculation 2 7" xfId="784" xr:uid="{00000000-0005-0000-0000-00003B030000}"/>
    <cellStyle name="Calculation 2 7 2" xfId="785" xr:uid="{00000000-0005-0000-0000-00003C030000}"/>
    <cellStyle name="Calculation 2 7 2 2" xfId="21349" xr:uid="{00000000-0005-0000-0000-00003D030000}"/>
    <cellStyle name="Calculation 2 7 2 2 2" xfId="30169" xr:uid="{2AC6B5D0-8C4D-4B8D-9F7D-F125B685A324}"/>
    <cellStyle name="Calculation 2 7 2 2 3" xfId="30633" xr:uid="{8647DF57-5E14-4162-B616-9FE5D50C22E8}"/>
    <cellStyle name="Calculation 2 7 2 3" xfId="21477" xr:uid="{7DBD4A5A-A064-4C3A-B555-AB4E2A5EFE4F}"/>
    <cellStyle name="Calculation 2 7 3" xfId="786" xr:uid="{00000000-0005-0000-0000-00003E030000}"/>
    <cellStyle name="Calculation 2 7 3 2" xfId="21348" xr:uid="{00000000-0005-0000-0000-00003F030000}"/>
    <cellStyle name="Calculation 2 7 3 2 2" xfId="30168" xr:uid="{76FC7553-8FD6-43A7-9C59-54695D30F349}"/>
    <cellStyle name="Calculation 2 7 3 2 3" xfId="30632" xr:uid="{EF22C05D-DB79-4350-8D20-A4EABEBABA93}"/>
    <cellStyle name="Calculation 2 7 3 3" xfId="21478" xr:uid="{E704AFED-3427-4842-889E-F5769984F3BC}"/>
    <cellStyle name="Calculation 2 7 4" xfId="787" xr:uid="{00000000-0005-0000-0000-000040030000}"/>
    <cellStyle name="Calculation 2 7 4 2" xfId="21347" xr:uid="{00000000-0005-0000-0000-000041030000}"/>
    <cellStyle name="Calculation 2 7 4 2 2" xfId="30167" xr:uid="{87C12BB0-1464-4894-B820-3C4DF6D23171}"/>
    <cellStyle name="Calculation 2 7 4 2 3" xfId="30631" xr:uid="{CC096FEA-5CF4-4B1E-9EB8-BB35D625052C}"/>
    <cellStyle name="Calculation 2 7 4 3" xfId="21479" xr:uid="{3F168866-6FF8-4FD9-A74D-232D5009B304}"/>
    <cellStyle name="Calculation 2 7 5" xfId="788" xr:uid="{00000000-0005-0000-0000-000042030000}"/>
    <cellStyle name="Calculation 2 7 5 2" xfId="21346" xr:uid="{00000000-0005-0000-0000-000043030000}"/>
    <cellStyle name="Calculation 2 7 5 2 2" xfId="30166" xr:uid="{6A8E65FD-C961-486F-9E6F-6502143ECE30}"/>
    <cellStyle name="Calculation 2 7 5 2 3" xfId="30630" xr:uid="{6AE78AA5-7458-40AC-852C-C3CF64C7748D}"/>
    <cellStyle name="Calculation 2 7 5 3" xfId="21480" xr:uid="{0403B7D8-E68C-4257-84FB-1940D001A6AF}"/>
    <cellStyle name="Calculation 2 8" xfId="789" xr:uid="{00000000-0005-0000-0000-000044030000}"/>
    <cellStyle name="Calculation 2 8 2" xfId="790" xr:uid="{00000000-0005-0000-0000-000045030000}"/>
    <cellStyle name="Calculation 2 8 2 2" xfId="21345" xr:uid="{00000000-0005-0000-0000-000046030000}"/>
    <cellStyle name="Calculation 2 8 2 2 2" xfId="30165" xr:uid="{313FBF59-12DE-4084-8BDA-C8DC23808880}"/>
    <cellStyle name="Calculation 2 8 2 2 3" xfId="30629" xr:uid="{4E237131-51C5-4FB5-8141-5BADF620FCDC}"/>
    <cellStyle name="Calculation 2 8 2 3" xfId="21481" xr:uid="{3F0F1B5E-925B-4ADB-9AAB-15A5AD769F9F}"/>
    <cellStyle name="Calculation 2 8 3" xfId="791" xr:uid="{00000000-0005-0000-0000-000047030000}"/>
    <cellStyle name="Calculation 2 8 3 2" xfId="21344" xr:uid="{00000000-0005-0000-0000-000048030000}"/>
    <cellStyle name="Calculation 2 8 3 2 2" xfId="30164" xr:uid="{EBC6C6F4-14F3-4815-A3AD-67508EEA6EC6}"/>
    <cellStyle name="Calculation 2 8 3 2 3" xfId="30628" xr:uid="{E5DCE014-7F62-483B-91D1-8B155EC639CA}"/>
    <cellStyle name="Calculation 2 8 3 3" xfId="21482" xr:uid="{2C8CB959-FB09-41B7-B7C4-74783EF13EAB}"/>
    <cellStyle name="Calculation 2 8 4" xfId="792" xr:uid="{00000000-0005-0000-0000-000049030000}"/>
    <cellStyle name="Calculation 2 8 4 2" xfId="21343" xr:uid="{00000000-0005-0000-0000-00004A030000}"/>
    <cellStyle name="Calculation 2 8 4 2 2" xfId="30163" xr:uid="{FE367E96-22AB-40E6-890D-1F882589C6A4}"/>
    <cellStyle name="Calculation 2 8 4 2 3" xfId="30627" xr:uid="{A8CD5E77-30A2-4769-9107-2EAFE7E190F1}"/>
    <cellStyle name="Calculation 2 8 4 3" xfId="21483" xr:uid="{68FFE200-D817-481E-BBA7-A2F29A538803}"/>
    <cellStyle name="Calculation 2 8 5" xfId="793" xr:uid="{00000000-0005-0000-0000-00004B030000}"/>
    <cellStyle name="Calculation 2 8 5 2" xfId="21342" xr:uid="{00000000-0005-0000-0000-00004C030000}"/>
    <cellStyle name="Calculation 2 8 5 2 2" xfId="30162" xr:uid="{2FB7B3F9-BC6A-44F8-AAF9-86A2310A907F}"/>
    <cellStyle name="Calculation 2 8 5 2 3" xfId="30626" xr:uid="{C7B3C107-3516-4CB1-B7F0-D7E62B5B4613}"/>
    <cellStyle name="Calculation 2 8 5 3" xfId="21484" xr:uid="{1406528C-B61F-402A-AA34-82E3122D9410}"/>
    <cellStyle name="Calculation 2 9" xfId="794" xr:uid="{00000000-0005-0000-0000-00004D030000}"/>
    <cellStyle name="Calculation 2 9 2" xfId="795" xr:uid="{00000000-0005-0000-0000-00004E030000}"/>
    <cellStyle name="Calculation 2 9 2 2" xfId="21341" xr:uid="{00000000-0005-0000-0000-00004F030000}"/>
    <cellStyle name="Calculation 2 9 2 2 2" xfId="30161" xr:uid="{B972441F-AAE3-4F6E-B838-7E55016AE00F}"/>
    <cellStyle name="Calculation 2 9 2 2 3" xfId="30625" xr:uid="{5195E600-40A8-433E-8616-77DCB29B82BA}"/>
    <cellStyle name="Calculation 2 9 2 3" xfId="21485" xr:uid="{3FF38083-8EA7-422D-BB76-7A26906EC4E3}"/>
    <cellStyle name="Calculation 2 9 3" xfId="796" xr:uid="{00000000-0005-0000-0000-000050030000}"/>
    <cellStyle name="Calculation 2 9 3 2" xfId="21340" xr:uid="{00000000-0005-0000-0000-000051030000}"/>
    <cellStyle name="Calculation 2 9 3 2 2" xfId="30160" xr:uid="{4CC336BE-7910-4D02-AA77-B4C0EDBDB32B}"/>
    <cellStyle name="Calculation 2 9 3 2 3" xfId="30624" xr:uid="{3CA6E8E4-AC4C-4FDB-A79E-16BD83369063}"/>
    <cellStyle name="Calculation 2 9 3 3" xfId="21486" xr:uid="{39DFA98D-4B0A-4E42-9054-8FFEBF969B40}"/>
    <cellStyle name="Calculation 2 9 4" xfId="797" xr:uid="{00000000-0005-0000-0000-000052030000}"/>
    <cellStyle name="Calculation 2 9 4 2" xfId="21339" xr:uid="{00000000-0005-0000-0000-000053030000}"/>
    <cellStyle name="Calculation 2 9 4 2 2" xfId="30159" xr:uid="{8634E78C-0E7E-4D5F-A02E-C8A6D0B83AF4}"/>
    <cellStyle name="Calculation 2 9 4 2 3" xfId="30623" xr:uid="{1476156C-BB9E-4D11-BAFC-04F487EA5214}"/>
    <cellStyle name="Calculation 2 9 4 3" xfId="21487" xr:uid="{D1FE7D56-BF07-453C-958E-FF65BA41CEBC}"/>
    <cellStyle name="Calculation 2 9 5" xfId="798" xr:uid="{00000000-0005-0000-0000-000054030000}"/>
    <cellStyle name="Calculation 2 9 5 2" xfId="21338" xr:uid="{00000000-0005-0000-0000-000055030000}"/>
    <cellStyle name="Calculation 2 9 5 2 2" xfId="30158" xr:uid="{CF80253E-A6BD-4CB7-885C-E1A44D983B68}"/>
    <cellStyle name="Calculation 2 9 5 2 3" xfId="30622" xr:uid="{6839B4A1-C22E-4989-A0BE-8BF4F2560101}"/>
    <cellStyle name="Calculation 2 9 5 3" xfId="21488" xr:uid="{4294A75B-13E3-4EF9-B682-2794393373CB}"/>
    <cellStyle name="Calculation 3" xfId="799" xr:uid="{00000000-0005-0000-0000-000056030000}"/>
    <cellStyle name="Calculation 3 2" xfId="800" xr:uid="{00000000-0005-0000-0000-000057030000}"/>
    <cellStyle name="Calculation 3 2 2" xfId="21336" xr:uid="{00000000-0005-0000-0000-000058030000}"/>
    <cellStyle name="Calculation 3 2 2 2" xfId="30156" xr:uid="{84510E03-9C70-44C8-B7E8-C3A4DBCBC362}"/>
    <cellStyle name="Calculation 3 2 2 3" xfId="30620" xr:uid="{2BC8BE9F-8BF7-4BD2-A663-25B1E9923B19}"/>
    <cellStyle name="Calculation 3 2 3" xfId="21490" xr:uid="{AD00F9A4-7270-451B-AF3A-8D58990C507C}"/>
    <cellStyle name="Calculation 3 3" xfId="801" xr:uid="{00000000-0005-0000-0000-000059030000}"/>
    <cellStyle name="Calculation 3 3 2" xfId="21335" xr:uid="{00000000-0005-0000-0000-00005A030000}"/>
    <cellStyle name="Calculation 3 3 2 2" xfId="30155" xr:uid="{7852A0DA-ED94-4928-8DF1-B7AA02B64AA4}"/>
    <cellStyle name="Calculation 3 3 2 3" xfId="30619" xr:uid="{85AFFECB-44A1-43B2-BC80-A19F86E1A136}"/>
    <cellStyle name="Calculation 3 3 3" xfId="21491" xr:uid="{73350A54-8F39-4180-9EC1-5DBA22EF75DB}"/>
    <cellStyle name="Calculation 3 4" xfId="21337" xr:uid="{00000000-0005-0000-0000-00005B030000}"/>
    <cellStyle name="Calculation 3 4 2" xfId="30157" xr:uid="{9B2F358F-B91B-4DE3-8328-94A72E312348}"/>
    <cellStyle name="Calculation 3 4 3" xfId="30621" xr:uid="{E5B5C058-5E6B-4497-8ACA-7D52B2B53AF5}"/>
    <cellStyle name="Calculation 3 5" xfId="21489" xr:uid="{94F1C0AA-AD7E-4D5E-93CA-F38339641B4B}"/>
    <cellStyle name="Calculation 4" xfId="802" xr:uid="{00000000-0005-0000-0000-00005C030000}"/>
    <cellStyle name="Calculation 4 2" xfId="803" xr:uid="{00000000-0005-0000-0000-00005D030000}"/>
    <cellStyle name="Calculation 4 2 2" xfId="21333" xr:uid="{00000000-0005-0000-0000-00005E030000}"/>
    <cellStyle name="Calculation 4 2 2 2" xfId="30153" xr:uid="{33F22974-6633-4EA2-BBA9-7784D35C75EC}"/>
    <cellStyle name="Calculation 4 2 2 3" xfId="30617" xr:uid="{A33394A2-5E78-44C2-8688-320B90A9BA9F}"/>
    <cellStyle name="Calculation 4 2 3" xfId="21493" xr:uid="{DFBBD449-02DC-4B53-9770-6D36B6490621}"/>
    <cellStyle name="Calculation 4 3" xfId="804" xr:uid="{00000000-0005-0000-0000-00005F030000}"/>
    <cellStyle name="Calculation 4 3 2" xfId="21332" xr:uid="{00000000-0005-0000-0000-000060030000}"/>
    <cellStyle name="Calculation 4 3 2 2" xfId="30152" xr:uid="{E03D42B1-D2B4-4980-BFAA-4B262C8F7E55}"/>
    <cellStyle name="Calculation 4 3 2 3" xfId="30616" xr:uid="{5A79EAB6-870E-4687-8E3E-5D8E6B261D25}"/>
    <cellStyle name="Calculation 4 3 3" xfId="21494" xr:uid="{F4B7E9A6-1CB1-4216-B54E-11789C445FD1}"/>
    <cellStyle name="Calculation 4 4" xfId="21334" xr:uid="{00000000-0005-0000-0000-000061030000}"/>
    <cellStyle name="Calculation 4 4 2" xfId="30154" xr:uid="{23658C31-38BF-42F8-A237-6AE5A55D2745}"/>
    <cellStyle name="Calculation 4 4 3" xfId="30618" xr:uid="{1D92A9E7-A48A-4BD6-A116-94CB7F3DD440}"/>
    <cellStyle name="Calculation 4 5" xfId="21492" xr:uid="{BA5F8A15-4C6D-46DC-A37D-B5781B0445ED}"/>
    <cellStyle name="Calculation 5" xfId="805" xr:uid="{00000000-0005-0000-0000-000062030000}"/>
    <cellStyle name="Calculation 5 2" xfId="806" xr:uid="{00000000-0005-0000-0000-000063030000}"/>
    <cellStyle name="Calculation 5 2 2" xfId="21330" xr:uid="{00000000-0005-0000-0000-000064030000}"/>
    <cellStyle name="Calculation 5 2 2 2" xfId="30150" xr:uid="{EE40341E-33DF-402D-ACCF-86710951FD00}"/>
    <cellStyle name="Calculation 5 2 2 3" xfId="30614" xr:uid="{728A5CCF-3C67-49DE-A6F8-0DE0A3EBF1E2}"/>
    <cellStyle name="Calculation 5 2 3" xfId="21496" xr:uid="{3CB9993E-3AC3-466E-847B-417A21F25F2C}"/>
    <cellStyle name="Calculation 5 3" xfId="807" xr:uid="{00000000-0005-0000-0000-000065030000}"/>
    <cellStyle name="Calculation 5 3 2" xfId="21329" xr:uid="{00000000-0005-0000-0000-000066030000}"/>
    <cellStyle name="Calculation 5 3 2 2" xfId="30149" xr:uid="{0C0170DB-C2D6-4BF2-B45F-66462DAC53F8}"/>
    <cellStyle name="Calculation 5 3 2 3" xfId="30613" xr:uid="{EEC3326B-3F9A-410F-B0EE-A9D24164540C}"/>
    <cellStyle name="Calculation 5 3 3" xfId="21497" xr:uid="{C7F3C3C9-4FDA-4493-81EA-75748509652B}"/>
    <cellStyle name="Calculation 5 4" xfId="21331" xr:uid="{00000000-0005-0000-0000-000067030000}"/>
    <cellStyle name="Calculation 5 4 2" xfId="30151" xr:uid="{A30E745B-4EFB-4C3E-84FA-DE3AEB044AD1}"/>
    <cellStyle name="Calculation 5 4 3" xfId="30615" xr:uid="{5E3C99F8-7ED5-4F51-A0B9-BF3C6DD97C0B}"/>
    <cellStyle name="Calculation 5 5" xfId="21495" xr:uid="{A3AA13BC-4750-4E0B-97CA-5480E4E01DF5}"/>
    <cellStyle name="Calculation 6" xfId="808" xr:uid="{00000000-0005-0000-0000-000068030000}"/>
    <cellStyle name="Calculation 6 2" xfId="809" xr:uid="{00000000-0005-0000-0000-000069030000}"/>
    <cellStyle name="Calculation 6 2 2" xfId="21327" xr:uid="{00000000-0005-0000-0000-00006A030000}"/>
    <cellStyle name="Calculation 6 2 2 2" xfId="30147" xr:uid="{AA5F5312-C102-4B35-AFCE-26AD2B73AF99}"/>
    <cellStyle name="Calculation 6 2 2 3" xfId="30611" xr:uid="{D4DD158F-9E33-423F-B5ED-010D00128A7D}"/>
    <cellStyle name="Calculation 6 2 3" xfId="21499" xr:uid="{EFCB07DF-7699-4613-ACDB-9D6A605F1DE9}"/>
    <cellStyle name="Calculation 6 3" xfId="810" xr:uid="{00000000-0005-0000-0000-00006B030000}"/>
    <cellStyle name="Calculation 6 3 2" xfId="21326" xr:uid="{00000000-0005-0000-0000-00006C030000}"/>
    <cellStyle name="Calculation 6 3 2 2" xfId="30146" xr:uid="{AC9B2B84-1234-45DF-975B-A99459D27685}"/>
    <cellStyle name="Calculation 6 3 2 3" xfId="30610" xr:uid="{B38E0A03-1CFA-4699-8BDA-8D2D4FC34741}"/>
    <cellStyle name="Calculation 6 3 3" xfId="21500" xr:uid="{B9E73171-50E7-4797-A4E3-36450B4331EE}"/>
    <cellStyle name="Calculation 6 4" xfId="21328" xr:uid="{00000000-0005-0000-0000-00006D030000}"/>
    <cellStyle name="Calculation 6 4 2" xfId="30148" xr:uid="{1A358DD6-9902-49C0-AAA6-6C321B2F83C3}"/>
    <cellStyle name="Calculation 6 4 3" xfId="30612" xr:uid="{FF635EC8-78C7-4DC4-9C47-1D2C33528ACC}"/>
    <cellStyle name="Calculation 6 5" xfId="21498" xr:uid="{04F5F3BC-68C3-4D64-9EEF-A62CEF68E013}"/>
    <cellStyle name="Calculation 7" xfId="811" xr:uid="{00000000-0005-0000-0000-00006E030000}"/>
    <cellStyle name="Calculation 7 2" xfId="21325" xr:uid="{00000000-0005-0000-0000-00006F030000}"/>
    <cellStyle name="Calculation 7 2 2" xfId="30145" xr:uid="{9AEBD6C2-54A8-4543-892E-6B7F20FE10EF}"/>
    <cellStyle name="Calculation 7 2 3" xfId="30609" xr:uid="{BD50C6A8-EB98-45F6-A891-C7820E69C8DC}"/>
    <cellStyle name="Calculation 7 3" xfId="21501" xr:uid="{4F8CED3A-7B6B-4CD7-90B1-0E8E31F689AF}"/>
    <cellStyle name="Check Cell 2" xfId="812" xr:uid="{00000000-0005-0000-0000-000070030000}"/>
    <cellStyle name="Check Cell 2 10" xfId="813" xr:uid="{00000000-0005-0000-0000-000071030000}"/>
    <cellStyle name="Check Cell 2 11" xfId="814" xr:uid="{00000000-0005-0000-0000-000072030000}"/>
    <cellStyle name="Check Cell 2 12" xfId="815" xr:uid="{00000000-0005-0000-0000-000073030000}"/>
    <cellStyle name="Check Cell 2 2" xfId="816" xr:uid="{00000000-0005-0000-0000-000074030000}"/>
    <cellStyle name="Check Cell 2 2 2" xfId="817" xr:uid="{00000000-0005-0000-0000-000075030000}"/>
    <cellStyle name="Check Cell 2 2 3" xfId="818" xr:uid="{00000000-0005-0000-0000-000076030000}"/>
    <cellStyle name="Check Cell 2 2 4" xfId="819" xr:uid="{00000000-0005-0000-0000-000077030000}"/>
    <cellStyle name="Check Cell 2 3" xfId="820" xr:uid="{00000000-0005-0000-0000-000078030000}"/>
    <cellStyle name="Check Cell 2 3 2" xfId="821" xr:uid="{00000000-0005-0000-0000-000079030000}"/>
    <cellStyle name="Check Cell 2 3 3" xfId="822" xr:uid="{00000000-0005-0000-0000-00007A030000}"/>
    <cellStyle name="Check Cell 2 4" xfId="823" xr:uid="{00000000-0005-0000-0000-00007B030000}"/>
    <cellStyle name="Check Cell 2 4 2" xfId="824" xr:uid="{00000000-0005-0000-0000-00007C030000}"/>
    <cellStyle name="Check Cell 2 4 3" xfId="825" xr:uid="{00000000-0005-0000-0000-00007D030000}"/>
    <cellStyle name="Check Cell 2 5" xfId="826" xr:uid="{00000000-0005-0000-0000-00007E030000}"/>
    <cellStyle name="Check Cell 2 5 2" xfId="827" xr:uid="{00000000-0005-0000-0000-00007F030000}"/>
    <cellStyle name="Check Cell 2 5 3" xfId="828" xr:uid="{00000000-0005-0000-0000-000080030000}"/>
    <cellStyle name="Check Cell 2 6" xfId="829" xr:uid="{00000000-0005-0000-0000-000081030000}"/>
    <cellStyle name="Check Cell 2 6 2" xfId="830" xr:uid="{00000000-0005-0000-0000-000082030000}"/>
    <cellStyle name="Check Cell 2 6 3" xfId="831" xr:uid="{00000000-0005-0000-0000-000083030000}"/>
    <cellStyle name="Check Cell 2 7" xfId="832" xr:uid="{00000000-0005-0000-0000-000084030000}"/>
    <cellStyle name="Check Cell 2 7 2" xfId="833" xr:uid="{00000000-0005-0000-0000-000085030000}"/>
    <cellStyle name="Check Cell 2 7 3" xfId="834" xr:uid="{00000000-0005-0000-0000-000086030000}"/>
    <cellStyle name="Check Cell 2 8" xfId="835" xr:uid="{00000000-0005-0000-0000-000087030000}"/>
    <cellStyle name="Check Cell 2 9" xfId="836" xr:uid="{00000000-0005-0000-0000-000088030000}"/>
    <cellStyle name="Check Cell 3" xfId="837" xr:uid="{00000000-0005-0000-0000-000089030000}"/>
    <cellStyle name="Check Cell 3 2" xfId="838" xr:uid="{00000000-0005-0000-0000-00008A030000}"/>
    <cellStyle name="Check Cell 3 2 2" xfId="839" xr:uid="{00000000-0005-0000-0000-00008B030000}"/>
    <cellStyle name="Check Cell 3 2 3" xfId="840" xr:uid="{00000000-0005-0000-0000-00008C030000}"/>
    <cellStyle name="Check Cell 3 3" xfId="841" xr:uid="{00000000-0005-0000-0000-00008D030000}"/>
    <cellStyle name="Check Cell 3 3 2" xfId="842" xr:uid="{00000000-0005-0000-0000-00008E030000}"/>
    <cellStyle name="Check Cell 3 3 3" xfId="843" xr:uid="{00000000-0005-0000-0000-00008F030000}"/>
    <cellStyle name="Check Cell 3 4" xfId="844" xr:uid="{00000000-0005-0000-0000-000090030000}"/>
    <cellStyle name="Check Cell 3 4 2" xfId="845" xr:uid="{00000000-0005-0000-0000-000091030000}"/>
    <cellStyle name="Check Cell 3 4 3" xfId="846" xr:uid="{00000000-0005-0000-0000-000092030000}"/>
    <cellStyle name="Check Cell 3 5" xfId="847" xr:uid="{00000000-0005-0000-0000-000093030000}"/>
    <cellStyle name="Check Cell 3 5 2" xfId="848" xr:uid="{00000000-0005-0000-0000-000094030000}"/>
    <cellStyle name="Check Cell 3 5 3" xfId="849" xr:uid="{00000000-0005-0000-0000-000095030000}"/>
    <cellStyle name="Check Cell 3 6" xfId="850" xr:uid="{00000000-0005-0000-0000-000096030000}"/>
    <cellStyle name="Check Cell 3 6 2" xfId="851" xr:uid="{00000000-0005-0000-0000-000097030000}"/>
    <cellStyle name="Check Cell 3 6 3" xfId="852" xr:uid="{00000000-0005-0000-0000-000098030000}"/>
    <cellStyle name="Check Cell 3 7" xfId="853" xr:uid="{00000000-0005-0000-0000-000099030000}"/>
    <cellStyle name="Check Cell 3 7 2" xfId="854" xr:uid="{00000000-0005-0000-0000-00009A030000}"/>
    <cellStyle name="Check Cell 3 7 3" xfId="855" xr:uid="{00000000-0005-0000-0000-00009B030000}"/>
    <cellStyle name="Check Cell 3 8" xfId="856" xr:uid="{00000000-0005-0000-0000-00009C030000}"/>
    <cellStyle name="Check Cell 3 9" xfId="857" xr:uid="{00000000-0005-0000-0000-00009D030000}"/>
    <cellStyle name="Check Cell 4" xfId="858" xr:uid="{00000000-0005-0000-0000-00009E030000}"/>
    <cellStyle name="Check Cell 4 2" xfId="859" xr:uid="{00000000-0005-0000-0000-00009F030000}"/>
    <cellStyle name="Check Cell 4 2 2" xfId="860" xr:uid="{00000000-0005-0000-0000-0000A0030000}"/>
    <cellStyle name="Check Cell 4 2 3" xfId="861" xr:uid="{00000000-0005-0000-0000-0000A1030000}"/>
    <cellStyle name="Check Cell 4 3" xfId="862" xr:uid="{00000000-0005-0000-0000-0000A2030000}"/>
    <cellStyle name="Check Cell 4 3 2" xfId="863" xr:uid="{00000000-0005-0000-0000-0000A3030000}"/>
    <cellStyle name="Check Cell 4 3 3" xfId="864" xr:uid="{00000000-0005-0000-0000-0000A4030000}"/>
    <cellStyle name="Check Cell 4 4" xfId="865" xr:uid="{00000000-0005-0000-0000-0000A5030000}"/>
    <cellStyle name="Check Cell 4 4 2" xfId="866" xr:uid="{00000000-0005-0000-0000-0000A6030000}"/>
    <cellStyle name="Check Cell 4 4 3" xfId="867" xr:uid="{00000000-0005-0000-0000-0000A7030000}"/>
    <cellStyle name="Check Cell 4 5" xfId="868" xr:uid="{00000000-0005-0000-0000-0000A8030000}"/>
    <cellStyle name="Check Cell 4 5 2" xfId="869" xr:uid="{00000000-0005-0000-0000-0000A9030000}"/>
    <cellStyle name="Check Cell 4 5 3" xfId="870" xr:uid="{00000000-0005-0000-0000-0000AA030000}"/>
    <cellStyle name="Check Cell 4 6" xfId="871" xr:uid="{00000000-0005-0000-0000-0000AB030000}"/>
    <cellStyle name="Check Cell 4 6 2" xfId="872" xr:uid="{00000000-0005-0000-0000-0000AC030000}"/>
    <cellStyle name="Check Cell 4 6 3" xfId="873" xr:uid="{00000000-0005-0000-0000-0000AD030000}"/>
    <cellStyle name="Check Cell 4 7" xfId="874" xr:uid="{00000000-0005-0000-0000-0000AE030000}"/>
    <cellStyle name="Check Cell 4 7 2" xfId="875" xr:uid="{00000000-0005-0000-0000-0000AF030000}"/>
    <cellStyle name="Check Cell 4 7 3" xfId="876" xr:uid="{00000000-0005-0000-0000-0000B0030000}"/>
    <cellStyle name="Check Cell 4 8" xfId="877" xr:uid="{00000000-0005-0000-0000-0000B1030000}"/>
    <cellStyle name="Check Cell 4 9" xfId="878" xr:uid="{00000000-0005-0000-0000-0000B2030000}"/>
    <cellStyle name="Check Cell 5" xfId="879" xr:uid="{00000000-0005-0000-0000-0000B3030000}"/>
    <cellStyle name="Check Cell 5 2" xfId="880" xr:uid="{00000000-0005-0000-0000-0000B4030000}"/>
    <cellStyle name="Check Cell 5 2 2" xfId="881" xr:uid="{00000000-0005-0000-0000-0000B5030000}"/>
    <cellStyle name="Check Cell 5 2 3" xfId="882" xr:uid="{00000000-0005-0000-0000-0000B6030000}"/>
    <cellStyle name="Check Cell 5 3" xfId="883" xr:uid="{00000000-0005-0000-0000-0000B7030000}"/>
    <cellStyle name="Check Cell 5 3 2" xfId="884" xr:uid="{00000000-0005-0000-0000-0000B8030000}"/>
    <cellStyle name="Check Cell 5 3 3" xfId="885" xr:uid="{00000000-0005-0000-0000-0000B9030000}"/>
    <cellStyle name="Check Cell 5 4" xfId="886" xr:uid="{00000000-0005-0000-0000-0000BA030000}"/>
    <cellStyle name="Check Cell 5 4 2" xfId="887" xr:uid="{00000000-0005-0000-0000-0000BB030000}"/>
    <cellStyle name="Check Cell 5 4 3" xfId="888" xr:uid="{00000000-0005-0000-0000-0000BC030000}"/>
    <cellStyle name="Check Cell 5 5" xfId="889" xr:uid="{00000000-0005-0000-0000-0000BD030000}"/>
    <cellStyle name="Check Cell 5 5 2" xfId="890" xr:uid="{00000000-0005-0000-0000-0000BE030000}"/>
    <cellStyle name="Check Cell 5 5 3" xfId="891" xr:uid="{00000000-0005-0000-0000-0000BF030000}"/>
    <cellStyle name="Check Cell 5 6" xfId="892" xr:uid="{00000000-0005-0000-0000-0000C0030000}"/>
    <cellStyle name="Check Cell 5 6 2" xfId="893" xr:uid="{00000000-0005-0000-0000-0000C1030000}"/>
    <cellStyle name="Check Cell 5 6 3" xfId="894" xr:uid="{00000000-0005-0000-0000-0000C2030000}"/>
    <cellStyle name="Check Cell 5 7" xfId="895" xr:uid="{00000000-0005-0000-0000-0000C3030000}"/>
    <cellStyle name="Check Cell 5 7 2" xfId="896" xr:uid="{00000000-0005-0000-0000-0000C4030000}"/>
    <cellStyle name="Check Cell 5 7 3" xfId="897" xr:uid="{00000000-0005-0000-0000-0000C5030000}"/>
    <cellStyle name="Check Cell 5 8" xfId="898" xr:uid="{00000000-0005-0000-0000-0000C6030000}"/>
    <cellStyle name="Check Cell 5 9" xfId="899" xr:uid="{00000000-0005-0000-0000-0000C7030000}"/>
    <cellStyle name="Check Cell 6" xfId="900" xr:uid="{00000000-0005-0000-0000-0000C8030000}"/>
    <cellStyle name="Check Cell 6 2" xfId="901" xr:uid="{00000000-0005-0000-0000-0000C9030000}"/>
    <cellStyle name="Check Cell 6 2 2" xfId="902" xr:uid="{00000000-0005-0000-0000-0000CA030000}"/>
    <cellStyle name="Check Cell 6 2 3" xfId="903" xr:uid="{00000000-0005-0000-0000-0000CB030000}"/>
    <cellStyle name="Check Cell 6 3" xfId="904" xr:uid="{00000000-0005-0000-0000-0000CC030000}"/>
    <cellStyle name="Check Cell 6 3 2" xfId="905" xr:uid="{00000000-0005-0000-0000-0000CD030000}"/>
    <cellStyle name="Check Cell 6 3 3" xfId="906" xr:uid="{00000000-0005-0000-0000-0000CE030000}"/>
    <cellStyle name="Check Cell 6 4" xfId="907" xr:uid="{00000000-0005-0000-0000-0000CF030000}"/>
    <cellStyle name="Check Cell 6 4 2" xfId="908" xr:uid="{00000000-0005-0000-0000-0000D0030000}"/>
    <cellStyle name="Check Cell 6 4 3" xfId="909" xr:uid="{00000000-0005-0000-0000-0000D1030000}"/>
    <cellStyle name="Check Cell 6 5" xfId="910" xr:uid="{00000000-0005-0000-0000-0000D2030000}"/>
    <cellStyle name="Check Cell 6 5 2" xfId="911" xr:uid="{00000000-0005-0000-0000-0000D3030000}"/>
    <cellStyle name="Check Cell 6 5 3" xfId="912" xr:uid="{00000000-0005-0000-0000-0000D4030000}"/>
    <cellStyle name="Check Cell 6 6" xfId="913" xr:uid="{00000000-0005-0000-0000-0000D5030000}"/>
    <cellStyle name="Check Cell 6 6 2" xfId="914" xr:uid="{00000000-0005-0000-0000-0000D6030000}"/>
    <cellStyle name="Check Cell 6 6 3" xfId="915" xr:uid="{00000000-0005-0000-0000-0000D7030000}"/>
    <cellStyle name="Check Cell 6 7" xfId="916" xr:uid="{00000000-0005-0000-0000-0000D8030000}"/>
    <cellStyle name="Check Cell 6 7 2" xfId="917" xr:uid="{00000000-0005-0000-0000-0000D9030000}"/>
    <cellStyle name="Check Cell 6 7 3" xfId="918" xr:uid="{00000000-0005-0000-0000-0000DA030000}"/>
    <cellStyle name="Check Cell 6 8" xfId="919" xr:uid="{00000000-0005-0000-0000-0000DB030000}"/>
    <cellStyle name="Check Cell 6 9" xfId="920" xr:uid="{00000000-0005-0000-0000-0000DC030000}"/>
    <cellStyle name="Check Cell 7" xfId="921" xr:uid="{00000000-0005-0000-0000-0000DD030000}"/>
    <cellStyle name="Comma" xfId="7" builtinId="3"/>
    <cellStyle name="Comma [0] 10" xfId="922" xr:uid="{00000000-0005-0000-0000-0000DF030000}"/>
    <cellStyle name="Comma [0] 10 2" xfId="21502" xr:uid="{AEA42289-E5E9-43E1-9A0C-0DBA3C535D4F}"/>
    <cellStyle name="Comma [0] 11" xfId="923" xr:uid="{00000000-0005-0000-0000-0000E0030000}"/>
    <cellStyle name="Comma [0] 11 2" xfId="21503" xr:uid="{68DCD500-2BC3-4ACF-BCF7-A9A2D4FE836B}"/>
    <cellStyle name="Comma [0] 2" xfId="924" xr:uid="{00000000-0005-0000-0000-0000E1030000}"/>
    <cellStyle name="Comma [0] 2 2" xfId="925" xr:uid="{00000000-0005-0000-0000-0000E2030000}"/>
    <cellStyle name="Comma [0] 2 2 2" xfId="926" xr:uid="{00000000-0005-0000-0000-0000E3030000}"/>
    <cellStyle name="Comma [0] 2 2 2 2" xfId="21506" xr:uid="{230A237F-8F06-401C-A075-C5D5FF5BB4AB}"/>
    <cellStyle name="Comma [0] 2 2 3" xfId="21505" xr:uid="{EC557D66-1E89-4186-8223-233F99161DCC}"/>
    <cellStyle name="Comma [0] 2 3" xfId="927" xr:uid="{00000000-0005-0000-0000-0000E4030000}"/>
    <cellStyle name="Comma [0] 2 3 2" xfId="21507" xr:uid="{F5675FF2-2AB5-4D06-84F7-385C9EC757B3}"/>
    <cellStyle name="Comma [0] 2 4" xfId="21504" xr:uid="{3C601C7D-B34B-4A78-9187-7B3487EC7945}"/>
    <cellStyle name="Comma [0] 3" xfId="928" xr:uid="{00000000-0005-0000-0000-0000E5030000}"/>
    <cellStyle name="Comma [0] 3 2" xfId="929" xr:uid="{00000000-0005-0000-0000-0000E6030000}"/>
    <cellStyle name="Comma [0] 3 2 2" xfId="930" xr:uid="{00000000-0005-0000-0000-0000E7030000}"/>
    <cellStyle name="Comma [0] 3 2 2 2" xfId="21510" xr:uid="{58C0A4D8-E5C8-4A0E-932C-3FB69684245F}"/>
    <cellStyle name="Comma [0] 3 2 3" xfId="21509" xr:uid="{9BA445B2-5E25-48EF-B14C-1F5D20FE1858}"/>
    <cellStyle name="Comma [0] 3 3" xfId="931" xr:uid="{00000000-0005-0000-0000-0000E8030000}"/>
    <cellStyle name="Comma [0] 3 3 2" xfId="21511" xr:uid="{34431881-359E-4891-9390-E6B9AE282B69}"/>
    <cellStyle name="Comma [0] 3 4" xfId="932" xr:uid="{00000000-0005-0000-0000-0000E9030000}"/>
    <cellStyle name="Comma [0] 3 4 2" xfId="21512" xr:uid="{687AE332-1C48-41DA-B16C-718AA1130491}"/>
    <cellStyle name="Comma [0] 3 5" xfId="21508" xr:uid="{F05322C6-BD50-4A6B-A2DD-003EF9C67087}"/>
    <cellStyle name="Comma [0] 4" xfId="933" xr:uid="{00000000-0005-0000-0000-0000EA030000}"/>
    <cellStyle name="Comma [0] 4 2" xfId="934" xr:uid="{00000000-0005-0000-0000-0000EB030000}"/>
    <cellStyle name="Comma [0] 4 2 2" xfId="935" xr:uid="{00000000-0005-0000-0000-0000EC030000}"/>
    <cellStyle name="Comma [0] 4 2 2 2" xfId="21515" xr:uid="{5D4C7A99-3ACD-4981-8F80-C32EF6E5BCBC}"/>
    <cellStyle name="Comma [0] 4 2 3" xfId="21514" xr:uid="{89D4DBBB-EF27-432F-9964-76AB0AC9B314}"/>
    <cellStyle name="Comma [0] 4 3" xfId="936" xr:uid="{00000000-0005-0000-0000-0000ED030000}"/>
    <cellStyle name="Comma [0] 4 3 2" xfId="21516" xr:uid="{3D479B38-B09A-46B3-833A-C6E92C1EF1B5}"/>
    <cellStyle name="Comma [0] 4 4" xfId="21513" xr:uid="{7F3DA98E-52F4-49C9-AF02-DE26D48AF7FC}"/>
    <cellStyle name="Comma [0] 5" xfId="937" xr:uid="{00000000-0005-0000-0000-0000EE030000}"/>
    <cellStyle name="Comma [0] 5 2" xfId="938" xr:uid="{00000000-0005-0000-0000-0000EF030000}"/>
    <cellStyle name="Comma [0] 5 2 2" xfId="939" xr:uid="{00000000-0005-0000-0000-0000F0030000}"/>
    <cellStyle name="Comma [0] 5 2 2 2" xfId="21519" xr:uid="{2886C0A2-F226-489D-A900-873835C7E417}"/>
    <cellStyle name="Comma [0] 5 2 3" xfId="21518" xr:uid="{556226F8-71DF-4570-BFDE-4D92A57AE764}"/>
    <cellStyle name="Comma [0] 5 3" xfId="21517" xr:uid="{85A94E84-E3FE-4EDE-93CF-44F605BE28B3}"/>
    <cellStyle name="Comma [0] 6" xfId="940" xr:uid="{00000000-0005-0000-0000-0000F1030000}"/>
    <cellStyle name="Comma [0] 6 2" xfId="941" xr:uid="{00000000-0005-0000-0000-0000F2030000}"/>
    <cellStyle name="Comma [0] 6 2 2" xfId="21521" xr:uid="{2A3DF2B8-DA59-418A-A094-33614E330A69}"/>
    <cellStyle name="Comma [0] 6 3" xfId="21520" xr:uid="{F30D4745-0E61-4EDA-A880-D3FC2EA8CD80}"/>
    <cellStyle name="Comma [0] 7" xfId="942" xr:uid="{00000000-0005-0000-0000-0000F3030000}"/>
    <cellStyle name="Comma [0] 7 2" xfId="943" xr:uid="{00000000-0005-0000-0000-0000F4030000}"/>
    <cellStyle name="Comma [0] 7 2 2" xfId="21523" xr:uid="{6D93F989-5D5B-430D-B8A5-21E0924A0FE4}"/>
    <cellStyle name="Comma [0] 7 3" xfId="21522" xr:uid="{93EBF1EB-77D6-4F53-8953-BE8B11787A74}"/>
    <cellStyle name="Comma [0] 8" xfId="944" xr:uid="{00000000-0005-0000-0000-0000F5030000}"/>
    <cellStyle name="Comma [0] 8 2" xfId="21524" xr:uid="{06535F0D-2EF1-4AFB-AEB6-C4EC707BC64F}"/>
    <cellStyle name="Comma [0] 9" xfId="945" xr:uid="{00000000-0005-0000-0000-0000F6030000}"/>
    <cellStyle name="Comma [0] 9 2" xfId="21525" xr:uid="{1631D560-A03F-4AC9-9781-889A056C64EC}"/>
    <cellStyle name="Comma [00]" xfId="946" xr:uid="{00000000-0005-0000-0000-0000F7030000}"/>
    <cellStyle name="Comma 10" xfId="947" xr:uid="{00000000-0005-0000-0000-0000F8030000}"/>
    <cellStyle name="Comma 10 10" xfId="948" xr:uid="{00000000-0005-0000-0000-0000F9030000}"/>
    <cellStyle name="Comma 10 10 2" xfId="21527" xr:uid="{1DE08136-ABDF-4089-A1EE-BBAF17B88502}"/>
    <cellStyle name="Comma 10 11" xfId="949" xr:uid="{00000000-0005-0000-0000-0000FA030000}"/>
    <cellStyle name="Comma 10 11 2" xfId="21528" xr:uid="{7F2B149C-B434-4B60-816E-E0EF792B1F32}"/>
    <cellStyle name="Comma 10 12" xfId="950" xr:uid="{00000000-0005-0000-0000-0000FB030000}"/>
    <cellStyle name="Comma 10 12 2" xfId="951" xr:uid="{00000000-0005-0000-0000-0000FC030000}"/>
    <cellStyle name="Comma 10 12 2 2" xfId="21530" xr:uid="{1EF98231-A31B-4C49-8446-16F8C90ACCCD}"/>
    <cellStyle name="Comma 10 12 3" xfId="21529" xr:uid="{F543354B-EAE9-47B3-B683-E7B7E1B86A6E}"/>
    <cellStyle name="Comma 10 13" xfId="952" xr:uid="{00000000-0005-0000-0000-0000FD030000}"/>
    <cellStyle name="Comma 10 13 2" xfId="21531" xr:uid="{D75C8245-5C12-4955-862E-AD1B701719A9}"/>
    <cellStyle name="Comma 10 14" xfId="953" xr:uid="{00000000-0005-0000-0000-0000FE030000}"/>
    <cellStyle name="Comma 10 14 2" xfId="21532" xr:uid="{AA207239-EC12-4663-97BB-3E76EE2E3A14}"/>
    <cellStyle name="Comma 10 15" xfId="21526" xr:uid="{08935BF5-39EE-4C41-93C6-D7A9FC8F6D57}"/>
    <cellStyle name="Comma 10 2" xfId="954" xr:uid="{00000000-0005-0000-0000-0000FF030000}"/>
    <cellStyle name="Comma 10 2 2" xfId="955" xr:uid="{00000000-0005-0000-0000-000000040000}"/>
    <cellStyle name="Comma 10 2 2 2" xfId="956" xr:uid="{00000000-0005-0000-0000-000001040000}"/>
    <cellStyle name="Comma 10 2 2 2 2" xfId="21535" xr:uid="{3B08EBD0-49AF-4704-A7C7-FF89CCBD60EA}"/>
    <cellStyle name="Comma 10 2 2 3" xfId="21534" xr:uid="{C23DF91F-04C7-48BF-8D51-E903AEFD3E61}"/>
    <cellStyle name="Comma 10 2 3" xfId="957" xr:uid="{00000000-0005-0000-0000-000002040000}"/>
    <cellStyle name="Comma 10 2 3 2" xfId="21536" xr:uid="{7A950609-DA07-4FA7-A00E-27CE7A846AEB}"/>
    <cellStyle name="Comma 10 2 4" xfId="958" xr:uid="{00000000-0005-0000-0000-000003040000}"/>
    <cellStyle name="Comma 10 2 4 2" xfId="21537" xr:uid="{9E2485E5-6D2A-47D6-944A-A8EB63C37866}"/>
    <cellStyle name="Comma 10 2 5" xfId="959" xr:uid="{00000000-0005-0000-0000-000004040000}"/>
    <cellStyle name="Comma 10 2 5 2" xfId="21538" xr:uid="{3D4AB0C1-26B5-4335-B11C-812E38EBD012}"/>
    <cellStyle name="Comma 10 2 6" xfId="960" xr:uid="{00000000-0005-0000-0000-000005040000}"/>
    <cellStyle name="Comma 10 2 6 2" xfId="21539" xr:uid="{AFA4DECE-7597-44F6-8C30-B752C497314E}"/>
    <cellStyle name="Comma 10 2 7" xfId="961" xr:uid="{00000000-0005-0000-0000-000006040000}"/>
    <cellStyle name="Comma 10 2 7 2" xfId="21540" xr:uid="{98649388-0713-4297-A807-D82DB2048AC4}"/>
    <cellStyle name="Comma 10 2 8" xfId="21533" xr:uid="{8F4EC636-0D1E-4C91-B160-5A2145F1686F}"/>
    <cellStyle name="Comma 10 3" xfId="962" xr:uid="{00000000-0005-0000-0000-000007040000}"/>
    <cellStyle name="Comma 10 3 2" xfId="21541" xr:uid="{F13F3818-170E-486B-BC4F-F8D5E16971FD}"/>
    <cellStyle name="Comma 10 4" xfId="963" xr:uid="{00000000-0005-0000-0000-000008040000}"/>
    <cellStyle name="Comma 10 4 2" xfId="21542" xr:uid="{5CF19DD1-DDE3-4E1B-BA32-60460587B2F0}"/>
    <cellStyle name="Comma 10 5" xfId="964" xr:uid="{00000000-0005-0000-0000-000009040000}"/>
    <cellStyle name="Comma 10 5 2" xfId="21543" xr:uid="{B0DE5DAC-6DCA-489A-9812-5D8549C0F152}"/>
    <cellStyle name="Comma 10 6" xfId="965" xr:uid="{00000000-0005-0000-0000-00000A040000}"/>
    <cellStyle name="Comma 10 6 2" xfId="21544" xr:uid="{35A60691-3B61-4551-9EB8-6EBE2FF81E16}"/>
    <cellStyle name="Comma 10 7" xfId="966" xr:uid="{00000000-0005-0000-0000-00000B040000}"/>
    <cellStyle name="Comma 10 7 2" xfId="21545" xr:uid="{F57AEE47-7271-4F6E-82D5-FE0D544392CE}"/>
    <cellStyle name="Comma 10 8" xfId="967" xr:uid="{00000000-0005-0000-0000-00000C040000}"/>
    <cellStyle name="Comma 10 8 2" xfId="21546" xr:uid="{747355C0-A49A-48E0-958D-925EB8A7BB61}"/>
    <cellStyle name="Comma 10 9" xfId="968" xr:uid="{00000000-0005-0000-0000-00000D040000}"/>
    <cellStyle name="Comma 10 9 2" xfId="21547" xr:uid="{58C47E05-C596-4001-AD67-9476B36DAEE9}"/>
    <cellStyle name="Comma 100" xfId="969" xr:uid="{00000000-0005-0000-0000-00000E040000}"/>
    <cellStyle name="Comma 100 2" xfId="21548" xr:uid="{820AFBB2-EE8F-44EA-949D-C990C55B3419}"/>
    <cellStyle name="Comma 101" xfId="970" xr:uid="{00000000-0005-0000-0000-00000F040000}"/>
    <cellStyle name="Comma 101 2" xfId="21549" xr:uid="{0F18E8FF-E2B2-4374-900A-839CC9F21326}"/>
    <cellStyle name="Comma 102" xfId="971" xr:uid="{00000000-0005-0000-0000-000010040000}"/>
    <cellStyle name="Comma 102 2" xfId="21550" xr:uid="{60CD61EE-E5E7-4562-BF91-7C1E8BB4334E}"/>
    <cellStyle name="Comma 103" xfId="972" xr:uid="{00000000-0005-0000-0000-000011040000}"/>
    <cellStyle name="Comma 103 2" xfId="21551" xr:uid="{57370274-EF7E-43F3-A9B6-0CF72AB99A75}"/>
    <cellStyle name="Comma 104" xfId="973" xr:uid="{00000000-0005-0000-0000-000012040000}"/>
    <cellStyle name="Comma 104 2" xfId="21552" xr:uid="{E97A0D1D-CDE9-46A0-A97B-610B5CC7D910}"/>
    <cellStyle name="Comma 105" xfId="974" xr:uid="{00000000-0005-0000-0000-000013040000}"/>
    <cellStyle name="Comma 105 2" xfId="21553" xr:uid="{31F57671-7C96-43B8-8941-A1DA09BB8CC5}"/>
    <cellStyle name="Comma 106" xfId="975" xr:uid="{00000000-0005-0000-0000-000014040000}"/>
    <cellStyle name="Comma 106 2" xfId="21554" xr:uid="{E7ECCEA2-16D2-417A-AEED-4B5F610BBE90}"/>
    <cellStyle name="Comma 107" xfId="976" xr:uid="{00000000-0005-0000-0000-000015040000}"/>
    <cellStyle name="Comma 107 2" xfId="977" xr:uid="{00000000-0005-0000-0000-000016040000}"/>
    <cellStyle name="Comma 107 2 2" xfId="978" xr:uid="{00000000-0005-0000-0000-000017040000}"/>
    <cellStyle name="Comma 107 2 2 2" xfId="21557" xr:uid="{18A4D478-BC7C-4188-A4F5-0D9876CFAC82}"/>
    <cellStyle name="Comma 107 2 3" xfId="979" xr:uid="{00000000-0005-0000-0000-000018040000}"/>
    <cellStyle name="Comma 107 2 3 2" xfId="21558" xr:uid="{8EFDDB54-E9F4-4C9E-AB25-DF187F368395}"/>
    <cellStyle name="Comma 107 2 4" xfId="980" xr:uid="{00000000-0005-0000-0000-000019040000}"/>
    <cellStyle name="Comma 107 2 4 2" xfId="21559" xr:uid="{64079CEA-267E-403F-96C4-520D2D989974}"/>
    <cellStyle name="Comma 107 2 5" xfId="21556" xr:uid="{1056C802-5A0E-45DF-B2B2-831F0DFF6BBD}"/>
    <cellStyle name="Comma 107 3" xfId="981" xr:uid="{00000000-0005-0000-0000-00001A040000}"/>
    <cellStyle name="Comma 107 3 2" xfId="21560" xr:uid="{1DBD4E9A-D811-4497-8C2F-AA57027EB5F8}"/>
    <cellStyle name="Comma 107 4" xfId="982" xr:uid="{00000000-0005-0000-0000-00001B040000}"/>
    <cellStyle name="Comma 107 4 2" xfId="21561" xr:uid="{A846BC3E-30DA-4759-8597-762FBC68B8DB}"/>
    <cellStyle name="Comma 107 5" xfId="983" xr:uid="{00000000-0005-0000-0000-00001C040000}"/>
    <cellStyle name="Comma 107 5 2" xfId="21562" xr:uid="{0EBADC45-4DCE-4F6A-A2DF-6D7B99ADC259}"/>
    <cellStyle name="Comma 107 6" xfId="21555" xr:uid="{D861669E-47A4-4EA3-8073-A395557AB0D4}"/>
    <cellStyle name="Comma 108" xfId="984" xr:uid="{00000000-0005-0000-0000-00001D040000}"/>
    <cellStyle name="Comma 108 2" xfId="21563" xr:uid="{59A90F6E-E992-4E3E-AEC4-C98759913763}"/>
    <cellStyle name="Comma 109" xfId="985" xr:uid="{00000000-0005-0000-0000-00001E040000}"/>
    <cellStyle name="Comma 109 2" xfId="986" xr:uid="{00000000-0005-0000-0000-00001F040000}"/>
    <cellStyle name="Comma 109 2 2" xfId="21565" xr:uid="{C46D24DD-58C1-4CCA-9978-742C46FDDE85}"/>
    <cellStyle name="Comma 109 3" xfId="987" xr:uid="{00000000-0005-0000-0000-000020040000}"/>
    <cellStyle name="Comma 109 3 2" xfId="21566" xr:uid="{C101D7C4-89F1-4902-A547-DBD6A68858C6}"/>
    <cellStyle name="Comma 109 4" xfId="988" xr:uid="{00000000-0005-0000-0000-000021040000}"/>
    <cellStyle name="Comma 109 4 2" xfId="21567" xr:uid="{D0E92E62-82C2-47E1-907F-6FD9550F8414}"/>
    <cellStyle name="Comma 109 5" xfId="21564" xr:uid="{FCD9BA80-28FC-415A-A8B3-FB9FC2D55F54}"/>
    <cellStyle name="Comma 11" xfId="989" xr:uid="{00000000-0005-0000-0000-000022040000}"/>
    <cellStyle name="Comma 11 2" xfId="990" xr:uid="{00000000-0005-0000-0000-000023040000}"/>
    <cellStyle name="Comma 11 2 10" xfId="21569" xr:uid="{4C65BC5C-BDA3-4559-8C9D-BEEBD2E5610F}"/>
    <cellStyle name="Comma 11 2 2" xfId="991" xr:uid="{00000000-0005-0000-0000-000024040000}"/>
    <cellStyle name="Comma 11 2 2 2" xfId="21570" xr:uid="{60538305-C8E7-41E4-AB30-4885951D57F8}"/>
    <cellStyle name="Comma 11 2 3" xfId="992" xr:uid="{00000000-0005-0000-0000-000025040000}"/>
    <cellStyle name="Comma 11 2 3 2" xfId="21571" xr:uid="{D147F008-6B8A-4AE8-A098-47AF29F4EF9C}"/>
    <cellStyle name="Comma 11 2 4" xfId="993" xr:uid="{00000000-0005-0000-0000-000026040000}"/>
    <cellStyle name="Comma 11 2 4 2" xfId="21572" xr:uid="{1E38230D-FFB5-4796-983F-CE5B1FB7AEBE}"/>
    <cellStyle name="Comma 11 2 5" xfId="994" xr:uid="{00000000-0005-0000-0000-000027040000}"/>
    <cellStyle name="Comma 11 2 5 2" xfId="21573" xr:uid="{F176A27D-17E5-4BAE-A12A-F6F4403C048F}"/>
    <cellStyle name="Comma 11 2 6" xfId="995" xr:uid="{00000000-0005-0000-0000-000028040000}"/>
    <cellStyle name="Comma 11 2 6 2" xfId="21574" xr:uid="{C4E7C69B-12F4-4197-8C4B-A7102F0CFB15}"/>
    <cellStyle name="Comma 11 2 7" xfId="996" xr:uid="{00000000-0005-0000-0000-000029040000}"/>
    <cellStyle name="Comma 11 2 7 2" xfId="21575" xr:uid="{E92D4B42-2D53-4641-A37D-2C5B4CC389BE}"/>
    <cellStyle name="Comma 11 2 8" xfId="997" xr:uid="{00000000-0005-0000-0000-00002A040000}"/>
    <cellStyle name="Comma 11 2 8 2" xfId="21576" xr:uid="{FA3472D8-2100-40C7-86F1-53D1BECB7F97}"/>
    <cellStyle name="Comma 11 2 9" xfId="998" xr:uid="{00000000-0005-0000-0000-00002B040000}"/>
    <cellStyle name="Comma 11 2 9 2" xfId="21577" xr:uid="{27DFD89D-C1BB-424A-B2A9-63FE72EB56C9}"/>
    <cellStyle name="Comma 11 3" xfId="999" xr:uid="{00000000-0005-0000-0000-00002C040000}"/>
    <cellStyle name="Comma 11 3 2" xfId="1000" xr:uid="{00000000-0005-0000-0000-00002D040000}"/>
    <cellStyle name="Comma 11 3 2 2" xfId="21579" xr:uid="{9DBE649B-93CC-41FE-A69F-07ABAD405FD1}"/>
    <cellStyle name="Comma 11 3 3" xfId="1001" xr:uid="{00000000-0005-0000-0000-00002E040000}"/>
    <cellStyle name="Comma 11 3 3 2" xfId="21580" xr:uid="{9F01B2DC-AB8C-4CC9-8538-893F9AAA733D}"/>
    <cellStyle name="Comma 11 3 4" xfId="21578" xr:uid="{B23F177B-2735-4AB6-B16C-22DB6A49A1D5}"/>
    <cellStyle name="Comma 11 4" xfId="1002" xr:uid="{00000000-0005-0000-0000-00002F040000}"/>
    <cellStyle name="Comma 11 4 2" xfId="1003" xr:uid="{00000000-0005-0000-0000-000030040000}"/>
    <cellStyle name="Comma 11 4 2 2" xfId="21582" xr:uid="{2849524C-DC50-4553-85D3-D9F2DAF9481B}"/>
    <cellStyle name="Comma 11 4 3" xfId="21581" xr:uid="{90D6D99C-4BD6-446B-96E2-77AA9E8B3E6B}"/>
    <cellStyle name="Comma 11 5" xfId="1004" xr:uid="{00000000-0005-0000-0000-000031040000}"/>
    <cellStyle name="Comma 11 5 2" xfId="21583" xr:uid="{3B1746BA-7550-4603-8923-95AFF0CA0EAC}"/>
    <cellStyle name="Comma 11 6" xfId="21568" xr:uid="{2DC431AA-F1F2-4A6B-9D32-D8A5D3BF0AB6}"/>
    <cellStyle name="Comma 110" xfId="1005" xr:uid="{00000000-0005-0000-0000-000032040000}"/>
    <cellStyle name="Comma 110 2" xfId="1006" xr:uid="{00000000-0005-0000-0000-000033040000}"/>
    <cellStyle name="Comma 111" xfId="21412" xr:uid="{00000000-0005-0000-0000-000034040000}"/>
    <cellStyle name="Comma 111 2" xfId="30229" xr:uid="{5DE7AA7C-087A-4C49-885A-8A2783AD798D}"/>
    <cellStyle name="Comma 111 3" xfId="30693" xr:uid="{5E3DDDD0-61B1-4E19-AAEC-973A95D01573}"/>
    <cellStyle name="Comma 112" xfId="21416" xr:uid="{6434DCD9-2A36-48D0-BD05-15645DE2D8BF}"/>
    <cellStyle name="Comma 113" xfId="30231" xr:uid="{4326518F-7AFF-4400-BB8C-DC8889FDFBB5}"/>
    <cellStyle name="Comma 12" xfId="1007" xr:uid="{00000000-0005-0000-0000-000035040000}"/>
    <cellStyle name="Comma 12 2" xfId="1008" xr:uid="{00000000-0005-0000-0000-000036040000}"/>
    <cellStyle name="Comma 12 2 2" xfId="1009" xr:uid="{00000000-0005-0000-0000-000037040000}"/>
    <cellStyle name="Comma 12 2 2 2" xfId="1010" xr:uid="{00000000-0005-0000-0000-000038040000}"/>
    <cellStyle name="Comma 12 2 2 2 2" xfId="21587" xr:uid="{FCFE13AF-D6D0-4ACA-BFC0-2DB9F02D948A}"/>
    <cellStyle name="Comma 12 2 2 3" xfId="21586" xr:uid="{02123BC7-D784-4D1B-B86E-874A29A8EBCA}"/>
    <cellStyle name="Comma 12 2 3" xfId="1011" xr:uid="{00000000-0005-0000-0000-000039040000}"/>
    <cellStyle name="Comma 12 2 3 2" xfId="21588" xr:uid="{E71296EC-FB38-416E-B089-9B065B2F5FD1}"/>
    <cellStyle name="Comma 12 2 4" xfId="1012" xr:uid="{00000000-0005-0000-0000-00003A040000}"/>
    <cellStyle name="Comma 12 2 4 2" xfId="21589" xr:uid="{765EE9D4-C1CB-4358-8E5F-3ADC783CBB8B}"/>
    <cellStyle name="Comma 12 2 5" xfId="1013" xr:uid="{00000000-0005-0000-0000-00003B040000}"/>
    <cellStyle name="Comma 12 2 5 2" xfId="21590" xr:uid="{CA21BEBD-A234-466C-A06F-D5450330016D}"/>
    <cellStyle name="Comma 12 2 6" xfId="1014" xr:uid="{00000000-0005-0000-0000-00003C040000}"/>
    <cellStyle name="Comma 12 2 6 2" xfId="21591" xr:uid="{0A0233CC-D228-4E67-A286-C66DBF2FDE0E}"/>
    <cellStyle name="Comma 12 2 7" xfId="1015" xr:uid="{00000000-0005-0000-0000-00003D040000}"/>
    <cellStyle name="Comma 12 2 7 2" xfId="21592" xr:uid="{F30330FB-0AD2-4E4A-932E-CFEF42ED5B8A}"/>
    <cellStyle name="Comma 12 2 8" xfId="21585" xr:uid="{31AE79C5-36A7-43C2-B18C-4415F6211F8B}"/>
    <cellStyle name="Comma 12 3" xfId="1016" xr:uid="{00000000-0005-0000-0000-00003E040000}"/>
    <cellStyle name="Comma 12 3 2" xfId="1017" xr:uid="{00000000-0005-0000-0000-00003F040000}"/>
    <cellStyle name="Comma 12 3 2 2" xfId="21594" xr:uid="{F5F6B1FE-81E6-4950-840B-C284BA97340D}"/>
    <cellStyle name="Comma 12 3 3" xfId="21593" xr:uid="{03A223D6-89F0-41B3-B065-A4E0C781CB3B}"/>
    <cellStyle name="Comma 12 4" xfId="1018" xr:uid="{00000000-0005-0000-0000-000040040000}"/>
    <cellStyle name="Comma 12 4 2" xfId="1019" xr:uid="{00000000-0005-0000-0000-000041040000}"/>
    <cellStyle name="Comma 12 4 2 2" xfId="21596" xr:uid="{61540B14-55AA-48CF-BDA8-7193C2E41A90}"/>
    <cellStyle name="Comma 12 4 3" xfId="21595" xr:uid="{0AC55A07-A952-4ED8-A1DB-EBDFDFB9916E}"/>
    <cellStyle name="Comma 12 5" xfId="21584" xr:uid="{9FEE5D9E-B3BB-4C1D-B152-7F2ABDCADD84}"/>
    <cellStyle name="Comma 13" xfId="1020" xr:uid="{00000000-0005-0000-0000-000042040000}"/>
    <cellStyle name="Comma 13 2" xfId="1021" xr:uid="{00000000-0005-0000-0000-000043040000}"/>
    <cellStyle name="Comma 13 2 2" xfId="1022" xr:uid="{00000000-0005-0000-0000-000044040000}"/>
    <cellStyle name="Comma 13 2 2 2" xfId="21599" xr:uid="{A0C07942-DD33-4532-A638-30389506E8B0}"/>
    <cellStyle name="Comma 13 2 3" xfId="1023" xr:uid="{00000000-0005-0000-0000-000045040000}"/>
    <cellStyle name="Comma 13 2 3 2" xfId="21600" xr:uid="{434B8F7A-6D40-415E-99A8-D2E111725764}"/>
    <cellStyle name="Comma 13 2 4" xfId="1024" xr:uid="{00000000-0005-0000-0000-000046040000}"/>
    <cellStyle name="Comma 13 2 4 2" xfId="21601" xr:uid="{778CEC64-4DBB-45AC-B146-9CF2247FEFA4}"/>
    <cellStyle name="Comma 13 2 5" xfId="1025" xr:uid="{00000000-0005-0000-0000-000047040000}"/>
    <cellStyle name="Comma 13 2 5 2" xfId="21602" xr:uid="{B7A0B1E6-CEA4-400A-9CF2-2C73641D9C08}"/>
    <cellStyle name="Comma 13 2 6" xfId="1026" xr:uid="{00000000-0005-0000-0000-000048040000}"/>
    <cellStyle name="Comma 13 2 6 2" xfId="21603" xr:uid="{F102A9F4-FEB6-4F9B-925C-E47BD70117B0}"/>
    <cellStyle name="Comma 13 2 7" xfId="1027" xr:uid="{00000000-0005-0000-0000-000049040000}"/>
    <cellStyle name="Comma 13 2 7 2" xfId="21604" xr:uid="{2AD068C1-AAB3-4E81-9083-45BEA8DDCC53}"/>
    <cellStyle name="Comma 13 2 8" xfId="21598" xr:uid="{78D6AD52-F33D-4EDD-8525-AE1BF6268A9A}"/>
    <cellStyle name="Comma 13 3" xfId="1028" xr:uid="{00000000-0005-0000-0000-00004A040000}"/>
    <cellStyle name="Comma 13 3 2" xfId="1029" xr:uid="{00000000-0005-0000-0000-00004B040000}"/>
    <cellStyle name="Comma 13 3 2 2" xfId="21606" xr:uid="{D0D2B41B-3347-49F1-A0EC-B2366451636C}"/>
    <cellStyle name="Comma 13 3 3" xfId="21605" xr:uid="{76CDC01C-0BA1-41E4-A7E0-20EA2E02D297}"/>
    <cellStyle name="Comma 13 4" xfId="21597" xr:uid="{45A42116-2972-467A-8D72-4F612004B048}"/>
    <cellStyle name="Comma 14" xfId="1030" xr:uid="{00000000-0005-0000-0000-00004C040000}"/>
    <cellStyle name="Comma 14 2" xfId="1031" xr:uid="{00000000-0005-0000-0000-00004D040000}"/>
    <cellStyle name="Comma 14 2 2" xfId="1032" xr:uid="{00000000-0005-0000-0000-00004E040000}"/>
    <cellStyle name="Comma 14 2 2 2" xfId="21609" xr:uid="{E1F7DCA8-B6BE-404C-ADAF-B2CB1AD5D8D1}"/>
    <cellStyle name="Comma 14 2 3" xfId="21608" xr:uid="{ABB6B40A-EE96-4373-B987-1EBD0DF0E7D8}"/>
    <cellStyle name="Comma 14 3" xfId="1033" xr:uid="{00000000-0005-0000-0000-00004F040000}"/>
    <cellStyle name="Comma 14 3 2" xfId="21610" xr:uid="{36304862-0357-4958-B3E0-B1BC9A1F728A}"/>
    <cellStyle name="Comma 14 4" xfId="21607" xr:uid="{C13352AD-EADC-4513-9AED-73CC4DDF77D8}"/>
    <cellStyle name="Comma 15" xfId="1034" xr:uid="{00000000-0005-0000-0000-000050040000}"/>
    <cellStyle name="Comma 15 2" xfId="1035" xr:uid="{00000000-0005-0000-0000-000051040000}"/>
    <cellStyle name="Comma 15 2 2" xfId="1036" xr:uid="{00000000-0005-0000-0000-000052040000}"/>
    <cellStyle name="Comma 15 2 2 2" xfId="21613" xr:uid="{E79D5C39-DB12-4EDB-AB0B-40DFC0DE02B4}"/>
    <cellStyle name="Comma 15 2 3" xfId="1037" xr:uid="{00000000-0005-0000-0000-000053040000}"/>
    <cellStyle name="Comma 15 2 3 2" xfId="21614" xr:uid="{40C10AFD-73F7-42B6-864A-06F309AF9CD3}"/>
    <cellStyle name="Comma 15 2 4" xfId="1038" xr:uid="{00000000-0005-0000-0000-000054040000}"/>
    <cellStyle name="Comma 15 2 4 2" xfId="21615" xr:uid="{2153015E-8253-4D8A-A8C4-DE31A85ACBDA}"/>
    <cellStyle name="Comma 15 2 5" xfId="1039" xr:uid="{00000000-0005-0000-0000-000055040000}"/>
    <cellStyle name="Comma 15 2 5 2" xfId="21616" xr:uid="{8F0AA973-8482-4CE3-94F7-41EE5AB99481}"/>
    <cellStyle name="Comma 15 2 6" xfId="1040" xr:uid="{00000000-0005-0000-0000-000056040000}"/>
    <cellStyle name="Comma 15 2 6 2" xfId="21617" xr:uid="{C8927D50-A09C-4B3E-A5A6-10801E422529}"/>
    <cellStyle name="Comma 15 2 7" xfId="1041" xr:uid="{00000000-0005-0000-0000-000057040000}"/>
    <cellStyle name="Comma 15 2 7 2" xfId="21618" xr:uid="{B1718E93-A398-49EB-93DD-A1299868FB5D}"/>
    <cellStyle name="Comma 15 2 8" xfId="21612" xr:uid="{82CFA2BB-77D4-458E-AEAF-10B3C9D470C4}"/>
    <cellStyle name="Comma 15 3" xfId="1042" xr:uid="{00000000-0005-0000-0000-000058040000}"/>
    <cellStyle name="Comma 15 3 2" xfId="21619" xr:uid="{5F1B8E31-385A-47F7-943F-4553427C3671}"/>
    <cellStyle name="Comma 15 4" xfId="21611" xr:uid="{6E57513F-53EC-4319-ADBA-2E6EF52EB2F7}"/>
    <cellStyle name="Comma 16" xfId="1043" xr:uid="{00000000-0005-0000-0000-000059040000}"/>
    <cellStyle name="Comma 16 10" xfId="1044" xr:uid="{00000000-0005-0000-0000-00005A040000}"/>
    <cellStyle name="Comma 16 10 2" xfId="21621" xr:uid="{8D710C8F-9F21-4713-A101-7989B880624A}"/>
    <cellStyle name="Comma 16 11" xfId="1045" xr:uid="{00000000-0005-0000-0000-00005B040000}"/>
    <cellStyle name="Comma 16 11 2" xfId="21622" xr:uid="{40652397-B103-4E94-B098-E69284EFD804}"/>
    <cellStyle name="Comma 16 12" xfId="21620" xr:uid="{C61889CB-AD11-4C6A-8CA2-303426EFF5AC}"/>
    <cellStyle name="Comma 16 2" xfId="1046" xr:uid="{00000000-0005-0000-0000-00005C040000}"/>
    <cellStyle name="Comma 16 2 2" xfId="21623" xr:uid="{87B46998-BF30-4CDE-8B86-AB9F226E8826}"/>
    <cellStyle name="Comma 16 3" xfId="1047" xr:uid="{00000000-0005-0000-0000-00005D040000}"/>
    <cellStyle name="Comma 16 3 2" xfId="21624" xr:uid="{3116A410-80A7-4688-B44D-771CBD8E8EBD}"/>
    <cellStyle name="Comma 16 4" xfId="1048" xr:uid="{00000000-0005-0000-0000-00005E040000}"/>
    <cellStyle name="Comma 16 4 2" xfId="21625" xr:uid="{5FA38C56-4332-41CD-9BCE-7388857CE7F1}"/>
    <cellStyle name="Comma 16 5" xfId="1049" xr:uid="{00000000-0005-0000-0000-00005F040000}"/>
    <cellStyle name="Comma 16 5 2" xfId="21626" xr:uid="{237B0B0B-9A6E-46D2-B450-0EA8038A67C2}"/>
    <cellStyle name="Comma 16 6" xfId="1050" xr:uid="{00000000-0005-0000-0000-000060040000}"/>
    <cellStyle name="Comma 16 6 2" xfId="21627" xr:uid="{573B7ED4-99D9-4DF6-8FD3-E09B95ACD093}"/>
    <cellStyle name="Comma 16 7" xfId="1051" xr:uid="{00000000-0005-0000-0000-000061040000}"/>
    <cellStyle name="Comma 16 7 2" xfId="21628" xr:uid="{00822081-B1E4-4D9A-B4A1-48020A7A4AD6}"/>
    <cellStyle name="Comma 16 8" xfId="1052" xr:uid="{00000000-0005-0000-0000-000062040000}"/>
    <cellStyle name="Comma 16 8 2" xfId="21629" xr:uid="{28D1875E-69D6-42EC-9080-5F10D524B900}"/>
    <cellStyle name="Comma 16 9" xfId="1053" xr:uid="{00000000-0005-0000-0000-000063040000}"/>
    <cellStyle name="Comma 16 9 2" xfId="21630" xr:uid="{3D211AF4-E5BE-4C79-8B0A-9F1FBD9F92D5}"/>
    <cellStyle name="Comma 17" xfId="1054" xr:uid="{00000000-0005-0000-0000-000064040000}"/>
    <cellStyle name="Comma 17 2" xfId="1055" xr:uid="{00000000-0005-0000-0000-000065040000}"/>
    <cellStyle name="Comma 17 2 2" xfId="1056" xr:uid="{00000000-0005-0000-0000-000066040000}"/>
    <cellStyle name="Comma 17 2 2 2" xfId="21633" xr:uid="{4F046949-6270-4F57-A05E-6AE7C20887CB}"/>
    <cellStyle name="Comma 17 2 3" xfId="21632" xr:uid="{F2B01DC8-F683-42D0-B994-DF500769D369}"/>
    <cellStyle name="Comma 17 3" xfId="21631" xr:uid="{F1B64917-B710-45D2-8223-82A64D889C0B}"/>
    <cellStyle name="Comma 18" xfId="1057" xr:uid="{00000000-0005-0000-0000-000067040000}"/>
    <cellStyle name="Comma 18 2" xfId="1058" xr:uid="{00000000-0005-0000-0000-000068040000}"/>
    <cellStyle name="Comma 18 2 2" xfId="1059" xr:uid="{00000000-0005-0000-0000-000069040000}"/>
    <cellStyle name="Comma 18 2 2 2" xfId="21636" xr:uid="{C5F7F155-EE4C-4085-B5D3-460E4CA65EC3}"/>
    <cellStyle name="Comma 18 2 3" xfId="21635" xr:uid="{D2E6C626-68A6-4411-B44B-188E27270BD2}"/>
    <cellStyle name="Comma 18 3" xfId="21634" xr:uid="{45461BF6-5272-4BE9-840A-CFD0645CE834}"/>
    <cellStyle name="Comma 19" xfId="1060" xr:uid="{00000000-0005-0000-0000-00006A040000}"/>
    <cellStyle name="Comma 19 10" xfId="1061" xr:uid="{00000000-0005-0000-0000-00006B040000}"/>
    <cellStyle name="Comma 19 10 2" xfId="21638" xr:uid="{B55A5D0C-C116-4500-87FC-792B80E78EDC}"/>
    <cellStyle name="Comma 19 11" xfId="1062" xr:uid="{00000000-0005-0000-0000-00006C040000}"/>
    <cellStyle name="Comma 19 11 2" xfId="21639" xr:uid="{324A72A4-62F7-4FC1-8C18-99CDFC571E85}"/>
    <cellStyle name="Comma 19 12" xfId="21637" xr:uid="{E0511557-7D87-489C-99AB-EE413E9E05DC}"/>
    <cellStyle name="Comma 19 2" xfId="1063" xr:uid="{00000000-0005-0000-0000-00006D040000}"/>
    <cellStyle name="Comma 19 2 2" xfId="21640" xr:uid="{2EF57815-87E6-4263-AD16-A7B90CBBA685}"/>
    <cellStyle name="Comma 19 3" xfId="1064" xr:uid="{00000000-0005-0000-0000-00006E040000}"/>
    <cellStyle name="Comma 19 3 2" xfId="21641" xr:uid="{2C802427-E5E8-49DA-B560-082EAD1E907C}"/>
    <cellStyle name="Comma 19 4" xfId="1065" xr:uid="{00000000-0005-0000-0000-00006F040000}"/>
    <cellStyle name="Comma 19 4 2" xfId="21642" xr:uid="{787F2512-1882-441F-A224-E8BF40D6662F}"/>
    <cellStyle name="Comma 19 5" xfId="1066" xr:uid="{00000000-0005-0000-0000-000070040000}"/>
    <cellStyle name="Comma 19 5 2" xfId="21643" xr:uid="{582A3EF5-A55B-4190-A0DA-7E479383346A}"/>
    <cellStyle name="Comma 19 6" xfId="1067" xr:uid="{00000000-0005-0000-0000-000071040000}"/>
    <cellStyle name="Comma 19 6 2" xfId="21644" xr:uid="{1AE2D24D-5D13-46F2-8629-B0CB06FDFCA6}"/>
    <cellStyle name="Comma 19 7" xfId="1068" xr:uid="{00000000-0005-0000-0000-000072040000}"/>
    <cellStyle name="Comma 19 7 2" xfId="21645" xr:uid="{4E2690ED-BABF-4032-A672-D63FFFD7A699}"/>
    <cellStyle name="Comma 19 8" xfId="1069" xr:uid="{00000000-0005-0000-0000-000073040000}"/>
    <cellStyle name="Comma 19 8 2" xfId="21646" xr:uid="{65666F07-B75E-40BE-BA33-6A0DB1066180}"/>
    <cellStyle name="Comma 19 9" xfId="1070" xr:uid="{00000000-0005-0000-0000-000074040000}"/>
    <cellStyle name="Comma 19 9 2" xfId="21647" xr:uid="{AF94F3D3-85DF-405E-838B-3BEA707A5203}"/>
    <cellStyle name="Comma 2" xfId="1" xr:uid="{00000000-0005-0000-0000-000075040000}"/>
    <cellStyle name="Comma 2 10" xfId="1071" xr:uid="{00000000-0005-0000-0000-000076040000}"/>
    <cellStyle name="Comma 2 10 10" xfId="1072" xr:uid="{00000000-0005-0000-0000-000077040000}"/>
    <cellStyle name="Comma 2 10 10 2" xfId="21649" xr:uid="{393D5FD8-5105-4EA7-AF8C-8D72D5E29FAA}"/>
    <cellStyle name="Comma 2 10 11" xfId="21648" xr:uid="{D334542E-EC0E-4A76-9701-A3DC610CBB7F}"/>
    <cellStyle name="Comma 2 10 2" xfId="1073" xr:uid="{00000000-0005-0000-0000-000078040000}"/>
    <cellStyle name="Comma 2 10 2 10" xfId="1074" xr:uid="{00000000-0005-0000-0000-000079040000}"/>
    <cellStyle name="Comma 2 10 2 10 2" xfId="21651" xr:uid="{6AA24405-C6D0-4A20-B6DB-150CD73483C2}"/>
    <cellStyle name="Comma 2 10 2 11" xfId="21650" xr:uid="{7D09A2F2-882D-4804-B478-F5E00FC60890}"/>
    <cellStyle name="Comma 2 10 2 2" xfId="1075" xr:uid="{00000000-0005-0000-0000-00007A040000}"/>
    <cellStyle name="Comma 2 10 2 2 2" xfId="1076" xr:uid="{00000000-0005-0000-0000-00007B040000}"/>
    <cellStyle name="Comma 2 10 2 2 2 2" xfId="1077" xr:uid="{00000000-0005-0000-0000-00007C040000}"/>
    <cellStyle name="Comma 2 10 2 2 2 2 2" xfId="1078" xr:uid="{00000000-0005-0000-0000-00007D040000}"/>
    <cellStyle name="Comma 2 10 2 2 2 2 2 2" xfId="21655" xr:uid="{26D0F033-E0D3-4EBD-BFB6-05D062B89C3A}"/>
    <cellStyle name="Comma 2 10 2 2 2 2 3" xfId="1079" xr:uid="{00000000-0005-0000-0000-00007E040000}"/>
    <cellStyle name="Comma 2 10 2 2 2 2 3 2" xfId="21656" xr:uid="{0BEC707A-83E0-497F-8749-32B5E89840CC}"/>
    <cellStyle name="Comma 2 10 2 2 2 2 4" xfId="1080" xr:uid="{00000000-0005-0000-0000-00007F040000}"/>
    <cellStyle name="Comma 2 10 2 2 2 2 4 2" xfId="21657" xr:uid="{F4D98148-C1F5-4A82-BAA0-0CF855595D59}"/>
    <cellStyle name="Comma 2 10 2 2 2 2 5" xfId="21654" xr:uid="{0E59B1EE-6BB1-4FC0-A48A-5919660BACE1}"/>
    <cellStyle name="Comma 2 10 2 2 2 3" xfId="1081" xr:uid="{00000000-0005-0000-0000-000080040000}"/>
    <cellStyle name="Comma 2 10 2 2 2 3 2" xfId="21658" xr:uid="{49D3B291-E20D-4A28-952B-F844C10E65E4}"/>
    <cellStyle name="Comma 2 10 2 2 2 4" xfId="1082" xr:uid="{00000000-0005-0000-0000-000081040000}"/>
    <cellStyle name="Comma 2 10 2 2 2 4 2" xfId="21659" xr:uid="{88EB216D-77FF-4422-B9CE-5E5E398E683C}"/>
    <cellStyle name="Comma 2 10 2 2 2 5" xfId="1083" xr:uid="{00000000-0005-0000-0000-000082040000}"/>
    <cellStyle name="Comma 2 10 2 2 2 5 2" xfId="21660" xr:uid="{9D05851C-88F6-44EF-B8FF-F9E9CF6792C3}"/>
    <cellStyle name="Comma 2 10 2 2 2 6" xfId="21653" xr:uid="{A8639598-99EC-4E9D-BF2F-296D19433A34}"/>
    <cellStyle name="Comma 2 10 2 2 3" xfId="1084" xr:uid="{00000000-0005-0000-0000-000083040000}"/>
    <cellStyle name="Comma 2 10 2 2 3 2" xfId="1085" xr:uid="{00000000-0005-0000-0000-000084040000}"/>
    <cellStyle name="Comma 2 10 2 2 3 2 2" xfId="21662" xr:uid="{F7FA0E48-EBAF-423C-8690-B619B098B7EF}"/>
    <cellStyle name="Comma 2 10 2 2 3 3" xfId="1086" xr:uid="{00000000-0005-0000-0000-000085040000}"/>
    <cellStyle name="Comma 2 10 2 2 3 3 2" xfId="21663" xr:uid="{F6D1779A-A947-44D9-B9B2-E4A8C5E9A613}"/>
    <cellStyle name="Comma 2 10 2 2 3 4" xfId="1087" xr:uid="{00000000-0005-0000-0000-000086040000}"/>
    <cellStyle name="Comma 2 10 2 2 3 4 2" xfId="21664" xr:uid="{CED05926-9696-4368-BCA5-B3A5778BDB50}"/>
    <cellStyle name="Comma 2 10 2 2 3 5" xfId="21661" xr:uid="{E9E1624C-0D4D-4917-B02B-1F197FC41B30}"/>
    <cellStyle name="Comma 2 10 2 2 4" xfId="1088" xr:uid="{00000000-0005-0000-0000-000087040000}"/>
    <cellStyle name="Comma 2 10 2 2 4 2" xfId="21665" xr:uid="{D67AC0AE-DAA7-45B2-ACF2-3DB31D7E6250}"/>
    <cellStyle name="Comma 2 10 2 2 5" xfId="1089" xr:uid="{00000000-0005-0000-0000-000088040000}"/>
    <cellStyle name="Comma 2 10 2 2 5 2" xfId="21666" xr:uid="{15DBBD2A-2407-402F-A16B-29F4C785486E}"/>
    <cellStyle name="Comma 2 10 2 2 6" xfId="1090" xr:uid="{00000000-0005-0000-0000-000089040000}"/>
    <cellStyle name="Comma 2 10 2 2 6 2" xfId="21667" xr:uid="{EA664AE5-688B-405F-912D-863E1C47F88B}"/>
    <cellStyle name="Comma 2 10 2 2 7" xfId="21652" xr:uid="{01E5B35B-85CB-407C-B593-684BE31290BA}"/>
    <cellStyle name="Comma 2 10 2 3" xfId="1091" xr:uid="{00000000-0005-0000-0000-00008A040000}"/>
    <cellStyle name="Comma 2 10 2 3 2" xfId="1092" xr:uid="{00000000-0005-0000-0000-00008B040000}"/>
    <cellStyle name="Comma 2 10 2 3 2 2" xfId="1093" xr:uid="{00000000-0005-0000-0000-00008C040000}"/>
    <cellStyle name="Comma 2 10 2 3 2 2 2" xfId="1094" xr:uid="{00000000-0005-0000-0000-00008D040000}"/>
    <cellStyle name="Comma 2 10 2 3 2 2 2 2" xfId="21671" xr:uid="{8A197679-D613-4FF5-A613-2CD424C68A6D}"/>
    <cellStyle name="Comma 2 10 2 3 2 2 3" xfId="1095" xr:uid="{00000000-0005-0000-0000-00008E040000}"/>
    <cellStyle name="Comma 2 10 2 3 2 2 3 2" xfId="21672" xr:uid="{DA35BDAF-77BD-40ED-B04E-E7C77645B743}"/>
    <cellStyle name="Comma 2 10 2 3 2 2 4" xfId="1096" xr:uid="{00000000-0005-0000-0000-00008F040000}"/>
    <cellStyle name="Comma 2 10 2 3 2 2 4 2" xfId="21673" xr:uid="{83235358-1C87-493D-91FD-C6A40341A7AE}"/>
    <cellStyle name="Comma 2 10 2 3 2 2 5" xfId="21670" xr:uid="{DB70B396-61C9-426D-BD56-8040EBDCCC1A}"/>
    <cellStyle name="Comma 2 10 2 3 2 3" xfId="1097" xr:uid="{00000000-0005-0000-0000-000090040000}"/>
    <cellStyle name="Comma 2 10 2 3 2 3 2" xfId="21674" xr:uid="{498DC1B8-3A3D-494F-96AC-CA21ECD87CF2}"/>
    <cellStyle name="Comma 2 10 2 3 2 4" xfId="1098" xr:uid="{00000000-0005-0000-0000-000091040000}"/>
    <cellStyle name="Comma 2 10 2 3 2 4 2" xfId="21675" xr:uid="{0ED43084-AA85-410D-851A-F6E6235C4202}"/>
    <cellStyle name="Comma 2 10 2 3 2 5" xfId="1099" xr:uid="{00000000-0005-0000-0000-000092040000}"/>
    <cellStyle name="Comma 2 10 2 3 2 5 2" xfId="21676" xr:uid="{BF20B9D9-F4CE-4C77-A104-B96F1E0B793D}"/>
    <cellStyle name="Comma 2 10 2 3 2 6" xfId="21669" xr:uid="{2EC8CCE6-86EB-46B0-A207-C0786AAD7273}"/>
    <cellStyle name="Comma 2 10 2 3 3" xfId="1100" xr:uid="{00000000-0005-0000-0000-000093040000}"/>
    <cellStyle name="Comma 2 10 2 3 3 2" xfId="1101" xr:uid="{00000000-0005-0000-0000-000094040000}"/>
    <cellStyle name="Comma 2 10 2 3 3 2 2" xfId="21678" xr:uid="{E92A6D0C-AD3E-4CE3-B550-5AF2885FE8FC}"/>
    <cellStyle name="Comma 2 10 2 3 3 3" xfId="1102" xr:uid="{00000000-0005-0000-0000-000095040000}"/>
    <cellStyle name="Comma 2 10 2 3 3 3 2" xfId="21679" xr:uid="{CE1ADB31-EAF6-4ED4-9746-577D649E77AF}"/>
    <cellStyle name="Comma 2 10 2 3 3 4" xfId="1103" xr:uid="{00000000-0005-0000-0000-000096040000}"/>
    <cellStyle name="Comma 2 10 2 3 3 4 2" xfId="21680" xr:uid="{BF96D3C4-D4B7-4589-B899-3EFE2C752FCF}"/>
    <cellStyle name="Comma 2 10 2 3 3 5" xfId="21677" xr:uid="{3787242E-B0CF-4BA7-BE89-695A1E9C771B}"/>
    <cellStyle name="Comma 2 10 2 3 4" xfId="1104" xr:uid="{00000000-0005-0000-0000-000097040000}"/>
    <cellStyle name="Comma 2 10 2 3 4 2" xfId="21681" xr:uid="{A5EB152C-8C0E-4B3D-8F62-D2B2232CC4FA}"/>
    <cellStyle name="Comma 2 10 2 3 5" xfId="1105" xr:uid="{00000000-0005-0000-0000-000098040000}"/>
    <cellStyle name="Comma 2 10 2 3 5 2" xfId="21682" xr:uid="{6FBAC64B-9137-4FEA-90C5-2FCD595041C3}"/>
    <cellStyle name="Comma 2 10 2 3 6" xfId="1106" xr:uid="{00000000-0005-0000-0000-000099040000}"/>
    <cellStyle name="Comma 2 10 2 3 6 2" xfId="21683" xr:uid="{9226E120-597F-4D06-AAB1-1E24C4817533}"/>
    <cellStyle name="Comma 2 10 2 3 7" xfId="21668" xr:uid="{1B188E6A-B46F-467B-95F2-1A29A0658694}"/>
    <cellStyle name="Comma 2 10 2 4" xfId="1107" xr:uid="{00000000-0005-0000-0000-00009A040000}"/>
    <cellStyle name="Comma 2 10 2 4 2" xfId="21684" xr:uid="{0B308BA6-EF8E-41C0-B757-62A5FDF3305D}"/>
    <cellStyle name="Comma 2 10 2 5" xfId="1108" xr:uid="{00000000-0005-0000-0000-00009B040000}"/>
    <cellStyle name="Comma 2 10 2 5 2" xfId="1109" xr:uid="{00000000-0005-0000-0000-00009C040000}"/>
    <cellStyle name="Comma 2 10 2 5 2 2" xfId="1110" xr:uid="{00000000-0005-0000-0000-00009D040000}"/>
    <cellStyle name="Comma 2 10 2 5 2 2 2" xfId="21687" xr:uid="{1DA40D7F-2861-4657-A7EE-BABAC4C709F5}"/>
    <cellStyle name="Comma 2 10 2 5 2 3" xfId="1111" xr:uid="{00000000-0005-0000-0000-00009E040000}"/>
    <cellStyle name="Comma 2 10 2 5 2 3 2" xfId="21688" xr:uid="{2092D56A-FB76-4D71-970E-2A92BFCC33C2}"/>
    <cellStyle name="Comma 2 10 2 5 2 4" xfId="1112" xr:uid="{00000000-0005-0000-0000-00009F040000}"/>
    <cellStyle name="Comma 2 10 2 5 2 4 2" xfId="21689" xr:uid="{742A7A04-E62E-4238-B85B-4A457CB7B7C2}"/>
    <cellStyle name="Comma 2 10 2 5 2 5" xfId="21686" xr:uid="{B00568D5-055A-4375-A136-CE015C18A86A}"/>
    <cellStyle name="Comma 2 10 2 5 3" xfId="1113" xr:uid="{00000000-0005-0000-0000-0000A0040000}"/>
    <cellStyle name="Comma 2 10 2 5 3 2" xfId="21690" xr:uid="{C6D19131-3E52-450C-A2DD-173D23C76069}"/>
    <cellStyle name="Comma 2 10 2 5 4" xfId="1114" xr:uid="{00000000-0005-0000-0000-0000A1040000}"/>
    <cellStyle name="Comma 2 10 2 5 4 2" xfId="21691" xr:uid="{7473C24E-E639-4C71-BBD1-6EE515172721}"/>
    <cellStyle name="Comma 2 10 2 5 5" xfId="1115" xr:uid="{00000000-0005-0000-0000-0000A2040000}"/>
    <cellStyle name="Comma 2 10 2 5 5 2" xfId="21692" xr:uid="{8DE5CCEB-116F-40E7-92B1-00AF94428931}"/>
    <cellStyle name="Comma 2 10 2 5 6" xfId="21685" xr:uid="{A7300F76-BF15-4869-9564-328EB6642A4E}"/>
    <cellStyle name="Comma 2 10 2 6" xfId="1116" xr:uid="{00000000-0005-0000-0000-0000A3040000}"/>
    <cellStyle name="Comma 2 10 2 6 2" xfId="21693" xr:uid="{11F76B24-5997-40AC-8256-E40E92772DC0}"/>
    <cellStyle name="Comma 2 10 2 7" xfId="1117" xr:uid="{00000000-0005-0000-0000-0000A4040000}"/>
    <cellStyle name="Comma 2 10 2 7 2" xfId="1118" xr:uid="{00000000-0005-0000-0000-0000A5040000}"/>
    <cellStyle name="Comma 2 10 2 7 2 2" xfId="21695" xr:uid="{98927083-9579-4C66-984B-D8D1CF204F5A}"/>
    <cellStyle name="Comma 2 10 2 7 3" xfId="1119" xr:uid="{00000000-0005-0000-0000-0000A6040000}"/>
    <cellStyle name="Comma 2 10 2 7 3 2" xfId="21696" xr:uid="{DC96282C-4205-4EC5-8F9B-99F3F02736F2}"/>
    <cellStyle name="Comma 2 10 2 7 4" xfId="1120" xr:uid="{00000000-0005-0000-0000-0000A7040000}"/>
    <cellStyle name="Comma 2 10 2 7 4 2" xfId="21697" xr:uid="{C351B5AC-F1A6-42F7-B889-C0D2281E6D75}"/>
    <cellStyle name="Comma 2 10 2 7 5" xfId="21694" xr:uid="{E6ACC100-7370-437D-8BED-50B27B26F602}"/>
    <cellStyle name="Comma 2 10 2 8" xfId="1121" xr:uid="{00000000-0005-0000-0000-0000A8040000}"/>
    <cellStyle name="Comma 2 10 2 8 2" xfId="21698" xr:uid="{275D30C3-4360-499E-AF4A-54ABABDE8D0C}"/>
    <cellStyle name="Comma 2 10 2 9" xfId="1122" xr:uid="{00000000-0005-0000-0000-0000A9040000}"/>
    <cellStyle name="Comma 2 10 2 9 2" xfId="21699" xr:uid="{B1BFF035-0EB3-4EEA-B54E-B16B7CB01FDE}"/>
    <cellStyle name="Comma 2 10 3" xfId="1123" xr:uid="{00000000-0005-0000-0000-0000AA040000}"/>
    <cellStyle name="Comma 2 10 3 2" xfId="1124" xr:uid="{00000000-0005-0000-0000-0000AB040000}"/>
    <cellStyle name="Comma 2 10 3 2 2" xfId="1125" xr:uid="{00000000-0005-0000-0000-0000AC040000}"/>
    <cellStyle name="Comma 2 10 3 2 2 2" xfId="1126" xr:uid="{00000000-0005-0000-0000-0000AD040000}"/>
    <cellStyle name="Comma 2 10 3 2 2 2 2" xfId="21703" xr:uid="{A2DE5DEC-90D5-4036-A937-4FAD4AA55514}"/>
    <cellStyle name="Comma 2 10 3 2 2 3" xfId="1127" xr:uid="{00000000-0005-0000-0000-0000AE040000}"/>
    <cellStyle name="Comma 2 10 3 2 2 3 2" xfId="21704" xr:uid="{21DCA7E8-6F58-45B1-B0C2-CBDECFB674C9}"/>
    <cellStyle name="Comma 2 10 3 2 2 4" xfId="1128" xr:uid="{00000000-0005-0000-0000-0000AF040000}"/>
    <cellStyle name="Comma 2 10 3 2 2 4 2" xfId="21705" xr:uid="{8A59CA81-6D5C-471E-B9AF-C3EEA4F55B27}"/>
    <cellStyle name="Comma 2 10 3 2 2 5" xfId="21702" xr:uid="{9D35A9CD-6E75-4C9C-B0F9-8B211CB122FC}"/>
    <cellStyle name="Comma 2 10 3 2 3" xfId="1129" xr:uid="{00000000-0005-0000-0000-0000B0040000}"/>
    <cellStyle name="Comma 2 10 3 2 3 2" xfId="21706" xr:uid="{94D20DDD-90F0-4614-AF03-05FD5A2167E8}"/>
    <cellStyle name="Comma 2 10 3 2 4" xfId="1130" xr:uid="{00000000-0005-0000-0000-0000B1040000}"/>
    <cellStyle name="Comma 2 10 3 2 4 2" xfId="21707" xr:uid="{124F2437-40C2-4CE7-A3C9-A3DBEE6C24CA}"/>
    <cellStyle name="Comma 2 10 3 2 5" xfId="1131" xr:uid="{00000000-0005-0000-0000-0000B2040000}"/>
    <cellStyle name="Comma 2 10 3 2 5 2" xfId="21708" xr:uid="{E3A77FAD-4E6F-4CED-B052-E40D6E1ADF97}"/>
    <cellStyle name="Comma 2 10 3 2 6" xfId="21701" xr:uid="{5A099253-60ED-4D2B-855A-22BEEB44F7E2}"/>
    <cellStyle name="Comma 2 10 3 3" xfId="1132" xr:uid="{00000000-0005-0000-0000-0000B3040000}"/>
    <cellStyle name="Comma 2 10 3 3 2" xfId="1133" xr:uid="{00000000-0005-0000-0000-0000B4040000}"/>
    <cellStyle name="Comma 2 10 3 3 2 2" xfId="21710" xr:uid="{76FCBA35-D5F6-47FF-B919-D319A00B4EDE}"/>
    <cellStyle name="Comma 2 10 3 3 3" xfId="1134" xr:uid="{00000000-0005-0000-0000-0000B5040000}"/>
    <cellStyle name="Comma 2 10 3 3 3 2" xfId="21711" xr:uid="{168E70A3-C8AC-45E3-80B4-3C99F6F9618C}"/>
    <cellStyle name="Comma 2 10 3 3 4" xfId="1135" xr:uid="{00000000-0005-0000-0000-0000B6040000}"/>
    <cellStyle name="Comma 2 10 3 3 4 2" xfId="21712" xr:uid="{E452D7EB-BD79-4379-90F9-AE5E3CED59F2}"/>
    <cellStyle name="Comma 2 10 3 3 5" xfId="21709" xr:uid="{471AEE1B-9B8A-47F5-8DAF-F04EB6C85262}"/>
    <cellStyle name="Comma 2 10 3 4" xfId="1136" xr:uid="{00000000-0005-0000-0000-0000B7040000}"/>
    <cellStyle name="Comma 2 10 3 4 2" xfId="21713" xr:uid="{820ECFF1-D66A-4964-AC2B-F52AFA3A4070}"/>
    <cellStyle name="Comma 2 10 3 5" xfId="1137" xr:uid="{00000000-0005-0000-0000-0000B8040000}"/>
    <cellStyle name="Comma 2 10 3 5 2" xfId="21714" xr:uid="{F3960647-F106-48AE-92D2-43AA49F72A00}"/>
    <cellStyle name="Comma 2 10 3 6" xfId="1138" xr:uid="{00000000-0005-0000-0000-0000B9040000}"/>
    <cellStyle name="Comma 2 10 3 6 2" xfId="21715" xr:uid="{BAA051E2-C96E-4FEE-9879-9738AC27F9FB}"/>
    <cellStyle name="Comma 2 10 3 7" xfId="21700" xr:uid="{BF681811-5EBF-4A90-82BD-47D1F5C3F7B9}"/>
    <cellStyle name="Comma 2 10 4" xfId="1139" xr:uid="{00000000-0005-0000-0000-0000BA040000}"/>
    <cellStyle name="Comma 2 10 4 2" xfId="1140" xr:uid="{00000000-0005-0000-0000-0000BB040000}"/>
    <cellStyle name="Comma 2 10 4 2 2" xfId="1141" xr:uid="{00000000-0005-0000-0000-0000BC040000}"/>
    <cellStyle name="Comma 2 10 4 2 2 2" xfId="1142" xr:uid="{00000000-0005-0000-0000-0000BD040000}"/>
    <cellStyle name="Comma 2 10 4 2 2 2 2" xfId="21719" xr:uid="{1463B4CA-22FC-4238-9CFC-55B98BE48E59}"/>
    <cellStyle name="Comma 2 10 4 2 2 3" xfId="1143" xr:uid="{00000000-0005-0000-0000-0000BE040000}"/>
    <cellStyle name="Comma 2 10 4 2 2 3 2" xfId="21720" xr:uid="{A54C632C-47F9-4F99-AF46-BBAAC4FDD4BF}"/>
    <cellStyle name="Comma 2 10 4 2 2 4" xfId="1144" xr:uid="{00000000-0005-0000-0000-0000BF040000}"/>
    <cellStyle name="Comma 2 10 4 2 2 4 2" xfId="21721" xr:uid="{EB1FE256-C113-4138-84EA-A3401262C3FE}"/>
    <cellStyle name="Comma 2 10 4 2 2 5" xfId="21718" xr:uid="{5D000299-67C2-43BD-BC3B-B3EBE8658436}"/>
    <cellStyle name="Comma 2 10 4 2 3" xfId="1145" xr:uid="{00000000-0005-0000-0000-0000C0040000}"/>
    <cellStyle name="Comma 2 10 4 2 3 2" xfId="21722" xr:uid="{51C57C90-F0CB-492D-8716-2E794E805D8D}"/>
    <cellStyle name="Comma 2 10 4 2 4" xfId="1146" xr:uid="{00000000-0005-0000-0000-0000C1040000}"/>
    <cellStyle name="Comma 2 10 4 2 4 2" xfId="21723" xr:uid="{916BCDBC-DA8F-4114-BFA4-F4910F40959B}"/>
    <cellStyle name="Comma 2 10 4 2 5" xfId="1147" xr:uid="{00000000-0005-0000-0000-0000C2040000}"/>
    <cellStyle name="Comma 2 10 4 2 5 2" xfId="21724" xr:uid="{6EF711A1-D9CE-4D94-96CE-9049C82490AE}"/>
    <cellStyle name="Comma 2 10 4 2 6" xfId="21717" xr:uid="{6BBDC10C-37C0-42E5-9D88-05C4D15CC242}"/>
    <cellStyle name="Comma 2 10 4 3" xfId="1148" xr:uid="{00000000-0005-0000-0000-0000C3040000}"/>
    <cellStyle name="Comma 2 10 4 3 2" xfId="1149" xr:uid="{00000000-0005-0000-0000-0000C4040000}"/>
    <cellStyle name="Comma 2 10 4 3 2 2" xfId="21726" xr:uid="{AACDEE20-AF7E-4F9F-80C1-7B9BD8E4D80F}"/>
    <cellStyle name="Comma 2 10 4 3 3" xfId="1150" xr:uid="{00000000-0005-0000-0000-0000C5040000}"/>
    <cellStyle name="Comma 2 10 4 3 3 2" xfId="21727" xr:uid="{98FBDDF1-FB0E-4B9E-8C57-72737DAF14F8}"/>
    <cellStyle name="Comma 2 10 4 3 4" xfId="1151" xr:uid="{00000000-0005-0000-0000-0000C6040000}"/>
    <cellStyle name="Comma 2 10 4 3 4 2" xfId="21728" xr:uid="{504BE279-6EC5-472D-96FD-A01CF1ED8484}"/>
    <cellStyle name="Comma 2 10 4 3 5" xfId="21725" xr:uid="{69FA3120-2669-4AF4-8D51-33F50D67F44E}"/>
    <cellStyle name="Comma 2 10 4 4" xfId="1152" xr:uid="{00000000-0005-0000-0000-0000C7040000}"/>
    <cellStyle name="Comma 2 10 4 4 2" xfId="21729" xr:uid="{3C876DF3-D219-43CB-B9D8-2BCE14AB5786}"/>
    <cellStyle name="Comma 2 10 4 5" xfId="1153" xr:uid="{00000000-0005-0000-0000-0000C8040000}"/>
    <cellStyle name="Comma 2 10 4 5 2" xfId="21730" xr:uid="{98754084-CA0F-467E-BE42-10639598F765}"/>
    <cellStyle name="Comma 2 10 4 6" xfId="1154" xr:uid="{00000000-0005-0000-0000-0000C9040000}"/>
    <cellStyle name="Comma 2 10 4 6 2" xfId="21731" xr:uid="{07FD31F9-FF6C-4C89-B4DA-AE524714DF08}"/>
    <cellStyle name="Comma 2 10 4 7" xfId="21716" xr:uid="{F3640488-4688-43E1-B49D-A09FF3112D5C}"/>
    <cellStyle name="Comma 2 10 5" xfId="1155" xr:uid="{00000000-0005-0000-0000-0000CA040000}"/>
    <cellStyle name="Comma 2 10 5 2" xfId="21732" xr:uid="{6794BB9F-CF69-46AC-8EC6-5D259B86B891}"/>
    <cellStyle name="Comma 2 10 6" xfId="1156" xr:uid="{00000000-0005-0000-0000-0000CB040000}"/>
    <cellStyle name="Comma 2 10 6 2" xfId="1157" xr:uid="{00000000-0005-0000-0000-0000CC040000}"/>
    <cellStyle name="Comma 2 10 6 2 2" xfId="1158" xr:uid="{00000000-0005-0000-0000-0000CD040000}"/>
    <cellStyle name="Comma 2 10 6 2 2 2" xfId="21735" xr:uid="{10FF05DC-E7FB-4475-A6A4-33FCB64FE2BE}"/>
    <cellStyle name="Comma 2 10 6 2 3" xfId="1159" xr:uid="{00000000-0005-0000-0000-0000CE040000}"/>
    <cellStyle name="Comma 2 10 6 2 3 2" xfId="21736" xr:uid="{A0F3F3D2-DF12-4B0C-9DA2-9798E66551C7}"/>
    <cellStyle name="Comma 2 10 6 2 4" xfId="1160" xr:uid="{00000000-0005-0000-0000-0000CF040000}"/>
    <cellStyle name="Comma 2 10 6 2 4 2" xfId="21737" xr:uid="{66FDDFC9-1E8C-4C42-8AF8-AE5848D06527}"/>
    <cellStyle name="Comma 2 10 6 2 5" xfId="21734" xr:uid="{65D4C52B-D3C6-42D1-9E0C-04E8F9B69661}"/>
    <cellStyle name="Comma 2 10 6 3" xfId="1161" xr:uid="{00000000-0005-0000-0000-0000D0040000}"/>
    <cellStyle name="Comma 2 10 6 3 2" xfId="21738" xr:uid="{79D68C4A-86A1-4830-8A65-EB65F179C079}"/>
    <cellStyle name="Comma 2 10 6 4" xfId="1162" xr:uid="{00000000-0005-0000-0000-0000D1040000}"/>
    <cellStyle name="Comma 2 10 6 4 2" xfId="21739" xr:uid="{C8A9A803-E0E8-4AB9-AF85-A389C662F6C9}"/>
    <cellStyle name="Comma 2 10 6 5" xfId="1163" xr:uid="{00000000-0005-0000-0000-0000D2040000}"/>
    <cellStyle name="Comma 2 10 6 5 2" xfId="21740" xr:uid="{A7647D94-3BBD-4EFA-9EF6-C9DE77BD65E7}"/>
    <cellStyle name="Comma 2 10 6 6" xfId="21733" xr:uid="{AFF12C35-8502-426E-B080-9EDB3E9ED817}"/>
    <cellStyle name="Comma 2 10 7" xfId="1164" xr:uid="{00000000-0005-0000-0000-0000D3040000}"/>
    <cellStyle name="Comma 2 10 7 2" xfId="1165" xr:uid="{00000000-0005-0000-0000-0000D4040000}"/>
    <cellStyle name="Comma 2 10 7 2 2" xfId="21742" xr:uid="{D30BE13E-7BF6-4EF3-9C1B-18F525B43C9B}"/>
    <cellStyle name="Comma 2 10 7 3" xfId="1166" xr:uid="{00000000-0005-0000-0000-0000D5040000}"/>
    <cellStyle name="Comma 2 10 7 3 2" xfId="21743" xr:uid="{7C74AEB6-D70B-49D0-ADDC-06BC8697EEA6}"/>
    <cellStyle name="Comma 2 10 7 4" xfId="1167" xr:uid="{00000000-0005-0000-0000-0000D6040000}"/>
    <cellStyle name="Comma 2 10 7 4 2" xfId="21744" xr:uid="{E8FF4DFE-20D1-4971-855F-5086CD0AFFE1}"/>
    <cellStyle name="Comma 2 10 7 5" xfId="21741" xr:uid="{3337269D-19A7-44DC-AF9D-04CF09E3F3BC}"/>
    <cellStyle name="Comma 2 10 8" xfId="1168" xr:uid="{00000000-0005-0000-0000-0000D7040000}"/>
    <cellStyle name="Comma 2 10 8 2" xfId="21745" xr:uid="{300FF32B-B7C8-44F2-ACF4-CC1F9816F95B}"/>
    <cellStyle name="Comma 2 10 9" xfId="1169" xr:uid="{00000000-0005-0000-0000-0000D8040000}"/>
    <cellStyle name="Comma 2 10 9 2" xfId="21746" xr:uid="{C583C72F-E5A4-473A-8B9E-AF073ECDD74D}"/>
    <cellStyle name="Comma 2 100" xfId="1170" xr:uid="{00000000-0005-0000-0000-0000D9040000}"/>
    <cellStyle name="Comma 2 100 2" xfId="21747" xr:uid="{CE9B8212-31F7-49DA-9F49-651611915307}"/>
    <cellStyle name="Comma 2 101" xfId="1171" xr:uid="{00000000-0005-0000-0000-0000DA040000}"/>
    <cellStyle name="Comma 2 101 2" xfId="21748" xr:uid="{F0552790-C8E4-4472-B31F-E4AF74944E56}"/>
    <cellStyle name="Comma 2 102" xfId="1172" xr:uid="{00000000-0005-0000-0000-0000DB040000}"/>
    <cellStyle name="Comma 2 102 2" xfId="21749" xr:uid="{77EEF213-A0D8-4964-8416-E95CDC4E67E3}"/>
    <cellStyle name="Comma 2 103" xfId="1173" xr:uid="{00000000-0005-0000-0000-0000DC040000}"/>
    <cellStyle name="Comma 2 103 2" xfId="21750" xr:uid="{EF6508EB-6DB3-4C77-9E3C-08A350A7D4A2}"/>
    <cellStyle name="Comma 2 104" xfId="1174" xr:uid="{00000000-0005-0000-0000-0000DD040000}"/>
    <cellStyle name="Comma 2 104 2" xfId="21751" xr:uid="{8F6A52DC-E517-46F2-B8C9-DA099C7FA187}"/>
    <cellStyle name="Comma 2 105" xfId="1175" xr:uid="{00000000-0005-0000-0000-0000DE040000}"/>
    <cellStyle name="Comma 2 105 2" xfId="21752" xr:uid="{FFB973B9-90D4-4A17-8778-16A507B21C28}"/>
    <cellStyle name="Comma 2 106" xfId="1176" xr:uid="{00000000-0005-0000-0000-0000DF040000}"/>
    <cellStyle name="Comma 2 106 2" xfId="21753" xr:uid="{5C17234B-4EEB-44AC-8DB0-A5E7F28A4115}"/>
    <cellStyle name="Comma 2 107" xfId="1177" xr:uid="{00000000-0005-0000-0000-0000E0040000}"/>
    <cellStyle name="Comma 2 107 2" xfId="1178" xr:uid="{00000000-0005-0000-0000-0000E1040000}"/>
    <cellStyle name="Comma 2 107 2 2" xfId="21755" xr:uid="{FAC12418-1599-4449-B066-8C589AA3AC31}"/>
    <cellStyle name="Comma 2 107 3" xfId="1179" xr:uid="{00000000-0005-0000-0000-0000E2040000}"/>
    <cellStyle name="Comma 2 107 3 2" xfId="21756" xr:uid="{BD3F8F5C-59F4-41A4-B689-82B97F8A1B15}"/>
    <cellStyle name="Comma 2 107 4" xfId="21754" xr:uid="{97900099-9498-436E-A9F1-AC04CD2DBA25}"/>
    <cellStyle name="Comma 2 108" xfId="1180" xr:uid="{00000000-0005-0000-0000-0000E3040000}"/>
    <cellStyle name="Comma 2 108 2" xfId="21757" xr:uid="{0959A728-1722-4385-9A1C-5393886BFEF0}"/>
    <cellStyle name="Comma 2 109" xfId="1181" xr:uid="{00000000-0005-0000-0000-0000E4040000}"/>
    <cellStyle name="Comma 2 109 2" xfId="21758" xr:uid="{F6E4532B-CFB1-4F83-8EF7-5C2DDF1E3BB2}"/>
    <cellStyle name="Comma 2 11" xfId="1182" xr:uid="{00000000-0005-0000-0000-0000E5040000}"/>
    <cellStyle name="Comma 2 11 10" xfId="21759" xr:uid="{4DA268CB-8F97-4134-9D07-5674F538CF44}"/>
    <cellStyle name="Comma 2 11 2" xfId="1183" xr:uid="{00000000-0005-0000-0000-0000E6040000}"/>
    <cellStyle name="Comma 2 11 2 2" xfId="1184" xr:uid="{00000000-0005-0000-0000-0000E7040000}"/>
    <cellStyle name="Comma 2 11 2 2 2" xfId="21761" xr:uid="{C0777F24-0F79-439F-9F76-6898D0620F6A}"/>
    <cellStyle name="Comma 2 11 2 3" xfId="1185" xr:uid="{00000000-0005-0000-0000-0000E8040000}"/>
    <cellStyle name="Comma 2 11 2 3 2" xfId="1186" xr:uid="{00000000-0005-0000-0000-0000E9040000}"/>
    <cellStyle name="Comma 2 11 2 3 2 2" xfId="1187" xr:uid="{00000000-0005-0000-0000-0000EA040000}"/>
    <cellStyle name="Comma 2 11 2 3 2 2 2" xfId="21764" xr:uid="{B9B35310-A392-4371-B563-7FC670A4C20B}"/>
    <cellStyle name="Comma 2 11 2 3 2 3" xfId="1188" xr:uid="{00000000-0005-0000-0000-0000EB040000}"/>
    <cellStyle name="Comma 2 11 2 3 2 3 2" xfId="21765" xr:uid="{07D7C24E-6242-43C7-9AE2-38B7F7C940FF}"/>
    <cellStyle name="Comma 2 11 2 3 2 4" xfId="1189" xr:uid="{00000000-0005-0000-0000-0000EC040000}"/>
    <cellStyle name="Comma 2 11 2 3 2 4 2" xfId="21766" xr:uid="{38AF8E28-4731-44AC-AA2C-D02336A7A02B}"/>
    <cellStyle name="Comma 2 11 2 3 2 5" xfId="21763" xr:uid="{DF56AB2D-26D6-437A-BCE4-FFD5E176412D}"/>
    <cellStyle name="Comma 2 11 2 3 3" xfId="1190" xr:uid="{00000000-0005-0000-0000-0000ED040000}"/>
    <cellStyle name="Comma 2 11 2 3 3 2" xfId="21767" xr:uid="{AD4B259F-AE42-40EF-BB23-4D17B719D8A6}"/>
    <cellStyle name="Comma 2 11 2 3 4" xfId="1191" xr:uid="{00000000-0005-0000-0000-0000EE040000}"/>
    <cellStyle name="Comma 2 11 2 3 4 2" xfId="21768" xr:uid="{6966AFAB-13F3-4461-BB54-B8FBFCB8E544}"/>
    <cellStyle name="Comma 2 11 2 3 5" xfId="1192" xr:uid="{00000000-0005-0000-0000-0000EF040000}"/>
    <cellStyle name="Comma 2 11 2 3 5 2" xfId="21769" xr:uid="{449DDD7F-BB44-4096-A069-120287EDC819}"/>
    <cellStyle name="Comma 2 11 2 3 6" xfId="21762" xr:uid="{DA0EB670-5610-43F0-9CD7-6C935B2E57D3}"/>
    <cellStyle name="Comma 2 11 2 4" xfId="1193" xr:uid="{00000000-0005-0000-0000-0000F0040000}"/>
    <cellStyle name="Comma 2 11 2 4 2" xfId="21770" xr:uid="{94191284-DEA6-40C8-8E8E-94ECD1F26652}"/>
    <cellStyle name="Comma 2 11 2 5" xfId="1194" xr:uid="{00000000-0005-0000-0000-0000F1040000}"/>
    <cellStyle name="Comma 2 11 2 5 2" xfId="1195" xr:uid="{00000000-0005-0000-0000-0000F2040000}"/>
    <cellStyle name="Comma 2 11 2 5 2 2" xfId="21772" xr:uid="{FDED4284-2852-4545-9485-EA5F5F12FC0C}"/>
    <cellStyle name="Comma 2 11 2 5 3" xfId="1196" xr:uid="{00000000-0005-0000-0000-0000F3040000}"/>
    <cellStyle name="Comma 2 11 2 5 3 2" xfId="21773" xr:uid="{F46D1E6A-2D9C-4816-AC0D-11D411DA188A}"/>
    <cellStyle name="Comma 2 11 2 5 4" xfId="1197" xr:uid="{00000000-0005-0000-0000-0000F4040000}"/>
    <cellStyle name="Comma 2 11 2 5 4 2" xfId="21774" xr:uid="{323672B2-DA86-413B-8BE2-098EA4E991B9}"/>
    <cellStyle name="Comma 2 11 2 5 5" xfId="21771" xr:uid="{13FA5CE7-0AB2-4E6E-A94C-4928B4BFF74F}"/>
    <cellStyle name="Comma 2 11 2 6" xfId="1198" xr:uid="{00000000-0005-0000-0000-0000F5040000}"/>
    <cellStyle name="Comma 2 11 2 6 2" xfId="21775" xr:uid="{1F8E28EC-CF3D-4210-BB87-7B961F43FEE8}"/>
    <cellStyle name="Comma 2 11 2 7" xfId="1199" xr:uid="{00000000-0005-0000-0000-0000F6040000}"/>
    <cellStyle name="Comma 2 11 2 7 2" xfId="21776" xr:uid="{848249EE-8510-4B00-ABB8-9D476A7E28C7}"/>
    <cellStyle name="Comma 2 11 2 8" xfId="1200" xr:uid="{00000000-0005-0000-0000-0000F7040000}"/>
    <cellStyle name="Comma 2 11 2 8 2" xfId="21777" xr:uid="{51C0670F-9C3C-4580-ACAE-98E96B395861}"/>
    <cellStyle name="Comma 2 11 2 9" xfId="21760" xr:uid="{E5FA3DFA-BDC9-4C44-9683-777A9884658A}"/>
    <cellStyle name="Comma 2 11 3" xfId="1201" xr:uid="{00000000-0005-0000-0000-0000F8040000}"/>
    <cellStyle name="Comma 2 11 3 2" xfId="1202" xr:uid="{00000000-0005-0000-0000-0000F9040000}"/>
    <cellStyle name="Comma 2 11 3 2 2" xfId="1203" xr:uid="{00000000-0005-0000-0000-0000FA040000}"/>
    <cellStyle name="Comma 2 11 3 2 2 2" xfId="1204" xr:uid="{00000000-0005-0000-0000-0000FB040000}"/>
    <cellStyle name="Comma 2 11 3 2 2 2 2" xfId="21781" xr:uid="{F7E8A4A6-CF8D-476C-AACE-C5260990F245}"/>
    <cellStyle name="Comma 2 11 3 2 2 3" xfId="1205" xr:uid="{00000000-0005-0000-0000-0000FC040000}"/>
    <cellStyle name="Comma 2 11 3 2 2 3 2" xfId="21782" xr:uid="{60182A74-8EE2-4B88-BEFF-3DA4FDC4A4EF}"/>
    <cellStyle name="Comma 2 11 3 2 2 4" xfId="1206" xr:uid="{00000000-0005-0000-0000-0000FD040000}"/>
    <cellStyle name="Comma 2 11 3 2 2 4 2" xfId="21783" xr:uid="{EE6D35F7-5D10-4A3E-ADA7-7B9B9A489481}"/>
    <cellStyle name="Comma 2 11 3 2 2 5" xfId="21780" xr:uid="{F6589159-914E-484D-83A3-0BB712F9ACBB}"/>
    <cellStyle name="Comma 2 11 3 2 3" xfId="1207" xr:uid="{00000000-0005-0000-0000-0000FE040000}"/>
    <cellStyle name="Comma 2 11 3 2 3 2" xfId="21784" xr:uid="{ADB2F071-96E0-426C-8D9C-68D2765F9ABF}"/>
    <cellStyle name="Comma 2 11 3 2 4" xfId="1208" xr:uid="{00000000-0005-0000-0000-0000FF040000}"/>
    <cellStyle name="Comma 2 11 3 2 4 2" xfId="21785" xr:uid="{2B14B5D0-8592-4652-B52F-78D6CB053FCD}"/>
    <cellStyle name="Comma 2 11 3 2 5" xfId="1209" xr:uid="{00000000-0005-0000-0000-000000050000}"/>
    <cellStyle name="Comma 2 11 3 2 5 2" xfId="21786" xr:uid="{EE88AE97-04D6-4BA5-9A98-50B88EC092AC}"/>
    <cellStyle name="Comma 2 11 3 2 6" xfId="21779" xr:uid="{2D06795F-1F45-4DB6-961E-3C7900E530D7}"/>
    <cellStyle name="Comma 2 11 3 3" xfId="1210" xr:uid="{00000000-0005-0000-0000-000001050000}"/>
    <cellStyle name="Comma 2 11 3 3 2" xfId="1211" xr:uid="{00000000-0005-0000-0000-000002050000}"/>
    <cellStyle name="Comma 2 11 3 3 2 2" xfId="21788" xr:uid="{8DAE9D88-AF12-4C92-8AE7-70CDF3AA9F79}"/>
    <cellStyle name="Comma 2 11 3 3 3" xfId="1212" xr:uid="{00000000-0005-0000-0000-000003050000}"/>
    <cellStyle name="Comma 2 11 3 3 3 2" xfId="21789" xr:uid="{6827C93C-3E0A-4E3D-85C2-587C6FD21561}"/>
    <cellStyle name="Comma 2 11 3 3 4" xfId="1213" xr:uid="{00000000-0005-0000-0000-000004050000}"/>
    <cellStyle name="Comma 2 11 3 3 4 2" xfId="21790" xr:uid="{A0FAA469-521B-4014-B3A7-1931A80D36EE}"/>
    <cellStyle name="Comma 2 11 3 3 5" xfId="21787" xr:uid="{4DDF9A76-8F62-4EA7-9C94-887A144567E7}"/>
    <cellStyle name="Comma 2 11 3 4" xfId="1214" xr:uid="{00000000-0005-0000-0000-000005050000}"/>
    <cellStyle name="Comma 2 11 3 4 2" xfId="21791" xr:uid="{B2F9243F-C260-4080-9324-D9073700EF0D}"/>
    <cellStyle name="Comma 2 11 3 5" xfId="1215" xr:uid="{00000000-0005-0000-0000-000006050000}"/>
    <cellStyle name="Comma 2 11 3 5 2" xfId="21792" xr:uid="{8B5A74EF-B71C-4F2D-9F86-63DDE47D910B}"/>
    <cellStyle name="Comma 2 11 3 6" xfId="1216" xr:uid="{00000000-0005-0000-0000-000007050000}"/>
    <cellStyle name="Comma 2 11 3 6 2" xfId="21793" xr:uid="{7037004D-185D-4CCC-9A32-3CFA7D014148}"/>
    <cellStyle name="Comma 2 11 3 7" xfId="21778" xr:uid="{C61FA2C8-7801-4ADB-8E92-6F3F6163107B}"/>
    <cellStyle name="Comma 2 11 4" xfId="1217" xr:uid="{00000000-0005-0000-0000-000008050000}"/>
    <cellStyle name="Comma 2 11 4 2" xfId="21794" xr:uid="{F4ABE54C-3E90-46B8-AF87-23AFBE1E4E9B}"/>
    <cellStyle name="Comma 2 11 5" xfId="1218" xr:uid="{00000000-0005-0000-0000-000009050000}"/>
    <cellStyle name="Comma 2 11 5 2" xfId="1219" xr:uid="{00000000-0005-0000-0000-00000A050000}"/>
    <cellStyle name="Comma 2 11 5 2 2" xfId="1220" xr:uid="{00000000-0005-0000-0000-00000B050000}"/>
    <cellStyle name="Comma 2 11 5 2 2 2" xfId="21797" xr:uid="{910E0168-6D94-481F-978B-F97D4B30499F}"/>
    <cellStyle name="Comma 2 11 5 2 3" xfId="1221" xr:uid="{00000000-0005-0000-0000-00000C050000}"/>
    <cellStyle name="Comma 2 11 5 2 3 2" xfId="21798" xr:uid="{C8CC88C7-50BE-4EA3-A485-3EDE3EFD45A3}"/>
    <cellStyle name="Comma 2 11 5 2 4" xfId="1222" xr:uid="{00000000-0005-0000-0000-00000D050000}"/>
    <cellStyle name="Comma 2 11 5 2 4 2" xfId="21799" xr:uid="{387F3F01-EA16-4E32-B639-5BC33305CABA}"/>
    <cellStyle name="Comma 2 11 5 2 5" xfId="21796" xr:uid="{89855976-D611-4B10-BB10-96A8F0F74192}"/>
    <cellStyle name="Comma 2 11 5 3" xfId="1223" xr:uid="{00000000-0005-0000-0000-00000E050000}"/>
    <cellStyle name="Comma 2 11 5 3 2" xfId="21800" xr:uid="{F1962AD1-CF7A-44B4-AF0F-CFD99630DFB8}"/>
    <cellStyle name="Comma 2 11 5 4" xfId="1224" xr:uid="{00000000-0005-0000-0000-00000F050000}"/>
    <cellStyle name="Comma 2 11 5 4 2" xfId="21801" xr:uid="{FE5F51F9-4CBD-4A74-BA27-DAF7AD0054A1}"/>
    <cellStyle name="Comma 2 11 5 5" xfId="1225" xr:uid="{00000000-0005-0000-0000-000010050000}"/>
    <cellStyle name="Comma 2 11 5 5 2" xfId="21802" xr:uid="{79CF6CAC-E25B-442E-A970-3B162B1332F8}"/>
    <cellStyle name="Comma 2 11 5 6" xfId="21795" xr:uid="{FC8CD1EC-4682-4943-825A-E16D2039BF98}"/>
    <cellStyle name="Comma 2 11 6" xfId="1226" xr:uid="{00000000-0005-0000-0000-000011050000}"/>
    <cellStyle name="Comma 2 11 6 2" xfId="1227" xr:uid="{00000000-0005-0000-0000-000012050000}"/>
    <cellStyle name="Comma 2 11 6 2 2" xfId="21804" xr:uid="{9091D137-12AF-4C42-97C2-C32EC4CA5AAA}"/>
    <cellStyle name="Comma 2 11 6 3" xfId="1228" xr:uid="{00000000-0005-0000-0000-000013050000}"/>
    <cellStyle name="Comma 2 11 6 3 2" xfId="21805" xr:uid="{C48FBC96-2D5F-4672-B644-F1D4795750B0}"/>
    <cellStyle name="Comma 2 11 6 4" xfId="1229" xr:uid="{00000000-0005-0000-0000-000014050000}"/>
    <cellStyle name="Comma 2 11 6 4 2" xfId="21806" xr:uid="{1807AEC9-6DFF-44B3-A6DA-436FECE2827F}"/>
    <cellStyle name="Comma 2 11 6 5" xfId="21803" xr:uid="{AD8AE668-60A1-4458-99B9-D2EEEAF01088}"/>
    <cellStyle name="Comma 2 11 7" xfId="1230" xr:uid="{00000000-0005-0000-0000-000015050000}"/>
    <cellStyle name="Comma 2 11 7 2" xfId="21807" xr:uid="{28C550BA-1AB3-40B4-8748-27534F194423}"/>
    <cellStyle name="Comma 2 11 8" xfId="1231" xr:uid="{00000000-0005-0000-0000-000016050000}"/>
    <cellStyle name="Comma 2 11 8 2" xfId="21808" xr:uid="{76328342-DA1A-4221-A8C4-12B0C7F896E2}"/>
    <cellStyle name="Comma 2 11 9" xfId="1232" xr:uid="{00000000-0005-0000-0000-000017050000}"/>
    <cellStyle name="Comma 2 11 9 2" xfId="21809" xr:uid="{0AFFDF7F-67B0-4535-BE7C-D47D3E542470}"/>
    <cellStyle name="Comma 2 110" xfId="1233" xr:uid="{00000000-0005-0000-0000-000018050000}"/>
    <cellStyle name="Comma 2 110 2" xfId="21810" xr:uid="{81E4E41E-8844-409F-BE96-5454E67D149C}"/>
    <cellStyle name="Comma 2 111" xfId="21414" xr:uid="{A70EABDA-4C4C-40F0-BB8B-84F449E5F216}"/>
    <cellStyle name="Comma 2 12" xfId="1234" xr:uid="{00000000-0005-0000-0000-000019050000}"/>
    <cellStyle name="Comma 2 12 10" xfId="21811" xr:uid="{815FBC03-D7AC-48C0-BD10-D540EA2093E9}"/>
    <cellStyle name="Comma 2 12 2" xfId="1235" xr:uid="{00000000-0005-0000-0000-00001A050000}"/>
    <cellStyle name="Comma 2 12 2 2" xfId="1236" xr:uid="{00000000-0005-0000-0000-00001B050000}"/>
    <cellStyle name="Comma 2 12 2 2 2" xfId="21813" xr:uid="{51B350D9-5028-410C-A0B2-4B30C3BDE92C}"/>
    <cellStyle name="Comma 2 12 2 3" xfId="1237" xr:uid="{00000000-0005-0000-0000-00001C050000}"/>
    <cellStyle name="Comma 2 12 2 3 2" xfId="1238" xr:uid="{00000000-0005-0000-0000-00001D050000}"/>
    <cellStyle name="Comma 2 12 2 3 2 2" xfId="1239" xr:uid="{00000000-0005-0000-0000-00001E050000}"/>
    <cellStyle name="Comma 2 12 2 3 2 2 2" xfId="21816" xr:uid="{32B05236-DB93-4236-8D5D-C71B5101166A}"/>
    <cellStyle name="Comma 2 12 2 3 2 3" xfId="1240" xr:uid="{00000000-0005-0000-0000-00001F050000}"/>
    <cellStyle name="Comma 2 12 2 3 2 3 2" xfId="21817" xr:uid="{81053D68-F0A5-404D-8C29-DC0F2DDE406E}"/>
    <cellStyle name="Comma 2 12 2 3 2 4" xfId="1241" xr:uid="{00000000-0005-0000-0000-000020050000}"/>
    <cellStyle name="Comma 2 12 2 3 2 4 2" xfId="21818" xr:uid="{3D617646-B6C4-480F-887F-970BBEDA9559}"/>
    <cellStyle name="Comma 2 12 2 3 2 5" xfId="21815" xr:uid="{39B47899-F4FD-439A-810A-3B5757F2F63C}"/>
    <cellStyle name="Comma 2 12 2 3 3" xfId="1242" xr:uid="{00000000-0005-0000-0000-000021050000}"/>
    <cellStyle name="Comma 2 12 2 3 3 2" xfId="21819" xr:uid="{DC29A0D9-8C68-4E82-890D-5302D32CB218}"/>
    <cellStyle name="Comma 2 12 2 3 4" xfId="1243" xr:uid="{00000000-0005-0000-0000-000022050000}"/>
    <cellStyle name="Comma 2 12 2 3 4 2" xfId="21820" xr:uid="{6DF7CA13-67D4-40B1-957C-FD96D03DBDD5}"/>
    <cellStyle name="Comma 2 12 2 3 5" xfId="1244" xr:uid="{00000000-0005-0000-0000-000023050000}"/>
    <cellStyle name="Comma 2 12 2 3 5 2" xfId="21821" xr:uid="{CA491ED2-4D7B-4472-AA0A-68F446D8BDA8}"/>
    <cellStyle name="Comma 2 12 2 3 6" xfId="21814" xr:uid="{CFD9FA46-0C90-4FFC-B403-B5242CC07762}"/>
    <cellStyle name="Comma 2 12 2 4" xfId="1245" xr:uid="{00000000-0005-0000-0000-000024050000}"/>
    <cellStyle name="Comma 2 12 2 4 2" xfId="21822" xr:uid="{70E4FD21-DA6F-4F3E-9785-077AE967D535}"/>
    <cellStyle name="Comma 2 12 2 5" xfId="1246" xr:uid="{00000000-0005-0000-0000-000025050000}"/>
    <cellStyle name="Comma 2 12 2 5 2" xfId="1247" xr:uid="{00000000-0005-0000-0000-000026050000}"/>
    <cellStyle name="Comma 2 12 2 5 2 2" xfId="21824" xr:uid="{F1BF4454-AF69-4D2A-B89A-185AFB020635}"/>
    <cellStyle name="Comma 2 12 2 5 3" xfId="1248" xr:uid="{00000000-0005-0000-0000-000027050000}"/>
    <cellStyle name="Comma 2 12 2 5 3 2" xfId="21825" xr:uid="{08D76E82-5050-4BEF-AFC3-681978B4E0C7}"/>
    <cellStyle name="Comma 2 12 2 5 4" xfId="1249" xr:uid="{00000000-0005-0000-0000-000028050000}"/>
    <cellStyle name="Comma 2 12 2 5 4 2" xfId="21826" xr:uid="{98B83642-4CE8-4D66-9333-1019BC0010E5}"/>
    <cellStyle name="Comma 2 12 2 5 5" xfId="21823" xr:uid="{95067693-CEF5-4C6D-8D2D-8DF5564390BB}"/>
    <cellStyle name="Comma 2 12 2 6" xfId="1250" xr:uid="{00000000-0005-0000-0000-000029050000}"/>
    <cellStyle name="Comma 2 12 2 6 2" xfId="21827" xr:uid="{BAB68100-46EB-48D5-B362-B5E4C858E378}"/>
    <cellStyle name="Comma 2 12 2 7" xfId="1251" xr:uid="{00000000-0005-0000-0000-00002A050000}"/>
    <cellStyle name="Comma 2 12 2 7 2" xfId="21828" xr:uid="{69550D2A-75BC-4210-BAA4-27DE55D86E5C}"/>
    <cellStyle name="Comma 2 12 2 8" xfId="1252" xr:uid="{00000000-0005-0000-0000-00002B050000}"/>
    <cellStyle name="Comma 2 12 2 8 2" xfId="21829" xr:uid="{8085BF53-904E-44CE-83E8-844CF31271C0}"/>
    <cellStyle name="Comma 2 12 2 9" xfId="21812" xr:uid="{A3C9687E-2D13-4827-A949-BC328E6C37DB}"/>
    <cellStyle name="Comma 2 12 3" xfId="1253" xr:uid="{00000000-0005-0000-0000-00002C050000}"/>
    <cellStyle name="Comma 2 12 3 2" xfId="1254" xr:uid="{00000000-0005-0000-0000-00002D050000}"/>
    <cellStyle name="Comma 2 12 3 2 2" xfId="21831" xr:uid="{1B1277DB-1A18-479E-AEBE-EF930336807F}"/>
    <cellStyle name="Comma 2 12 3 2 3" xfId="30233" xr:uid="{92B67125-25E4-48C5-BCBA-5C7A30E96328}"/>
    <cellStyle name="Comma 2 12 3 3" xfId="1255" xr:uid="{00000000-0005-0000-0000-00002E050000}"/>
    <cellStyle name="Comma 2 12 3 3 2" xfId="1256" xr:uid="{00000000-0005-0000-0000-00002F050000}"/>
    <cellStyle name="Comma 2 12 3 3 2 2" xfId="1257" xr:uid="{00000000-0005-0000-0000-000030050000}"/>
    <cellStyle name="Comma 2 12 3 3 2 2 2" xfId="21834" xr:uid="{2631A6F8-286C-4C37-8671-1833BFF6AF4C}"/>
    <cellStyle name="Comma 2 12 3 3 2 3" xfId="1258" xr:uid="{00000000-0005-0000-0000-000031050000}"/>
    <cellStyle name="Comma 2 12 3 3 2 3 2" xfId="21835" xr:uid="{42520B66-CFAD-4CC4-9DC2-67296A00035B}"/>
    <cellStyle name="Comma 2 12 3 3 2 4" xfId="1259" xr:uid="{00000000-0005-0000-0000-000032050000}"/>
    <cellStyle name="Comma 2 12 3 3 2 4 2" xfId="21836" xr:uid="{C0779302-7D5F-425B-A887-56BE943A92D9}"/>
    <cellStyle name="Comma 2 12 3 3 2 5" xfId="21833" xr:uid="{588C90D0-6BB7-439D-8B36-4A4722FB24A9}"/>
    <cellStyle name="Comma 2 12 3 3 3" xfId="1260" xr:uid="{00000000-0005-0000-0000-000033050000}"/>
    <cellStyle name="Comma 2 12 3 3 3 2" xfId="21837" xr:uid="{96B7A318-59CB-4ED2-85D7-B0CBE21D69E4}"/>
    <cellStyle name="Comma 2 12 3 3 4" xfId="1261" xr:uid="{00000000-0005-0000-0000-000034050000}"/>
    <cellStyle name="Comma 2 12 3 3 4 2" xfId="21838" xr:uid="{2EC2F37D-B5B8-4530-8F6D-0A512A5FEA9E}"/>
    <cellStyle name="Comma 2 12 3 3 5" xfId="1262" xr:uid="{00000000-0005-0000-0000-000035050000}"/>
    <cellStyle name="Comma 2 12 3 3 5 2" xfId="21839" xr:uid="{2511E733-12C0-43A0-895C-B91213C4ACA6}"/>
    <cellStyle name="Comma 2 12 3 3 6" xfId="21832" xr:uid="{B01A4B21-BC16-45A4-9528-52E05686FE9F}"/>
    <cellStyle name="Comma 2 12 3 4" xfId="1263" xr:uid="{00000000-0005-0000-0000-000036050000}"/>
    <cellStyle name="Comma 2 12 3 4 2" xfId="1264" xr:uid="{00000000-0005-0000-0000-000037050000}"/>
    <cellStyle name="Comma 2 12 3 4 2 2" xfId="21841" xr:uid="{0D2764D9-E840-48AF-9708-252B2F05B657}"/>
    <cellStyle name="Comma 2 12 3 4 3" xfId="1265" xr:uid="{00000000-0005-0000-0000-000038050000}"/>
    <cellStyle name="Comma 2 12 3 4 3 2" xfId="21842" xr:uid="{69D6B4D9-F0C6-41C9-9E3C-F0CBBCEA11D5}"/>
    <cellStyle name="Comma 2 12 3 4 4" xfId="1266" xr:uid="{00000000-0005-0000-0000-000039050000}"/>
    <cellStyle name="Comma 2 12 3 4 4 2" xfId="21843" xr:uid="{490B9798-0F67-4293-8B97-6F22A08A86E1}"/>
    <cellStyle name="Comma 2 12 3 4 5" xfId="21840" xr:uid="{F1C6FD3B-5246-4BDD-AECE-DC7554DE6ECE}"/>
    <cellStyle name="Comma 2 12 3 5" xfId="1267" xr:uid="{00000000-0005-0000-0000-00003A050000}"/>
    <cellStyle name="Comma 2 12 3 5 2" xfId="21844" xr:uid="{4526B4FB-8063-4CD7-96F3-4B7215A67353}"/>
    <cellStyle name="Comma 2 12 3 6" xfId="1268" xr:uid="{00000000-0005-0000-0000-00003B050000}"/>
    <cellStyle name="Comma 2 12 3 6 2" xfId="21845" xr:uid="{53CF84E5-A754-4CC2-A652-8DEB96D05052}"/>
    <cellStyle name="Comma 2 12 3 7" xfId="1269" xr:uid="{00000000-0005-0000-0000-00003C050000}"/>
    <cellStyle name="Comma 2 12 3 7 2" xfId="21846" xr:uid="{53CA9BDD-0ED4-45F9-A1EB-07A9BDD7677D}"/>
    <cellStyle name="Comma 2 12 3 8" xfId="21830" xr:uid="{8809D6F7-346A-4646-935E-C83291E1B280}"/>
    <cellStyle name="Comma 2 12 4" xfId="1270" xr:uid="{00000000-0005-0000-0000-00003D050000}"/>
    <cellStyle name="Comma 2 12 4 2" xfId="21847" xr:uid="{663E9004-7A23-48B8-8A07-7E9C0ACDC318}"/>
    <cellStyle name="Comma 2 12 4 3" xfId="30234" xr:uid="{F2E8F6F3-F62B-4708-AE84-013826683190}"/>
    <cellStyle name="Comma 2 12 5" xfId="1271" xr:uid="{00000000-0005-0000-0000-00003E050000}"/>
    <cellStyle name="Comma 2 12 5 2" xfId="1272" xr:uid="{00000000-0005-0000-0000-00003F050000}"/>
    <cellStyle name="Comma 2 12 5 2 2" xfId="1273" xr:uid="{00000000-0005-0000-0000-000040050000}"/>
    <cellStyle name="Comma 2 12 5 2 2 2" xfId="21850" xr:uid="{9F4962D0-7369-42CD-8E89-A3EFDBD23E03}"/>
    <cellStyle name="Comma 2 12 5 2 3" xfId="1274" xr:uid="{00000000-0005-0000-0000-000041050000}"/>
    <cellStyle name="Comma 2 12 5 2 3 2" xfId="21851" xr:uid="{D3362394-21A1-489B-B640-C88CA4679192}"/>
    <cellStyle name="Comma 2 12 5 2 4" xfId="1275" xr:uid="{00000000-0005-0000-0000-000042050000}"/>
    <cellStyle name="Comma 2 12 5 2 4 2" xfId="21852" xr:uid="{B2A64C31-F854-415A-8FEF-D624273F88A6}"/>
    <cellStyle name="Comma 2 12 5 2 5" xfId="21849" xr:uid="{4700FCCC-19D0-4599-A489-6C76D20D8BB2}"/>
    <cellStyle name="Comma 2 12 5 3" xfId="1276" xr:uid="{00000000-0005-0000-0000-000043050000}"/>
    <cellStyle name="Comma 2 12 5 3 2" xfId="21853" xr:uid="{C59B00CF-4DCC-4735-B14C-FD6C5A7055B2}"/>
    <cellStyle name="Comma 2 12 5 4" xfId="1277" xr:uid="{00000000-0005-0000-0000-000044050000}"/>
    <cellStyle name="Comma 2 12 5 4 2" xfId="21854" xr:uid="{7655DA1F-9FED-49FD-B5BD-2E6512F35768}"/>
    <cellStyle name="Comma 2 12 5 5" xfId="1278" xr:uid="{00000000-0005-0000-0000-000045050000}"/>
    <cellStyle name="Comma 2 12 5 5 2" xfId="21855" xr:uid="{B7C8C62D-14D3-426B-BDB3-74079A31B05A}"/>
    <cellStyle name="Comma 2 12 5 6" xfId="21848" xr:uid="{D8341CD0-3422-4564-A3BA-A8001AF69AF6}"/>
    <cellStyle name="Comma 2 12 6" xfId="1279" xr:uid="{00000000-0005-0000-0000-000046050000}"/>
    <cellStyle name="Comma 2 12 6 2" xfId="1280" xr:uid="{00000000-0005-0000-0000-000047050000}"/>
    <cellStyle name="Comma 2 12 6 2 2" xfId="21857" xr:uid="{69D20CF2-9156-4DE8-952D-A890FA7A30AA}"/>
    <cellStyle name="Comma 2 12 6 3" xfId="1281" xr:uid="{00000000-0005-0000-0000-000048050000}"/>
    <cellStyle name="Comma 2 12 6 3 2" xfId="21858" xr:uid="{5804F4BA-A845-48B7-BB80-37613DE6F053}"/>
    <cellStyle name="Comma 2 12 6 4" xfId="1282" xr:uid="{00000000-0005-0000-0000-000049050000}"/>
    <cellStyle name="Comma 2 12 6 4 2" xfId="21859" xr:uid="{D37918E0-7881-4DE6-9404-484B14ED5607}"/>
    <cellStyle name="Comma 2 12 6 5" xfId="21856" xr:uid="{C96E2807-D512-4E86-BFF0-7050AF528F0E}"/>
    <cellStyle name="Comma 2 12 7" xfId="1283" xr:uid="{00000000-0005-0000-0000-00004A050000}"/>
    <cellStyle name="Comma 2 12 7 2" xfId="21860" xr:uid="{495D48E6-DFDF-44E6-BB62-DD6936D2F755}"/>
    <cellStyle name="Comma 2 12 8" xfId="1284" xr:uid="{00000000-0005-0000-0000-00004B050000}"/>
    <cellStyle name="Comma 2 12 8 2" xfId="21861" xr:uid="{4B5DBF0D-AB5F-4EEE-A188-6DFA9507100B}"/>
    <cellStyle name="Comma 2 12 9" xfId="1285" xr:uid="{00000000-0005-0000-0000-00004C050000}"/>
    <cellStyle name="Comma 2 12 9 2" xfId="21862" xr:uid="{C3783775-CEF9-420C-B4EC-687471BCC1F7}"/>
    <cellStyle name="Comma 2 13" xfId="1286" xr:uid="{00000000-0005-0000-0000-00004D050000}"/>
    <cellStyle name="Comma 2 13 10" xfId="1287" xr:uid="{00000000-0005-0000-0000-00004E050000}"/>
    <cellStyle name="Comma 2 13 10 2" xfId="21864" xr:uid="{F211B6B4-6A8B-4A10-9224-BF5AE68D536D}"/>
    <cellStyle name="Comma 2 13 11" xfId="21863" xr:uid="{397D935D-0A13-4085-B48E-74FC90C16DD9}"/>
    <cellStyle name="Comma 2 13 2" xfId="1288" xr:uid="{00000000-0005-0000-0000-00004F050000}"/>
    <cellStyle name="Comma 2 13 2 2" xfId="1289" xr:uid="{00000000-0005-0000-0000-000050050000}"/>
    <cellStyle name="Comma 2 13 2 2 2" xfId="21866" xr:uid="{1E6F9E4F-D5B6-47B1-BA03-990BD4D307EE}"/>
    <cellStyle name="Comma 2 13 2 3" xfId="21865" xr:uid="{91389EA2-8A2A-4EF2-A340-1555E9892466}"/>
    <cellStyle name="Comma 2 13 3" xfId="1290" xr:uid="{00000000-0005-0000-0000-000051050000}"/>
    <cellStyle name="Comma 2 13 3 2" xfId="21867" xr:uid="{A2A8DF87-2F9F-4D60-94BA-58E83C1593E7}"/>
    <cellStyle name="Comma 2 13 4" xfId="1291" xr:uid="{00000000-0005-0000-0000-000052050000}"/>
    <cellStyle name="Comma 2 13 4 2" xfId="21868" xr:uid="{624C899E-0F65-4247-AA38-B433721D952E}"/>
    <cellStyle name="Comma 2 13 4 3" xfId="30235" xr:uid="{3105F01C-00E3-4BCA-8B3E-1FFD08730903}"/>
    <cellStyle name="Comma 2 13 5" xfId="1292" xr:uid="{00000000-0005-0000-0000-000053050000}"/>
    <cellStyle name="Comma 2 13 5 2" xfId="21869" xr:uid="{552517B8-437D-4E7D-9FD4-2C87D2C3792D}"/>
    <cellStyle name="Comma 2 13 5 3" xfId="30236" xr:uid="{692932AE-8E90-418A-9DC3-85831BBEC4CF}"/>
    <cellStyle name="Comma 2 13 6" xfId="1293" xr:uid="{00000000-0005-0000-0000-000054050000}"/>
    <cellStyle name="Comma 2 13 6 2" xfId="1294" xr:uid="{00000000-0005-0000-0000-000055050000}"/>
    <cellStyle name="Comma 2 13 6 2 2" xfId="1295" xr:uid="{00000000-0005-0000-0000-000056050000}"/>
    <cellStyle name="Comma 2 13 6 2 2 2" xfId="21872" xr:uid="{7264C3FA-A08E-4FDD-9DB8-62F7A386377D}"/>
    <cellStyle name="Comma 2 13 6 2 3" xfId="1296" xr:uid="{00000000-0005-0000-0000-000057050000}"/>
    <cellStyle name="Comma 2 13 6 2 3 2" xfId="21873" xr:uid="{25C76C66-697A-49C4-A76E-B994313466A5}"/>
    <cellStyle name="Comma 2 13 6 2 4" xfId="1297" xr:uid="{00000000-0005-0000-0000-000058050000}"/>
    <cellStyle name="Comma 2 13 6 2 4 2" xfId="21874" xr:uid="{B4181522-C7DF-4454-8FD6-3CBB60085AD5}"/>
    <cellStyle name="Comma 2 13 6 2 5" xfId="21871" xr:uid="{5105E7E3-9D53-4BE5-9B08-CDBFC122A873}"/>
    <cellStyle name="Comma 2 13 6 3" xfId="1298" xr:uid="{00000000-0005-0000-0000-000059050000}"/>
    <cellStyle name="Comma 2 13 6 3 2" xfId="21875" xr:uid="{1E5A0BD3-17DA-4FB4-924F-006814CBF07D}"/>
    <cellStyle name="Comma 2 13 6 4" xfId="1299" xr:uid="{00000000-0005-0000-0000-00005A050000}"/>
    <cellStyle name="Comma 2 13 6 4 2" xfId="21876" xr:uid="{DA86CD57-4E2D-4157-99A6-1A1BF46DE75E}"/>
    <cellStyle name="Comma 2 13 6 5" xfId="1300" xr:uid="{00000000-0005-0000-0000-00005B050000}"/>
    <cellStyle name="Comma 2 13 6 5 2" xfId="21877" xr:uid="{1738C7F0-7FFB-42C2-BD61-1AE55A00453B}"/>
    <cellStyle name="Comma 2 13 6 6" xfId="21870" xr:uid="{C25F1F24-3931-4656-ACEA-F87E84A60CDF}"/>
    <cellStyle name="Comma 2 13 7" xfId="1301" xr:uid="{00000000-0005-0000-0000-00005C050000}"/>
    <cellStyle name="Comma 2 13 7 2" xfId="1302" xr:uid="{00000000-0005-0000-0000-00005D050000}"/>
    <cellStyle name="Comma 2 13 7 2 2" xfId="21879" xr:uid="{59C7E574-78EE-469F-B370-1E3AFC0AD77D}"/>
    <cellStyle name="Comma 2 13 7 3" xfId="1303" xr:uid="{00000000-0005-0000-0000-00005E050000}"/>
    <cellStyle name="Comma 2 13 7 3 2" xfId="21880" xr:uid="{560421C7-134F-4036-A39E-231E85D54CC7}"/>
    <cellStyle name="Comma 2 13 7 4" xfId="1304" xr:uid="{00000000-0005-0000-0000-00005F050000}"/>
    <cellStyle name="Comma 2 13 7 4 2" xfId="21881" xr:uid="{0DD71EB3-DC4D-434D-BBB1-E514085D56B2}"/>
    <cellStyle name="Comma 2 13 7 5" xfId="21878" xr:uid="{D181FD76-25A8-44EA-9DBF-494E22767977}"/>
    <cellStyle name="Comma 2 13 8" xfId="1305" xr:uid="{00000000-0005-0000-0000-000060050000}"/>
    <cellStyle name="Comma 2 13 8 2" xfId="21882" xr:uid="{23E7C92C-8AA3-4D0E-A32B-56624FFD1224}"/>
    <cellStyle name="Comma 2 13 9" xfId="1306" xr:uid="{00000000-0005-0000-0000-000061050000}"/>
    <cellStyle name="Comma 2 13 9 2" xfId="21883" xr:uid="{E854970F-E2D2-4888-8479-FA690C72F38A}"/>
    <cellStyle name="Comma 2 14" xfId="1307" xr:uid="{00000000-0005-0000-0000-000062050000}"/>
    <cellStyle name="Comma 2 14 10" xfId="21884" xr:uid="{9550A4A6-E79F-45FD-92DF-BFB4EEC1F747}"/>
    <cellStyle name="Comma 2 14 2" xfId="1308" xr:uid="{00000000-0005-0000-0000-000063050000}"/>
    <cellStyle name="Comma 2 14 2 2" xfId="1309" xr:uid="{00000000-0005-0000-0000-000064050000}"/>
    <cellStyle name="Comma 2 14 2 2 2" xfId="21886" xr:uid="{3229DDE3-E766-4AB0-9420-DFC2CF8FB2F7}"/>
    <cellStyle name="Comma 2 14 2 3" xfId="21885" xr:uid="{C3D5053F-B48D-454C-B9D9-27B165A8A145}"/>
    <cellStyle name="Comma 2 14 3" xfId="1310" xr:uid="{00000000-0005-0000-0000-000065050000}"/>
    <cellStyle name="Comma 2 14 3 2" xfId="1311" xr:uid="{00000000-0005-0000-0000-000066050000}"/>
    <cellStyle name="Comma 2 14 3 2 2" xfId="21888" xr:uid="{5FAA7319-9583-4387-BD15-16C357E04FFE}"/>
    <cellStyle name="Comma 2 14 3 3" xfId="21887" xr:uid="{A5457C85-1099-49EF-90E2-9E9DFED75798}"/>
    <cellStyle name="Comma 2 14 4" xfId="1312" xr:uid="{00000000-0005-0000-0000-000067050000}"/>
    <cellStyle name="Comma 2 14 4 2" xfId="21889" xr:uid="{A45A16DF-8E22-43F8-9F0A-B3BB9C2030F1}"/>
    <cellStyle name="Comma 2 14 5" xfId="1313" xr:uid="{00000000-0005-0000-0000-000068050000}"/>
    <cellStyle name="Comma 2 14 5 2" xfId="1314" xr:uid="{00000000-0005-0000-0000-000069050000}"/>
    <cellStyle name="Comma 2 14 5 2 2" xfId="1315" xr:uid="{00000000-0005-0000-0000-00006A050000}"/>
    <cellStyle name="Comma 2 14 5 2 2 2" xfId="21892" xr:uid="{26305405-62F5-4F7D-9966-B7E139FA713C}"/>
    <cellStyle name="Comma 2 14 5 2 3" xfId="1316" xr:uid="{00000000-0005-0000-0000-00006B050000}"/>
    <cellStyle name="Comma 2 14 5 2 3 2" xfId="21893" xr:uid="{6B511374-43A8-43E0-AD30-AD85B5F7C72F}"/>
    <cellStyle name="Comma 2 14 5 2 4" xfId="1317" xr:uid="{00000000-0005-0000-0000-00006C050000}"/>
    <cellStyle name="Comma 2 14 5 2 4 2" xfId="21894" xr:uid="{0C740F8A-75EE-4BC6-9378-F1002298E9E5}"/>
    <cellStyle name="Comma 2 14 5 2 5" xfId="21891" xr:uid="{1BB5EF20-3DD1-4C39-8DC8-96DA8582BBE3}"/>
    <cellStyle name="Comma 2 14 5 3" xfId="1318" xr:uid="{00000000-0005-0000-0000-00006D050000}"/>
    <cellStyle name="Comma 2 14 5 3 2" xfId="21895" xr:uid="{FB44C6AF-F4B7-4882-82CF-4C337DB0C7DE}"/>
    <cellStyle name="Comma 2 14 5 4" xfId="1319" xr:uid="{00000000-0005-0000-0000-00006E050000}"/>
    <cellStyle name="Comma 2 14 5 4 2" xfId="21896" xr:uid="{EC1AE1A7-0667-4485-9B97-AAB239F37989}"/>
    <cellStyle name="Comma 2 14 5 5" xfId="1320" xr:uid="{00000000-0005-0000-0000-00006F050000}"/>
    <cellStyle name="Comma 2 14 5 5 2" xfId="21897" xr:uid="{5637EADA-343C-41BB-891E-A2027E16BFDB}"/>
    <cellStyle name="Comma 2 14 5 6" xfId="21890" xr:uid="{DF236AD7-200A-489B-AFB7-4BDB764CE726}"/>
    <cellStyle name="Comma 2 14 6" xfId="1321" xr:uid="{00000000-0005-0000-0000-000070050000}"/>
    <cellStyle name="Comma 2 14 6 2" xfId="1322" xr:uid="{00000000-0005-0000-0000-000071050000}"/>
    <cellStyle name="Comma 2 14 6 2 2" xfId="21899" xr:uid="{AC4DFAFC-8AC8-4C93-B3F5-D99CBE7128A1}"/>
    <cellStyle name="Comma 2 14 6 3" xfId="1323" xr:uid="{00000000-0005-0000-0000-000072050000}"/>
    <cellStyle name="Comma 2 14 6 3 2" xfId="21900" xr:uid="{A165F547-5243-4DA0-BFDB-92DD815A6D18}"/>
    <cellStyle name="Comma 2 14 6 4" xfId="1324" xr:uid="{00000000-0005-0000-0000-000073050000}"/>
    <cellStyle name="Comma 2 14 6 4 2" xfId="21901" xr:uid="{A384ACAB-5D71-422D-AF72-A558E3AB067F}"/>
    <cellStyle name="Comma 2 14 6 5" xfId="21898" xr:uid="{EB8FB28B-BD75-4D9A-92F5-CD9A9B14A780}"/>
    <cellStyle name="Comma 2 14 7" xfId="1325" xr:uid="{00000000-0005-0000-0000-000074050000}"/>
    <cellStyle name="Comma 2 14 7 2" xfId="21902" xr:uid="{4A8D0214-D66B-44B1-803D-F264D6A27F24}"/>
    <cellStyle name="Comma 2 14 8" xfId="1326" xr:uid="{00000000-0005-0000-0000-000075050000}"/>
    <cellStyle name="Comma 2 14 8 2" xfId="21903" xr:uid="{2683E6C6-65F5-438F-8456-E61E5D8AB4C3}"/>
    <cellStyle name="Comma 2 14 9" xfId="1327" xr:uid="{00000000-0005-0000-0000-000076050000}"/>
    <cellStyle name="Comma 2 14 9 2" xfId="21904" xr:uid="{5661E72B-B90A-4843-A6EA-DF297A817C8D}"/>
    <cellStyle name="Comma 2 15" xfId="1328" xr:uid="{00000000-0005-0000-0000-000077050000}"/>
    <cellStyle name="Comma 2 15 2" xfId="1329" xr:uid="{00000000-0005-0000-0000-000078050000}"/>
    <cellStyle name="Comma 2 15 2 2" xfId="21906" xr:uid="{E07C3EA3-D308-4AC7-AE60-FDA7FDC35523}"/>
    <cellStyle name="Comma 2 15 3" xfId="1330" xr:uid="{00000000-0005-0000-0000-000079050000}"/>
    <cellStyle name="Comma 2 15 3 2" xfId="1331" xr:uid="{00000000-0005-0000-0000-00007A050000}"/>
    <cellStyle name="Comma 2 15 3 2 2" xfId="21908" xr:uid="{8F6119CD-4D66-4F85-938C-E38DB876704D}"/>
    <cellStyle name="Comma 2 15 3 3" xfId="1332" xr:uid="{00000000-0005-0000-0000-00007B050000}"/>
    <cellStyle name="Comma 2 15 3 3 2" xfId="21909" xr:uid="{E779BBBF-D712-4483-A310-8B556EE59AD4}"/>
    <cellStyle name="Comma 2 15 3 4" xfId="1333" xr:uid="{00000000-0005-0000-0000-00007C050000}"/>
    <cellStyle name="Comma 2 15 3 4 2" xfId="21910" xr:uid="{8C852617-C83A-4D88-AD27-25A52389157C}"/>
    <cellStyle name="Comma 2 15 3 5" xfId="21907" xr:uid="{A54ED7DD-74BC-4C67-803A-BFB32322DA65}"/>
    <cellStyle name="Comma 2 15 4" xfId="21905" xr:uid="{2203DC6E-92F5-4DB4-85F9-EBB212116B74}"/>
    <cellStyle name="Comma 2 16" xfId="1334" xr:uid="{00000000-0005-0000-0000-00007D050000}"/>
    <cellStyle name="Comma 2 16 2" xfId="1335" xr:uid="{00000000-0005-0000-0000-00007E050000}"/>
    <cellStyle name="Comma 2 16 2 2" xfId="1336" xr:uid="{00000000-0005-0000-0000-00007F050000}"/>
    <cellStyle name="Comma 2 16 2 2 2" xfId="21913" xr:uid="{07C5D1EB-0339-413A-B7A2-C80F9A934B8E}"/>
    <cellStyle name="Comma 2 16 2 3" xfId="21912" xr:uid="{9A2310A5-95AA-41A0-B260-022A66B0428C}"/>
    <cellStyle name="Comma 2 16 3" xfId="21911" xr:uid="{A5C34C24-8A51-4873-9B9B-DED2346EE48C}"/>
    <cellStyle name="Comma 2 17" xfId="1337" xr:uid="{00000000-0005-0000-0000-000080050000}"/>
    <cellStyle name="Comma 2 17 2" xfId="1338" xr:uid="{00000000-0005-0000-0000-000081050000}"/>
    <cellStyle name="Comma 2 17 2 2" xfId="21915" xr:uid="{D6DEE92F-CFE2-4229-96D7-A9DFBB70C060}"/>
    <cellStyle name="Comma 2 17 3" xfId="1339" xr:uid="{00000000-0005-0000-0000-000082050000}"/>
    <cellStyle name="Comma 2 17 3 2" xfId="1340" xr:uid="{00000000-0005-0000-0000-000083050000}"/>
    <cellStyle name="Comma 2 17 3 2 2" xfId="21917" xr:uid="{359AE6B6-BD3B-484B-B227-E7F39923D582}"/>
    <cellStyle name="Comma 2 17 3 3" xfId="1341" xr:uid="{00000000-0005-0000-0000-000084050000}"/>
    <cellStyle name="Comma 2 17 3 3 2" xfId="21918" xr:uid="{657DA247-6E9B-4E2D-8EBF-38400E71424A}"/>
    <cellStyle name="Comma 2 17 3 4" xfId="1342" xr:uid="{00000000-0005-0000-0000-000085050000}"/>
    <cellStyle name="Comma 2 17 3 4 2" xfId="21919" xr:uid="{E1A25750-B6A8-4CF6-A069-2F126FBC4D82}"/>
    <cellStyle name="Comma 2 17 3 5" xfId="21916" xr:uid="{BE94413E-93CA-4C2D-A577-34B321D75F99}"/>
    <cellStyle name="Comma 2 17 4" xfId="21914" xr:uid="{987658D1-004A-4825-8343-160C8CFDA583}"/>
    <cellStyle name="Comma 2 18" xfId="1343" xr:uid="{00000000-0005-0000-0000-000086050000}"/>
    <cellStyle name="Comma 2 18 2" xfId="1344" xr:uid="{00000000-0005-0000-0000-000087050000}"/>
    <cellStyle name="Comma 2 18 2 2" xfId="21921" xr:uid="{DB957073-6781-46F5-A306-782933B88F69}"/>
    <cellStyle name="Comma 2 18 3" xfId="1345" xr:uid="{00000000-0005-0000-0000-000088050000}"/>
    <cellStyle name="Comma 2 18 3 2" xfId="1346" xr:uid="{00000000-0005-0000-0000-000089050000}"/>
    <cellStyle name="Comma 2 18 3 2 2" xfId="21923" xr:uid="{E987D78B-023C-4BA4-AB2C-39C8224769ED}"/>
    <cellStyle name="Comma 2 18 3 3" xfId="1347" xr:uid="{00000000-0005-0000-0000-00008A050000}"/>
    <cellStyle name="Comma 2 18 3 3 2" xfId="21924" xr:uid="{35468941-5852-46AA-B516-353C6C634783}"/>
    <cellStyle name="Comma 2 18 3 4" xfId="1348" xr:uid="{00000000-0005-0000-0000-00008B050000}"/>
    <cellStyle name="Comma 2 18 3 4 2" xfId="21925" xr:uid="{AB7A6B81-0A5B-4554-951E-CCBB9E4A7B79}"/>
    <cellStyle name="Comma 2 18 3 5" xfId="21922" xr:uid="{3A237D44-8EC8-43ED-8459-05398B5CA955}"/>
    <cellStyle name="Comma 2 18 4" xfId="21920" xr:uid="{509577C2-A88F-40B0-A894-B7EB3DF4E382}"/>
    <cellStyle name="Comma 2 19" xfId="1349" xr:uid="{00000000-0005-0000-0000-00008C050000}"/>
    <cellStyle name="Comma 2 19 2" xfId="1350" xr:uid="{00000000-0005-0000-0000-00008D050000}"/>
    <cellStyle name="Comma 2 19 2 2" xfId="21927" xr:uid="{3FBE9535-F802-45FA-870E-782CCB336853}"/>
    <cellStyle name="Comma 2 19 3" xfId="1351" xr:uid="{00000000-0005-0000-0000-00008E050000}"/>
    <cellStyle name="Comma 2 19 3 2" xfId="1352" xr:uid="{00000000-0005-0000-0000-00008F050000}"/>
    <cellStyle name="Comma 2 19 3 2 2" xfId="21929" xr:uid="{437AD3AA-BDD0-4A0D-9F20-857A1429D2BA}"/>
    <cellStyle name="Comma 2 19 3 3" xfId="1353" xr:uid="{00000000-0005-0000-0000-000090050000}"/>
    <cellStyle name="Comma 2 19 3 3 2" xfId="21930" xr:uid="{F904C283-E4C9-4CF4-B579-98D14B2D1884}"/>
    <cellStyle name="Comma 2 19 3 4" xfId="1354" xr:uid="{00000000-0005-0000-0000-000091050000}"/>
    <cellStyle name="Comma 2 19 3 4 2" xfId="21931" xr:uid="{E2DD18BB-23C7-42D8-AECC-A9CEB72FC671}"/>
    <cellStyle name="Comma 2 19 3 5" xfId="21928" xr:uid="{BD25C3A5-AE52-4EA5-9BAF-3811000DEE06}"/>
    <cellStyle name="Comma 2 19 4" xfId="21926" xr:uid="{436DACCD-53A6-4AC5-AEC9-888F32AFA57E}"/>
    <cellStyle name="Comma 2 2" xfId="1355" xr:uid="{00000000-0005-0000-0000-000092050000}"/>
    <cellStyle name="Comma 2 2 10" xfId="1356" xr:uid="{00000000-0005-0000-0000-000093050000}"/>
    <cellStyle name="Comma 2 2 10 2" xfId="1357" xr:uid="{00000000-0005-0000-0000-000094050000}"/>
    <cellStyle name="Comma 2 2 10 3" xfId="1358" xr:uid="{00000000-0005-0000-0000-000095050000}"/>
    <cellStyle name="Comma 2 2 10 3 2" xfId="1359" xr:uid="{00000000-0005-0000-0000-000096050000}"/>
    <cellStyle name="Comma 2 2 10 3 2 2" xfId="1360" xr:uid="{00000000-0005-0000-0000-000097050000}"/>
    <cellStyle name="Comma 2 2 10 3 2 2 2" xfId="21936" xr:uid="{B1A25291-25B8-4DD5-862B-085965FD0E34}"/>
    <cellStyle name="Comma 2 2 10 3 2 3" xfId="1361" xr:uid="{00000000-0005-0000-0000-000098050000}"/>
    <cellStyle name="Comma 2 2 10 3 2 3 2" xfId="21937" xr:uid="{635F2B39-E091-49FC-90E5-521653500281}"/>
    <cellStyle name="Comma 2 2 10 3 2 4" xfId="1362" xr:uid="{00000000-0005-0000-0000-000099050000}"/>
    <cellStyle name="Comma 2 2 10 3 2 4 2" xfId="21938" xr:uid="{C0567658-081C-472F-9263-18C99C8867AD}"/>
    <cellStyle name="Comma 2 2 10 3 2 5" xfId="21935" xr:uid="{B5D17FC5-51DF-4471-A1E1-8D4803856375}"/>
    <cellStyle name="Comma 2 2 10 3 3" xfId="1363" xr:uid="{00000000-0005-0000-0000-00009A050000}"/>
    <cellStyle name="Comma 2 2 10 3 3 2" xfId="21939" xr:uid="{079CFE76-1136-483D-9FF7-1D5C883ED7EA}"/>
    <cellStyle name="Comma 2 2 10 3 4" xfId="1364" xr:uid="{00000000-0005-0000-0000-00009B050000}"/>
    <cellStyle name="Comma 2 2 10 3 4 2" xfId="21940" xr:uid="{0B5718CF-9ABA-4B32-93C6-FC8826C0FE64}"/>
    <cellStyle name="Comma 2 2 10 3 5" xfId="1365" xr:uid="{00000000-0005-0000-0000-00009C050000}"/>
    <cellStyle name="Comma 2 2 10 3 5 2" xfId="21941" xr:uid="{04C14F2E-455E-4A38-8EC1-BA350462BE14}"/>
    <cellStyle name="Comma 2 2 10 3 6" xfId="21934" xr:uid="{EF44BBD6-BFE7-4F4D-B6DB-6BD18CCE1589}"/>
    <cellStyle name="Comma 2 2 10 4" xfId="1366" xr:uid="{00000000-0005-0000-0000-00009D050000}"/>
    <cellStyle name="Comma 2 2 10 4 2" xfId="1367" xr:uid="{00000000-0005-0000-0000-00009E050000}"/>
    <cellStyle name="Comma 2 2 10 4 3" xfId="1368" xr:uid="{00000000-0005-0000-0000-00009F050000}"/>
    <cellStyle name="Comma 2 2 10 4 4" xfId="1369" xr:uid="{00000000-0005-0000-0000-0000A0050000}"/>
    <cellStyle name="Comma 2 2 10 5" xfId="1370" xr:uid="{00000000-0005-0000-0000-0000A1050000}"/>
    <cellStyle name="Comma 2 2 10 5 2" xfId="1371" xr:uid="{00000000-0005-0000-0000-0000A2050000}"/>
    <cellStyle name="Comma 2 2 10 5 2 2" xfId="21943" xr:uid="{013FFEDA-AF62-4B6F-B63B-79336A466507}"/>
    <cellStyle name="Comma 2 2 10 5 3" xfId="1372" xr:uid="{00000000-0005-0000-0000-0000A3050000}"/>
    <cellStyle name="Comma 2 2 10 5 3 2" xfId="21944" xr:uid="{2839DAF1-6F10-4DA9-8A06-DB1E98C57B54}"/>
    <cellStyle name="Comma 2 2 10 5 4" xfId="1373" xr:uid="{00000000-0005-0000-0000-0000A4050000}"/>
    <cellStyle name="Comma 2 2 10 5 4 2" xfId="21945" xr:uid="{B695FD0A-CEBE-4023-AB23-00C826389C07}"/>
    <cellStyle name="Comma 2 2 10 5 5" xfId="21942" xr:uid="{E2B2594C-EAFB-44CF-A251-F8CA2412CCA5}"/>
    <cellStyle name="Comma 2 2 10 6" xfId="1374" xr:uid="{00000000-0005-0000-0000-0000A5050000}"/>
    <cellStyle name="Comma 2 2 10 6 2" xfId="21946" xr:uid="{5CBCB545-CE48-415C-B7F1-934E3BFB19DB}"/>
    <cellStyle name="Comma 2 2 10 7" xfId="1375" xr:uid="{00000000-0005-0000-0000-0000A6050000}"/>
    <cellStyle name="Comma 2 2 10 7 2" xfId="21947" xr:uid="{EEEBF2B4-D315-4E65-9513-BEEE7885122E}"/>
    <cellStyle name="Comma 2 2 10 8" xfId="1376" xr:uid="{00000000-0005-0000-0000-0000A7050000}"/>
    <cellStyle name="Comma 2 2 10 8 2" xfId="21948" xr:uid="{CCF28841-D156-4F17-8ADE-8C05360BF0C9}"/>
    <cellStyle name="Comma 2 2 10 9" xfId="21933" xr:uid="{EF83D10E-8DBC-4641-9641-9254D56B94E1}"/>
    <cellStyle name="Comma 2 2 11" xfId="1377" xr:uid="{00000000-0005-0000-0000-0000A8050000}"/>
    <cellStyle name="Comma 2 2 11 2" xfId="1378" xr:uid="{00000000-0005-0000-0000-0000A9050000}"/>
    <cellStyle name="Comma 2 2 11 3" xfId="1379" xr:uid="{00000000-0005-0000-0000-0000AA050000}"/>
    <cellStyle name="Comma 2 2 11 3 2" xfId="1380" xr:uid="{00000000-0005-0000-0000-0000AB050000}"/>
    <cellStyle name="Comma 2 2 11 3 2 2" xfId="1381" xr:uid="{00000000-0005-0000-0000-0000AC050000}"/>
    <cellStyle name="Comma 2 2 11 3 2 2 2" xfId="21952" xr:uid="{A77A8115-C04B-4F4A-AAB4-F5943F6591E4}"/>
    <cellStyle name="Comma 2 2 11 3 2 3" xfId="1382" xr:uid="{00000000-0005-0000-0000-0000AD050000}"/>
    <cellStyle name="Comma 2 2 11 3 2 3 2" xfId="21953" xr:uid="{B4352BCE-B5A2-4E9B-9D83-E1D689E33C9C}"/>
    <cellStyle name="Comma 2 2 11 3 2 4" xfId="1383" xr:uid="{00000000-0005-0000-0000-0000AE050000}"/>
    <cellStyle name="Comma 2 2 11 3 2 4 2" xfId="21954" xr:uid="{7337A6A4-E753-469C-B9C8-E51872D3F441}"/>
    <cellStyle name="Comma 2 2 11 3 2 5" xfId="21951" xr:uid="{5EFDC215-6F6C-4C7A-92AE-721A5C070667}"/>
    <cellStyle name="Comma 2 2 11 3 3" xfId="1384" xr:uid="{00000000-0005-0000-0000-0000AF050000}"/>
    <cellStyle name="Comma 2 2 11 3 3 2" xfId="21955" xr:uid="{D4CA75F9-4680-4A2F-BD74-4B6F9C7866AF}"/>
    <cellStyle name="Comma 2 2 11 3 4" xfId="1385" xr:uid="{00000000-0005-0000-0000-0000B0050000}"/>
    <cellStyle name="Comma 2 2 11 3 4 2" xfId="21956" xr:uid="{B5AD4C55-EAE4-4140-B2DC-BD599D7E6CAC}"/>
    <cellStyle name="Comma 2 2 11 3 5" xfId="1386" xr:uid="{00000000-0005-0000-0000-0000B1050000}"/>
    <cellStyle name="Comma 2 2 11 3 5 2" xfId="21957" xr:uid="{F9A1C0F9-D278-47B5-9DD5-F8F67B13FDF5}"/>
    <cellStyle name="Comma 2 2 11 3 6" xfId="21950" xr:uid="{0197EB5C-DD1B-4E65-9661-1B73F526DFA9}"/>
    <cellStyle name="Comma 2 2 11 4" xfId="1387" xr:uid="{00000000-0005-0000-0000-0000B2050000}"/>
    <cellStyle name="Comma 2 2 11 4 2" xfId="1388" xr:uid="{00000000-0005-0000-0000-0000B3050000}"/>
    <cellStyle name="Comma 2 2 11 4 3" xfId="1389" xr:uid="{00000000-0005-0000-0000-0000B4050000}"/>
    <cellStyle name="Comma 2 2 11 4 4" xfId="1390" xr:uid="{00000000-0005-0000-0000-0000B5050000}"/>
    <cellStyle name="Comma 2 2 11 5" xfId="1391" xr:uid="{00000000-0005-0000-0000-0000B6050000}"/>
    <cellStyle name="Comma 2 2 11 5 2" xfId="1392" xr:uid="{00000000-0005-0000-0000-0000B7050000}"/>
    <cellStyle name="Comma 2 2 11 5 2 2" xfId="21959" xr:uid="{AE827749-786F-4F17-B34E-566C6646A421}"/>
    <cellStyle name="Comma 2 2 11 5 3" xfId="1393" xr:uid="{00000000-0005-0000-0000-0000B8050000}"/>
    <cellStyle name="Comma 2 2 11 5 3 2" xfId="21960" xr:uid="{D6F8A6A0-D480-4FAF-85A6-9B2D5716708C}"/>
    <cellStyle name="Comma 2 2 11 5 4" xfId="1394" xr:uid="{00000000-0005-0000-0000-0000B9050000}"/>
    <cellStyle name="Comma 2 2 11 5 4 2" xfId="21961" xr:uid="{0CBCBF05-CDCF-4EA6-9E72-CAEDFCB528F0}"/>
    <cellStyle name="Comma 2 2 11 5 5" xfId="21958" xr:uid="{698AF85C-4BCF-4319-89C8-DD9FBB607F57}"/>
    <cellStyle name="Comma 2 2 11 6" xfId="1395" xr:uid="{00000000-0005-0000-0000-0000BA050000}"/>
    <cellStyle name="Comma 2 2 11 6 2" xfId="21962" xr:uid="{0CDA6C4E-7BBE-432D-AC1D-A6A25DA26C13}"/>
    <cellStyle name="Comma 2 2 11 7" xfId="1396" xr:uid="{00000000-0005-0000-0000-0000BB050000}"/>
    <cellStyle name="Comma 2 2 11 7 2" xfId="21963" xr:uid="{11A05A8C-FC00-42D8-AB58-53F098A1D976}"/>
    <cellStyle name="Comma 2 2 11 8" xfId="1397" xr:uid="{00000000-0005-0000-0000-0000BC050000}"/>
    <cellStyle name="Comma 2 2 11 8 2" xfId="21964" xr:uid="{2019C453-6636-4182-AAD0-97BD51847268}"/>
    <cellStyle name="Comma 2 2 11 9" xfId="21949" xr:uid="{C3F64B81-ACEC-4577-96AF-0CBD959DB720}"/>
    <cellStyle name="Comma 2 2 12" xfId="1398" xr:uid="{00000000-0005-0000-0000-0000BD050000}"/>
    <cellStyle name="Comma 2 2 12 2" xfId="1399" xr:uid="{00000000-0005-0000-0000-0000BE050000}"/>
    <cellStyle name="Comma 2 2 12 2 2" xfId="1400" xr:uid="{00000000-0005-0000-0000-0000BF050000}"/>
    <cellStyle name="Comma 2 2 12 2 3" xfId="1401" xr:uid="{00000000-0005-0000-0000-0000C0050000}"/>
    <cellStyle name="Comma 2 2 12 2 4" xfId="1402" xr:uid="{00000000-0005-0000-0000-0000C1050000}"/>
    <cellStyle name="Comma 2 2 13" xfId="1403" xr:uid="{00000000-0005-0000-0000-0000C2050000}"/>
    <cellStyle name="Comma 2 2 13 2" xfId="1404" xr:uid="{00000000-0005-0000-0000-0000C3050000}"/>
    <cellStyle name="Comma 2 2 13 2 2" xfId="1405" xr:uid="{00000000-0005-0000-0000-0000C4050000}"/>
    <cellStyle name="Comma 2 2 13 2 3" xfId="1406" xr:uid="{00000000-0005-0000-0000-0000C5050000}"/>
    <cellStyle name="Comma 2 2 13 2 4" xfId="1407" xr:uid="{00000000-0005-0000-0000-0000C6050000}"/>
    <cellStyle name="Comma 2 2 14" xfId="1408" xr:uid="{00000000-0005-0000-0000-0000C7050000}"/>
    <cellStyle name="Comma 2 2 14 2" xfId="1409" xr:uid="{00000000-0005-0000-0000-0000C8050000}"/>
    <cellStyle name="Comma 2 2 14 2 2" xfId="1410" xr:uid="{00000000-0005-0000-0000-0000C9050000}"/>
    <cellStyle name="Comma 2 2 14 2 3" xfId="1411" xr:uid="{00000000-0005-0000-0000-0000CA050000}"/>
    <cellStyle name="Comma 2 2 14 2 4" xfId="1412" xr:uid="{00000000-0005-0000-0000-0000CB050000}"/>
    <cellStyle name="Comma 2 2 15" xfId="1413" xr:uid="{00000000-0005-0000-0000-0000CC050000}"/>
    <cellStyle name="Comma 2 2 15 2" xfId="1414" xr:uid="{00000000-0005-0000-0000-0000CD050000}"/>
    <cellStyle name="Comma 2 2 15 2 2" xfId="1415" xr:uid="{00000000-0005-0000-0000-0000CE050000}"/>
    <cellStyle name="Comma 2 2 15 2 3" xfId="1416" xr:uid="{00000000-0005-0000-0000-0000CF050000}"/>
    <cellStyle name="Comma 2 2 15 2 4" xfId="1417" xr:uid="{00000000-0005-0000-0000-0000D0050000}"/>
    <cellStyle name="Comma 2 2 15 3" xfId="21965" xr:uid="{31312C86-653C-4FE1-B3FB-8B58BE6E814A}"/>
    <cellStyle name="Comma 2 2 16" xfId="1418" xr:uid="{00000000-0005-0000-0000-0000D1050000}"/>
    <cellStyle name="Comma 2 2 16 2" xfId="1419" xr:uid="{00000000-0005-0000-0000-0000D2050000}"/>
    <cellStyle name="Comma 2 2 16 2 2" xfId="1420" xr:uid="{00000000-0005-0000-0000-0000D3050000}"/>
    <cellStyle name="Comma 2 2 16 2 3" xfId="1421" xr:uid="{00000000-0005-0000-0000-0000D4050000}"/>
    <cellStyle name="Comma 2 2 16 2 4" xfId="1422" xr:uid="{00000000-0005-0000-0000-0000D5050000}"/>
    <cellStyle name="Comma 2 2 16 3" xfId="21966" xr:uid="{E6274F98-A211-4FE6-BF07-1BB670D244F1}"/>
    <cellStyle name="Comma 2 2 17" xfId="1423" xr:uid="{00000000-0005-0000-0000-0000D6050000}"/>
    <cellStyle name="Comma 2 2 17 2" xfId="1424" xr:uid="{00000000-0005-0000-0000-0000D7050000}"/>
    <cellStyle name="Comma 2 2 17 2 2" xfId="1425" xr:uid="{00000000-0005-0000-0000-0000D8050000}"/>
    <cellStyle name="Comma 2 2 17 2 3" xfId="1426" xr:uid="{00000000-0005-0000-0000-0000D9050000}"/>
    <cellStyle name="Comma 2 2 17 2 4" xfId="1427" xr:uid="{00000000-0005-0000-0000-0000DA050000}"/>
    <cellStyle name="Comma 2 2 17 3" xfId="21967" xr:uid="{F973AAFF-3048-479C-84BD-2E36CBE1B0B6}"/>
    <cellStyle name="Comma 2 2 18" xfId="1428" xr:uid="{00000000-0005-0000-0000-0000DB050000}"/>
    <cellStyle name="Comma 2 2 18 2" xfId="1429" xr:uid="{00000000-0005-0000-0000-0000DC050000}"/>
    <cellStyle name="Comma 2 2 18 2 2" xfId="21969" xr:uid="{61A69ED8-5DB5-4ABA-B494-F4739C123A14}"/>
    <cellStyle name="Comma 2 2 18 3" xfId="1430" xr:uid="{00000000-0005-0000-0000-0000DD050000}"/>
    <cellStyle name="Comma 2 2 18 3 2" xfId="1431" xr:uid="{00000000-0005-0000-0000-0000DE050000}"/>
    <cellStyle name="Comma 2 2 18 3 2 2" xfId="21971" xr:uid="{38D94FB9-FF06-466B-BC88-832B70A442DB}"/>
    <cellStyle name="Comma 2 2 18 3 3" xfId="1432" xr:uid="{00000000-0005-0000-0000-0000DF050000}"/>
    <cellStyle name="Comma 2 2 18 3 3 2" xfId="21972" xr:uid="{741404AB-9EC3-417A-9CA8-CCBF4D75DCBC}"/>
    <cellStyle name="Comma 2 2 18 3 4" xfId="1433" xr:uid="{00000000-0005-0000-0000-0000E0050000}"/>
    <cellStyle name="Comma 2 2 18 3 4 2" xfId="21973" xr:uid="{700C0437-891F-48A9-AC42-2E0E5B172349}"/>
    <cellStyle name="Comma 2 2 18 3 5" xfId="21970" xr:uid="{3584E901-E8BD-4FE2-ACD0-FA86C3DC7ACC}"/>
    <cellStyle name="Comma 2 2 18 4" xfId="1434" xr:uid="{00000000-0005-0000-0000-0000E1050000}"/>
    <cellStyle name="Comma 2 2 18 4 2" xfId="21974" xr:uid="{5B9080D5-CD1B-4A3C-9272-EA675373C2FC}"/>
    <cellStyle name="Comma 2 2 18 5" xfId="1435" xr:uid="{00000000-0005-0000-0000-0000E2050000}"/>
    <cellStyle name="Comma 2 2 18 5 2" xfId="21975" xr:uid="{C990BE9E-F36B-4529-9340-89EF69422720}"/>
    <cellStyle name="Comma 2 2 18 6" xfId="1436" xr:uid="{00000000-0005-0000-0000-0000E3050000}"/>
    <cellStyle name="Comma 2 2 18 6 2" xfId="21976" xr:uid="{928E3FA2-3401-4A90-A983-AA2EC559B748}"/>
    <cellStyle name="Comma 2 2 18 7" xfId="21968" xr:uid="{806ADD32-069D-4A01-A4A4-1059E7BDD1C9}"/>
    <cellStyle name="Comma 2 2 19" xfId="1437" xr:uid="{00000000-0005-0000-0000-0000E4050000}"/>
    <cellStyle name="Comma 2 2 19 2" xfId="21977" xr:uid="{3BB1F0F7-0D21-4F35-B08A-CE2AA7624012}"/>
    <cellStyle name="Comma 2 2 2" xfId="1438" xr:uid="{00000000-0005-0000-0000-0000E5050000}"/>
    <cellStyle name="Comma 2 2 2 10" xfId="1439" xr:uid="{00000000-0005-0000-0000-0000E6050000}"/>
    <cellStyle name="Comma 2 2 2 10 2" xfId="1440" xr:uid="{00000000-0005-0000-0000-0000E7050000}"/>
    <cellStyle name="Comma 2 2 2 10 3" xfId="1441" xr:uid="{00000000-0005-0000-0000-0000E8050000}"/>
    <cellStyle name="Comma 2 2 2 10 3 2" xfId="1442" xr:uid="{00000000-0005-0000-0000-0000E9050000}"/>
    <cellStyle name="Comma 2 2 2 10 3 2 2" xfId="1443" xr:uid="{00000000-0005-0000-0000-0000EA050000}"/>
    <cellStyle name="Comma 2 2 2 10 3 2 2 2" xfId="21982" xr:uid="{D3A4685F-F441-4DC4-9C14-3B58B12FA2F1}"/>
    <cellStyle name="Comma 2 2 2 10 3 2 3" xfId="1444" xr:uid="{00000000-0005-0000-0000-0000EB050000}"/>
    <cellStyle name="Comma 2 2 2 10 3 2 3 2" xfId="21983" xr:uid="{BDC3571F-F435-4602-B690-DC2343E6E1C2}"/>
    <cellStyle name="Comma 2 2 2 10 3 2 4" xfId="1445" xr:uid="{00000000-0005-0000-0000-0000EC050000}"/>
    <cellStyle name="Comma 2 2 2 10 3 2 4 2" xfId="21984" xr:uid="{0B385E24-8153-4858-96C3-517360A626CD}"/>
    <cellStyle name="Comma 2 2 2 10 3 2 5" xfId="21981" xr:uid="{993D7A64-03E5-4F37-BE2A-3CC25A04D645}"/>
    <cellStyle name="Comma 2 2 2 10 3 3" xfId="1446" xr:uid="{00000000-0005-0000-0000-0000ED050000}"/>
    <cellStyle name="Comma 2 2 2 10 3 3 2" xfId="21985" xr:uid="{6DCB51C1-F0AA-40D3-A81A-39ED3B270A83}"/>
    <cellStyle name="Comma 2 2 2 10 3 4" xfId="1447" xr:uid="{00000000-0005-0000-0000-0000EE050000}"/>
    <cellStyle name="Comma 2 2 2 10 3 4 2" xfId="21986" xr:uid="{A4C729E7-EA93-4380-BEFA-F766EE7F39CD}"/>
    <cellStyle name="Comma 2 2 2 10 3 5" xfId="1448" xr:uid="{00000000-0005-0000-0000-0000EF050000}"/>
    <cellStyle name="Comma 2 2 2 10 3 5 2" xfId="21987" xr:uid="{0802F4D7-C26B-4F69-8424-C16A54CB7F30}"/>
    <cellStyle name="Comma 2 2 2 10 3 6" xfId="21980" xr:uid="{6EDBD328-465B-4F39-8319-96BE97B0C897}"/>
    <cellStyle name="Comma 2 2 2 10 4" xfId="1449" xr:uid="{00000000-0005-0000-0000-0000F0050000}"/>
    <cellStyle name="Comma 2 2 2 10 4 2" xfId="1450" xr:uid="{00000000-0005-0000-0000-0000F1050000}"/>
    <cellStyle name="Comma 2 2 2 10 4 2 2" xfId="21989" xr:uid="{723377C5-D0B4-4DA9-BF94-3181793DB17A}"/>
    <cellStyle name="Comma 2 2 2 10 4 3" xfId="1451" xr:uid="{00000000-0005-0000-0000-0000F2050000}"/>
    <cellStyle name="Comma 2 2 2 10 4 3 2" xfId="21990" xr:uid="{82C1DFA0-8E66-4CBC-ACB9-0E37D34582D6}"/>
    <cellStyle name="Comma 2 2 2 10 4 4" xfId="1452" xr:uid="{00000000-0005-0000-0000-0000F3050000}"/>
    <cellStyle name="Comma 2 2 2 10 4 4 2" xfId="21991" xr:uid="{F918C473-20F3-440D-BDE7-596ABF06539E}"/>
    <cellStyle name="Comma 2 2 2 10 4 5" xfId="21988" xr:uid="{C15B5691-9A6F-4AF3-B556-6436F594832D}"/>
    <cellStyle name="Comma 2 2 2 10 5" xfId="1453" xr:uid="{00000000-0005-0000-0000-0000F4050000}"/>
    <cellStyle name="Comma 2 2 2 10 5 2" xfId="21992" xr:uid="{E6F3A139-C3D1-4593-9990-B2DCCEDEA352}"/>
    <cellStyle name="Comma 2 2 2 10 6" xfId="1454" xr:uid="{00000000-0005-0000-0000-0000F5050000}"/>
    <cellStyle name="Comma 2 2 2 10 6 2" xfId="21993" xr:uid="{887EC8C1-1844-4E0F-A6F9-5A9B17487A7F}"/>
    <cellStyle name="Comma 2 2 2 10 7" xfId="1455" xr:uid="{00000000-0005-0000-0000-0000F6050000}"/>
    <cellStyle name="Comma 2 2 2 10 7 2" xfId="21994" xr:uid="{ADB4ED5E-AACB-4E7A-BEEB-AD33A300F6B8}"/>
    <cellStyle name="Comma 2 2 2 10 8" xfId="21979" xr:uid="{F327243C-D45C-4098-807E-BE5A19A2F97E}"/>
    <cellStyle name="Comma 2 2 2 11" xfId="1456" xr:uid="{00000000-0005-0000-0000-0000F7050000}"/>
    <cellStyle name="Comma 2 2 2 12" xfId="1457" xr:uid="{00000000-0005-0000-0000-0000F8050000}"/>
    <cellStyle name="Comma 2 2 2 13" xfId="1458" xr:uid="{00000000-0005-0000-0000-0000F9050000}"/>
    <cellStyle name="Comma 2 2 2 14" xfId="1459" xr:uid="{00000000-0005-0000-0000-0000FA050000}"/>
    <cellStyle name="Comma 2 2 2 15" xfId="1460" xr:uid="{00000000-0005-0000-0000-0000FB050000}"/>
    <cellStyle name="Comma 2 2 2 15 2" xfId="1461" xr:uid="{00000000-0005-0000-0000-0000FC050000}"/>
    <cellStyle name="Comma 2 2 2 16" xfId="1462" xr:uid="{00000000-0005-0000-0000-0000FD050000}"/>
    <cellStyle name="Comma 2 2 2 16 2" xfId="1463" xr:uid="{00000000-0005-0000-0000-0000FE050000}"/>
    <cellStyle name="Comma 2 2 2 16 3" xfId="21995" xr:uid="{73339EC5-2D6B-4E93-844A-5C25A0993082}"/>
    <cellStyle name="Comma 2 2 2 17" xfId="1464" xr:uid="{00000000-0005-0000-0000-0000FF050000}"/>
    <cellStyle name="Comma 2 2 2 17 2" xfId="1465" xr:uid="{00000000-0005-0000-0000-000000060000}"/>
    <cellStyle name="Comma 2 2 2 18" xfId="1466" xr:uid="{00000000-0005-0000-0000-000001060000}"/>
    <cellStyle name="Comma 2 2 2 18 2" xfId="1467" xr:uid="{00000000-0005-0000-0000-000002060000}"/>
    <cellStyle name="Comma 2 2 2 18 2 2" xfId="21997" xr:uid="{22F39EDD-6CC3-4171-A550-D3845A054366}"/>
    <cellStyle name="Comma 2 2 2 18 3" xfId="1468" xr:uid="{00000000-0005-0000-0000-000003060000}"/>
    <cellStyle name="Comma 2 2 2 18 3 2" xfId="1469" xr:uid="{00000000-0005-0000-0000-000004060000}"/>
    <cellStyle name="Comma 2 2 2 18 3 2 2" xfId="21999" xr:uid="{E1749C2D-4D86-40BF-B6FE-8419C9AE436F}"/>
    <cellStyle name="Comma 2 2 2 18 3 3" xfId="1470" xr:uid="{00000000-0005-0000-0000-000005060000}"/>
    <cellStyle name="Comma 2 2 2 18 3 3 2" xfId="22000" xr:uid="{49863B71-AE7A-4463-96A8-A9FA5E37DA4E}"/>
    <cellStyle name="Comma 2 2 2 18 3 4" xfId="1471" xr:uid="{00000000-0005-0000-0000-000006060000}"/>
    <cellStyle name="Comma 2 2 2 18 3 4 2" xfId="22001" xr:uid="{626B3614-80B3-4C72-AA13-2E00B48936DC}"/>
    <cellStyle name="Comma 2 2 2 18 3 5" xfId="21998" xr:uid="{110673C6-B91A-4005-B0DD-C7358F9C2CB6}"/>
    <cellStyle name="Comma 2 2 2 18 4" xfId="1472" xr:uid="{00000000-0005-0000-0000-000007060000}"/>
    <cellStyle name="Comma 2 2 2 18 4 2" xfId="22002" xr:uid="{79C2CEC0-E0F7-45A8-9870-937A72AE93E9}"/>
    <cellStyle name="Comma 2 2 2 18 5" xfId="1473" xr:uid="{00000000-0005-0000-0000-000008060000}"/>
    <cellStyle name="Comma 2 2 2 18 5 2" xfId="22003" xr:uid="{08E7CB54-5EE9-4CC9-8900-ABF435BCA65E}"/>
    <cellStyle name="Comma 2 2 2 18 6" xfId="1474" xr:uid="{00000000-0005-0000-0000-000009060000}"/>
    <cellStyle name="Comma 2 2 2 18 6 2" xfId="22004" xr:uid="{558C0484-FE1B-42D7-8965-F80A6927C463}"/>
    <cellStyle name="Comma 2 2 2 18 7" xfId="21996" xr:uid="{928470DB-528F-423B-9106-DE7C376A56DA}"/>
    <cellStyle name="Comma 2 2 2 19" xfId="1475" xr:uid="{00000000-0005-0000-0000-00000A060000}"/>
    <cellStyle name="Comma 2 2 2 19 2" xfId="1476" xr:uid="{00000000-0005-0000-0000-00000B060000}"/>
    <cellStyle name="Comma 2 2 2 19 3" xfId="1477" xr:uid="{00000000-0005-0000-0000-00000C060000}"/>
    <cellStyle name="Comma 2 2 2 19 4" xfId="1478" xr:uid="{00000000-0005-0000-0000-00000D060000}"/>
    <cellStyle name="Comma 2 2 2 2" xfId="1479" xr:uid="{00000000-0005-0000-0000-00000E060000}"/>
    <cellStyle name="Comma 2 2 2 2 10" xfId="1480" xr:uid="{00000000-0005-0000-0000-00000F060000}"/>
    <cellStyle name="Comma 2 2 2 2 10 2" xfId="1481" xr:uid="{00000000-0005-0000-0000-000010060000}"/>
    <cellStyle name="Comma 2 2 2 2 10 2 2" xfId="1482" xr:uid="{00000000-0005-0000-0000-000011060000}"/>
    <cellStyle name="Comma 2 2 2 2 10 2 3" xfId="1483" xr:uid="{00000000-0005-0000-0000-000012060000}"/>
    <cellStyle name="Comma 2 2 2 2 10 2 4" xfId="1484" xr:uid="{00000000-0005-0000-0000-000013060000}"/>
    <cellStyle name="Comma 2 2 2 2 11" xfId="1485" xr:uid="{00000000-0005-0000-0000-000014060000}"/>
    <cellStyle name="Comma 2 2 2 2 11 2" xfId="1486" xr:uid="{00000000-0005-0000-0000-000015060000}"/>
    <cellStyle name="Comma 2 2 2 2 11 2 2" xfId="1487" xr:uid="{00000000-0005-0000-0000-000016060000}"/>
    <cellStyle name="Comma 2 2 2 2 11 2 3" xfId="1488" xr:uid="{00000000-0005-0000-0000-000017060000}"/>
    <cellStyle name="Comma 2 2 2 2 11 2 4" xfId="1489" xr:uid="{00000000-0005-0000-0000-000018060000}"/>
    <cellStyle name="Comma 2 2 2 2 12" xfId="1490" xr:uid="{00000000-0005-0000-0000-000019060000}"/>
    <cellStyle name="Comma 2 2 2 2 12 2" xfId="1491" xr:uid="{00000000-0005-0000-0000-00001A060000}"/>
    <cellStyle name="Comma 2 2 2 2 12 2 2" xfId="1492" xr:uid="{00000000-0005-0000-0000-00001B060000}"/>
    <cellStyle name="Comma 2 2 2 2 12 2 3" xfId="1493" xr:uid="{00000000-0005-0000-0000-00001C060000}"/>
    <cellStyle name="Comma 2 2 2 2 12 2 4" xfId="1494" xr:uid="{00000000-0005-0000-0000-00001D060000}"/>
    <cellStyle name="Comma 2 2 2 2 13" xfId="1495" xr:uid="{00000000-0005-0000-0000-00001E060000}"/>
    <cellStyle name="Comma 2 2 2 2 13 2" xfId="1496" xr:uid="{00000000-0005-0000-0000-00001F060000}"/>
    <cellStyle name="Comma 2 2 2 2 13 2 2" xfId="1497" xr:uid="{00000000-0005-0000-0000-000020060000}"/>
    <cellStyle name="Comma 2 2 2 2 13 2 3" xfId="1498" xr:uid="{00000000-0005-0000-0000-000021060000}"/>
    <cellStyle name="Comma 2 2 2 2 13 2 4" xfId="1499" xr:uid="{00000000-0005-0000-0000-000022060000}"/>
    <cellStyle name="Comma 2 2 2 2 14" xfId="1500" xr:uid="{00000000-0005-0000-0000-000023060000}"/>
    <cellStyle name="Comma 2 2 2 2 14 2" xfId="1501" xr:uid="{00000000-0005-0000-0000-000024060000}"/>
    <cellStyle name="Comma 2 2 2 2 14 2 2" xfId="1502" xr:uid="{00000000-0005-0000-0000-000025060000}"/>
    <cellStyle name="Comma 2 2 2 2 14 2 3" xfId="1503" xr:uid="{00000000-0005-0000-0000-000026060000}"/>
    <cellStyle name="Comma 2 2 2 2 14 2 4" xfId="1504" xr:uid="{00000000-0005-0000-0000-000027060000}"/>
    <cellStyle name="Comma 2 2 2 2 15" xfId="1505" xr:uid="{00000000-0005-0000-0000-000028060000}"/>
    <cellStyle name="Comma 2 2 2 2 15 2" xfId="1506" xr:uid="{00000000-0005-0000-0000-000029060000}"/>
    <cellStyle name="Comma 2 2 2 2 15 2 2" xfId="1507" xr:uid="{00000000-0005-0000-0000-00002A060000}"/>
    <cellStyle name="Comma 2 2 2 2 15 2 3" xfId="1508" xr:uid="{00000000-0005-0000-0000-00002B060000}"/>
    <cellStyle name="Comma 2 2 2 2 15 2 4" xfId="1509" xr:uid="{00000000-0005-0000-0000-00002C060000}"/>
    <cellStyle name="Comma 2 2 2 2 15 3" xfId="1510" xr:uid="{00000000-0005-0000-0000-00002D060000}"/>
    <cellStyle name="Comma 2 2 2 2 15 3 2" xfId="1511" xr:uid="{00000000-0005-0000-0000-00002E060000}"/>
    <cellStyle name="Comma 2 2 2 2 15 3 2 2" xfId="22008" xr:uid="{531A3C2A-3014-4EBC-A053-9AA0A3EB0585}"/>
    <cellStyle name="Comma 2 2 2 2 15 3 3" xfId="1512" xr:uid="{00000000-0005-0000-0000-00002F060000}"/>
    <cellStyle name="Comma 2 2 2 2 15 3 3 2" xfId="22009" xr:uid="{38B56B68-EAAA-445A-8F17-EFC83253E357}"/>
    <cellStyle name="Comma 2 2 2 2 15 3 4" xfId="1513" xr:uid="{00000000-0005-0000-0000-000030060000}"/>
    <cellStyle name="Comma 2 2 2 2 15 3 4 2" xfId="22010" xr:uid="{CFC9E495-BF87-4207-A707-8779FA8F0152}"/>
    <cellStyle name="Comma 2 2 2 2 15 3 5" xfId="22007" xr:uid="{5BAFEB5E-6FB4-4C56-95B8-9A647D3017C5}"/>
    <cellStyle name="Comma 2 2 2 2 15 4" xfId="1514" xr:uid="{00000000-0005-0000-0000-000031060000}"/>
    <cellStyle name="Comma 2 2 2 2 15 4 2" xfId="22011" xr:uid="{951099BC-73D7-48E7-9D6D-B429DC9AF675}"/>
    <cellStyle name="Comma 2 2 2 2 15 5" xfId="1515" xr:uid="{00000000-0005-0000-0000-000032060000}"/>
    <cellStyle name="Comma 2 2 2 2 15 5 2" xfId="22012" xr:uid="{403FACA1-F46F-4AA2-84BA-CD898ECD2595}"/>
    <cellStyle name="Comma 2 2 2 2 15 6" xfId="1516" xr:uid="{00000000-0005-0000-0000-000033060000}"/>
    <cellStyle name="Comma 2 2 2 2 15 6 2" xfId="22013" xr:uid="{4DDA908B-781C-463A-82B8-A667DDB1BAF6}"/>
    <cellStyle name="Comma 2 2 2 2 15 7" xfId="22006" xr:uid="{554941CA-B282-4100-8294-589EDB97D399}"/>
    <cellStyle name="Comma 2 2 2 2 16" xfId="1517" xr:uid="{00000000-0005-0000-0000-000034060000}"/>
    <cellStyle name="Comma 2 2 2 2 16 2" xfId="22014" xr:uid="{B36A7ECB-067B-4BED-8CA2-64698061A4C5}"/>
    <cellStyle name="Comma 2 2 2 2 17" xfId="1518" xr:uid="{00000000-0005-0000-0000-000035060000}"/>
    <cellStyle name="Comma 2 2 2 2 17 2" xfId="1519" xr:uid="{00000000-0005-0000-0000-000036060000}"/>
    <cellStyle name="Comma 2 2 2 2 17 2 2" xfId="22016" xr:uid="{F9647F9C-A9A3-4690-9095-DBDCD0C3EACC}"/>
    <cellStyle name="Comma 2 2 2 2 17 3" xfId="1520" xr:uid="{00000000-0005-0000-0000-000037060000}"/>
    <cellStyle name="Comma 2 2 2 2 17 3 2" xfId="22017" xr:uid="{DEB32CBD-CD7A-4BEA-B227-6BE7578B22B8}"/>
    <cellStyle name="Comma 2 2 2 2 17 4" xfId="1521" xr:uid="{00000000-0005-0000-0000-000038060000}"/>
    <cellStyle name="Comma 2 2 2 2 17 4 2" xfId="22018" xr:uid="{8DD5259B-5704-436D-9D84-F6A8D0D074CD}"/>
    <cellStyle name="Comma 2 2 2 2 17 5" xfId="22015" xr:uid="{48C81CED-26C3-4F40-BE13-20FA2BC1AFA1}"/>
    <cellStyle name="Comma 2 2 2 2 18" xfId="1522" xr:uid="{00000000-0005-0000-0000-000039060000}"/>
    <cellStyle name="Comma 2 2 2 2 18 2" xfId="22019" xr:uid="{22E49AD3-7C28-4344-BDC1-670DA98AEFBB}"/>
    <cellStyle name="Comma 2 2 2 2 19" xfId="1523" xr:uid="{00000000-0005-0000-0000-00003A060000}"/>
    <cellStyle name="Comma 2 2 2 2 19 2" xfId="22020" xr:uid="{39C30CD8-5774-488E-8A90-1F3A57E5BB5A}"/>
    <cellStyle name="Comma 2 2 2 2 2" xfId="1524" xr:uid="{00000000-0005-0000-0000-00003B060000}"/>
    <cellStyle name="Comma 2 2 2 2 2 10" xfId="1525" xr:uid="{00000000-0005-0000-0000-00003C060000}"/>
    <cellStyle name="Comma 2 2 2 2 2 11" xfId="1526" xr:uid="{00000000-0005-0000-0000-00003D060000}"/>
    <cellStyle name="Comma 2 2 2 2 2 12" xfId="1527" xr:uid="{00000000-0005-0000-0000-00003E060000}"/>
    <cellStyle name="Comma 2 2 2 2 2 13" xfId="1528" xr:uid="{00000000-0005-0000-0000-00003F060000}"/>
    <cellStyle name="Comma 2 2 2 2 2 13 2" xfId="1529" xr:uid="{00000000-0005-0000-0000-000040060000}"/>
    <cellStyle name="Comma 2 2 2 2 2 14" xfId="1530" xr:uid="{00000000-0005-0000-0000-000041060000}"/>
    <cellStyle name="Comma 2 2 2 2 2 14 2" xfId="1531" xr:uid="{00000000-0005-0000-0000-000042060000}"/>
    <cellStyle name="Comma 2 2 2 2 2 15" xfId="1532" xr:uid="{00000000-0005-0000-0000-000043060000}"/>
    <cellStyle name="Comma 2 2 2 2 2 15 2" xfId="1533" xr:uid="{00000000-0005-0000-0000-000044060000}"/>
    <cellStyle name="Comma 2 2 2 2 2 15 3" xfId="1534" xr:uid="{00000000-0005-0000-0000-000045060000}"/>
    <cellStyle name="Comma 2 2 2 2 2 15 3 2" xfId="1535" xr:uid="{00000000-0005-0000-0000-000046060000}"/>
    <cellStyle name="Comma 2 2 2 2 2 15 3 2 2" xfId="22024" xr:uid="{242A3BB9-5571-4172-9D2B-54EFE97B63BE}"/>
    <cellStyle name="Comma 2 2 2 2 2 15 3 3" xfId="1536" xr:uid="{00000000-0005-0000-0000-000047060000}"/>
    <cellStyle name="Comma 2 2 2 2 2 15 3 3 2" xfId="22025" xr:uid="{3B60E950-6FD3-4410-B2C6-CD3083C4A906}"/>
    <cellStyle name="Comma 2 2 2 2 2 15 3 4" xfId="1537" xr:uid="{00000000-0005-0000-0000-000048060000}"/>
    <cellStyle name="Comma 2 2 2 2 2 15 3 4 2" xfId="22026" xr:uid="{29B232BC-8919-4AC0-869D-94CDB2CB9853}"/>
    <cellStyle name="Comma 2 2 2 2 2 15 3 5" xfId="22023" xr:uid="{AAF45BE5-6DF7-4488-8631-BE4964E7F682}"/>
    <cellStyle name="Comma 2 2 2 2 2 15 4" xfId="1538" xr:uid="{00000000-0005-0000-0000-000049060000}"/>
    <cellStyle name="Comma 2 2 2 2 2 15 4 2" xfId="22027" xr:uid="{C11CBF35-D520-4E47-B36C-A15FAF1EA48B}"/>
    <cellStyle name="Comma 2 2 2 2 2 15 5" xfId="1539" xr:uid="{00000000-0005-0000-0000-00004A060000}"/>
    <cellStyle name="Comma 2 2 2 2 2 15 5 2" xfId="22028" xr:uid="{C690D60E-CDA5-4966-9C13-F32DD92DFC26}"/>
    <cellStyle name="Comma 2 2 2 2 2 15 6" xfId="1540" xr:uid="{00000000-0005-0000-0000-00004B060000}"/>
    <cellStyle name="Comma 2 2 2 2 2 15 6 2" xfId="22029" xr:uid="{77EEE68C-33FE-46A4-88FB-5C1D9D045FE8}"/>
    <cellStyle name="Comma 2 2 2 2 2 15 7" xfId="22022" xr:uid="{9FA07C24-80E6-4EBB-8A2C-4AA2CC663E06}"/>
    <cellStyle name="Comma 2 2 2 2 2 16" xfId="1541" xr:uid="{00000000-0005-0000-0000-00004C060000}"/>
    <cellStyle name="Comma 2 2 2 2 2 16 2" xfId="1542" xr:uid="{00000000-0005-0000-0000-00004D060000}"/>
    <cellStyle name="Comma 2 2 2 2 2 16 3" xfId="1543" xr:uid="{00000000-0005-0000-0000-00004E060000}"/>
    <cellStyle name="Comma 2 2 2 2 2 16 4" xfId="1544" xr:uid="{00000000-0005-0000-0000-00004F060000}"/>
    <cellStyle name="Comma 2 2 2 2 2 17" xfId="1545" xr:uid="{00000000-0005-0000-0000-000050060000}"/>
    <cellStyle name="Comma 2 2 2 2 2 17 2" xfId="1546" xr:uid="{00000000-0005-0000-0000-000051060000}"/>
    <cellStyle name="Comma 2 2 2 2 2 17 2 2" xfId="22031" xr:uid="{1AB84434-6E7B-40F7-A143-1BB8027093B8}"/>
    <cellStyle name="Comma 2 2 2 2 2 17 3" xfId="1547" xr:uid="{00000000-0005-0000-0000-000052060000}"/>
    <cellStyle name="Comma 2 2 2 2 2 17 3 2" xfId="22032" xr:uid="{6AF8C257-FA18-4A8D-A138-C688FC7CC917}"/>
    <cellStyle name="Comma 2 2 2 2 2 17 4" xfId="1548" xr:uid="{00000000-0005-0000-0000-000053060000}"/>
    <cellStyle name="Comma 2 2 2 2 2 17 4 2" xfId="22033" xr:uid="{3FDA6796-7347-4467-AA3E-C4A90EE788F1}"/>
    <cellStyle name="Comma 2 2 2 2 2 17 5" xfId="22030" xr:uid="{5691C77F-28B4-4EFF-B65D-377EBA109325}"/>
    <cellStyle name="Comma 2 2 2 2 2 18" xfId="1549" xr:uid="{00000000-0005-0000-0000-000054060000}"/>
    <cellStyle name="Comma 2 2 2 2 2 18 2" xfId="22034" xr:uid="{4C6CA9F5-3751-4F6A-B3D6-607B5B208DC3}"/>
    <cellStyle name="Comma 2 2 2 2 2 19" xfId="1550" xr:uid="{00000000-0005-0000-0000-000055060000}"/>
    <cellStyle name="Comma 2 2 2 2 2 19 2" xfId="22035" xr:uid="{1E42E466-0A0B-4407-87E7-DC29A2FCC6C7}"/>
    <cellStyle name="Comma 2 2 2 2 2 2" xfId="1551" xr:uid="{00000000-0005-0000-0000-000056060000}"/>
    <cellStyle name="Comma 2 2 2 2 2 2 2" xfId="1552" xr:uid="{00000000-0005-0000-0000-000057060000}"/>
    <cellStyle name="Comma 2 2 2 2 2 2 2 2" xfId="1553" xr:uid="{00000000-0005-0000-0000-000058060000}"/>
    <cellStyle name="Comma 2 2 2 2 2 2 2 3" xfId="1554" xr:uid="{00000000-0005-0000-0000-000059060000}"/>
    <cellStyle name="Comma 2 2 2 2 2 2 2 4" xfId="1555" xr:uid="{00000000-0005-0000-0000-00005A060000}"/>
    <cellStyle name="Comma 2 2 2 2 2 2 2 5" xfId="1556" xr:uid="{00000000-0005-0000-0000-00005B060000}"/>
    <cellStyle name="Comma 2 2 2 2 2 2 2 5 2" xfId="1557" xr:uid="{00000000-0005-0000-0000-00005C060000}"/>
    <cellStyle name="Comma 2 2 2 2 2 2 2 5 3" xfId="1558" xr:uid="{00000000-0005-0000-0000-00005D060000}"/>
    <cellStyle name="Comma 2 2 2 2 2 2 2 5 4" xfId="1559" xr:uid="{00000000-0005-0000-0000-00005E060000}"/>
    <cellStyle name="Comma 2 2 2 2 2 2 3" xfId="1560" xr:uid="{00000000-0005-0000-0000-00005F060000}"/>
    <cellStyle name="Comma 2 2 2 2 2 2 3 2" xfId="1561" xr:uid="{00000000-0005-0000-0000-000060060000}"/>
    <cellStyle name="Comma 2 2 2 2 2 2 3 2 2" xfId="1562" xr:uid="{00000000-0005-0000-0000-000061060000}"/>
    <cellStyle name="Comma 2 2 2 2 2 2 3 2 3" xfId="1563" xr:uid="{00000000-0005-0000-0000-000062060000}"/>
    <cellStyle name="Comma 2 2 2 2 2 2 3 2 4" xfId="1564" xr:uid="{00000000-0005-0000-0000-000063060000}"/>
    <cellStyle name="Comma 2 2 2 2 2 2 4" xfId="1565" xr:uid="{00000000-0005-0000-0000-000064060000}"/>
    <cellStyle name="Comma 2 2 2 2 2 2 4 2" xfId="1566" xr:uid="{00000000-0005-0000-0000-000065060000}"/>
    <cellStyle name="Comma 2 2 2 2 2 2 4 2 2" xfId="1567" xr:uid="{00000000-0005-0000-0000-000066060000}"/>
    <cellStyle name="Comma 2 2 2 2 2 2 4 2 3" xfId="1568" xr:uid="{00000000-0005-0000-0000-000067060000}"/>
    <cellStyle name="Comma 2 2 2 2 2 2 4 2 4" xfId="1569" xr:uid="{00000000-0005-0000-0000-000068060000}"/>
    <cellStyle name="Comma 2 2 2 2 2 2 5" xfId="1570" xr:uid="{00000000-0005-0000-0000-000069060000}"/>
    <cellStyle name="Comma 2 2 2 2 2 2 6" xfId="22036" xr:uid="{00D557AB-8092-411F-8B58-B60840598180}"/>
    <cellStyle name="Comma 2 2 2 2 2 20" xfId="1571" xr:uid="{00000000-0005-0000-0000-00006A060000}"/>
    <cellStyle name="Comma 2 2 2 2 2 20 2" xfId="22037" xr:uid="{0D7A21A4-F9A8-41FD-BF64-D42883AF9E38}"/>
    <cellStyle name="Comma 2 2 2 2 2 21" xfId="22021" xr:uid="{A875CF82-98E8-462D-9E76-C6A783030C45}"/>
    <cellStyle name="Comma 2 2 2 2 2 3" xfId="1572" xr:uid="{00000000-0005-0000-0000-00006B060000}"/>
    <cellStyle name="Comma 2 2 2 2 2 3 10" xfId="22038" xr:uid="{7D336577-9E33-428E-9AFF-BF4B477AA321}"/>
    <cellStyle name="Comma 2 2 2 2 2 3 2" xfId="1573" xr:uid="{00000000-0005-0000-0000-00006C060000}"/>
    <cellStyle name="Comma 2 2 2 2 2 3 2 2" xfId="1574" xr:uid="{00000000-0005-0000-0000-00006D060000}"/>
    <cellStyle name="Comma 2 2 2 2 2 3 2 2 2" xfId="1575" xr:uid="{00000000-0005-0000-0000-00006E060000}"/>
    <cellStyle name="Comma 2 2 2 2 2 3 2 2 2 2" xfId="1576" xr:uid="{00000000-0005-0000-0000-00006F060000}"/>
    <cellStyle name="Comma 2 2 2 2 2 3 2 2 2 2 2" xfId="22042" xr:uid="{789CD98E-C30D-4698-B584-B6305E16D11C}"/>
    <cellStyle name="Comma 2 2 2 2 2 3 2 2 2 3" xfId="1577" xr:uid="{00000000-0005-0000-0000-000070060000}"/>
    <cellStyle name="Comma 2 2 2 2 2 3 2 2 2 3 2" xfId="22043" xr:uid="{29AB60C5-8DD9-47A2-95DB-F7516DE152E3}"/>
    <cellStyle name="Comma 2 2 2 2 2 3 2 2 2 4" xfId="1578" xr:uid="{00000000-0005-0000-0000-000071060000}"/>
    <cellStyle name="Comma 2 2 2 2 2 3 2 2 2 4 2" xfId="22044" xr:uid="{73CAB3E7-CEB2-49A7-B27A-317C418990CF}"/>
    <cellStyle name="Comma 2 2 2 2 2 3 2 2 2 5" xfId="22041" xr:uid="{C8AECBA7-C783-473B-B2E7-F421C9EC0B16}"/>
    <cellStyle name="Comma 2 2 2 2 2 3 2 2 3" xfId="1579" xr:uid="{00000000-0005-0000-0000-000072060000}"/>
    <cellStyle name="Comma 2 2 2 2 2 3 2 2 3 2" xfId="22045" xr:uid="{1C01FA01-6F09-4B12-AF44-6E97B57F6F56}"/>
    <cellStyle name="Comma 2 2 2 2 2 3 2 2 4" xfId="1580" xr:uid="{00000000-0005-0000-0000-000073060000}"/>
    <cellStyle name="Comma 2 2 2 2 2 3 2 2 4 2" xfId="22046" xr:uid="{4875A136-573E-4C48-9508-950C5A62B2C7}"/>
    <cellStyle name="Comma 2 2 2 2 2 3 2 2 5" xfId="1581" xr:uid="{00000000-0005-0000-0000-000074060000}"/>
    <cellStyle name="Comma 2 2 2 2 2 3 2 2 5 2" xfId="22047" xr:uid="{3D07928E-DB6E-44B4-86B2-29CBC4C83976}"/>
    <cellStyle name="Comma 2 2 2 2 2 3 2 2 6" xfId="22040" xr:uid="{82040611-8AEB-4317-A383-B269B60215CC}"/>
    <cellStyle name="Comma 2 2 2 2 2 3 2 3" xfId="1582" xr:uid="{00000000-0005-0000-0000-000075060000}"/>
    <cellStyle name="Comma 2 2 2 2 2 3 2 3 2" xfId="1583" xr:uid="{00000000-0005-0000-0000-000076060000}"/>
    <cellStyle name="Comma 2 2 2 2 2 3 2 3 2 2" xfId="22049" xr:uid="{A391E5B8-25BA-4696-BFCC-BF8F541B20EF}"/>
    <cellStyle name="Comma 2 2 2 2 2 3 2 3 3" xfId="1584" xr:uid="{00000000-0005-0000-0000-000077060000}"/>
    <cellStyle name="Comma 2 2 2 2 2 3 2 3 3 2" xfId="22050" xr:uid="{71E338D0-F410-45A3-B803-AFCCDB21CE05}"/>
    <cellStyle name="Comma 2 2 2 2 2 3 2 3 4" xfId="1585" xr:uid="{00000000-0005-0000-0000-000078060000}"/>
    <cellStyle name="Comma 2 2 2 2 2 3 2 3 4 2" xfId="22051" xr:uid="{06F77D33-D16E-44C4-BEDA-36D9583D737E}"/>
    <cellStyle name="Comma 2 2 2 2 2 3 2 3 5" xfId="22048" xr:uid="{BFA97813-F4FD-465E-AA64-27CA69B75182}"/>
    <cellStyle name="Comma 2 2 2 2 2 3 2 4" xfId="1586" xr:uid="{00000000-0005-0000-0000-000079060000}"/>
    <cellStyle name="Comma 2 2 2 2 2 3 2 4 2" xfId="22052" xr:uid="{41EEFB8E-F260-44C4-9469-1F5EB1378FD5}"/>
    <cellStyle name="Comma 2 2 2 2 2 3 2 5" xfId="1587" xr:uid="{00000000-0005-0000-0000-00007A060000}"/>
    <cellStyle name="Comma 2 2 2 2 2 3 2 5 2" xfId="22053" xr:uid="{59622C86-A764-4A99-AA48-0C1A1317D3C1}"/>
    <cellStyle name="Comma 2 2 2 2 2 3 2 6" xfId="1588" xr:uid="{00000000-0005-0000-0000-00007B060000}"/>
    <cellStyle name="Comma 2 2 2 2 2 3 2 6 2" xfId="22054" xr:uid="{151AD48F-176B-4E0F-B7D0-CC47F5BB3CE5}"/>
    <cellStyle name="Comma 2 2 2 2 2 3 2 7" xfId="22039" xr:uid="{D410062C-F3DF-4DD1-9127-A7BF1BA4ADAA}"/>
    <cellStyle name="Comma 2 2 2 2 2 3 3" xfId="1589" xr:uid="{00000000-0005-0000-0000-00007C060000}"/>
    <cellStyle name="Comma 2 2 2 2 2 3 3 2" xfId="1590" xr:uid="{00000000-0005-0000-0000-00007D060000}"/>
    <cellStyle name="Comma 2 2 2 2 2 3 3 2 2" xfId="1591" xr:uid="{00000000-0005-0000-0000-00007E060000}"/>
    <cellStyle name="Comma 2 2 2 2 2 3 3 2 2 2" xfId="1592" xr:uid="{00000000-0005-0000-0000-00007F060000}"/>
    <cellStyle name="Comma 2 2 2 2 2 3 3 2 2 2 2" xfId="22058" xr:uid="{DE7BAB9D-038A-49F5-99F7-B37FFF748EAD}"/>
    <cellStyle name="Comma 2 2 2 2 2 3 3 2 2 3" xfId="1593" xr:uid="{00000000-0005-0000-0000-000080060000}"/>
    <cellStyle name="Comma 2 2 2 2 2 3 3 2 2 3 2" xfId="22059" xr:uid="{3CDC2C62-2ED0-48CF-8565-EBE2171596F7}"/>
    <cellStyle name="Comma 2 2 2 2 2 3 3 2 2 4" xfId="1594" xr:uid="{00000000-0005-0000-0000-000081060000}"/>
    <cellStyle name="Comma 2 2 2 2 2 3 3 2 2 4 2" xfId="22060" xr:uid="{3C208A44-2094-4860-8CC0-1866BA4A9DF4}"/>
    <cellStyle name="Comma 2 2 2 2 2 3 3 2 2 5" xfId="22057" xr:uid="{84F8A937-F553-42B2-8995-0B03F5A3BEE7}"/>
    <cellStyle name="Comma 2 2 2 2 2 3 3 2 3" xfId="1595" xr:uid="{00000000-0005-0000-0000-000082060000}"/>
    <cellStyle name="Comma 2 2 2 2 2 3 3 2 3 2" xfId="22061" xr:uid="{5CE037B1-524B-4C04-A135-5B67428A32AD}"/>
    <cellStyle name="Comma 2 2 2 2 2 3 3 2 4" xfId="1596" xr:uid="{00000000-0005-0000-0000-000083060000}"/>
    <cellStyle name="Comma 2 2 2 2 2 3 3 2 4 2" xfId="22062" xr:uid="{E7C2D7D4-BB86-4920-BABE-2B5409D11E25}"/>
    <cellStyle name="Comma 2 2 2 2 2 3 3 2 5" xfId="1597" xr:uid="{00000000-0005-0000-0000-000084060000}"/>
    <cellStyle name="Comma 2 2 2 2 2 3 3 2 5 2" xfId="22063" xr:uid="{F5ED7CBB-C95E-4816-8CB4-7CDEB95541BA}"/>
    <cellStyle name="Comma 2 2 2 2 2 3 3 2 6" xfId="22056" xr:uid="{7D5BCCC2-4DF4-4E9A-8631-A5C6C1C147CF}"/>
    <cellStyle name="Comma 2 2 2 2 2 3 3 3" xfId="1598" xr:uid="{00000000-0005-0000-0000-000085060000}"/>
    <cellStyle name="Comma 2 2 2 2 2 3 3 3 2" xfId="1599" xr:uid="{00000000-0005-0000-0000-000086060000}"/>
    <cellStyle name="Comma 2 2 2 2 2 3 3 3 2 2" xfId="22065" xr:uid="{D7B3D881-21C8-49BB-8B9D-EE78CFE81D01}"/>
    <cellStyle name="Comma 2 2 2 2 2 3 3 3 3" xfId="1600" xr:uid="{00000000-0005-0000-0000-000087060000}"/>
    <cellStyle name="Comma 2 2 2 2 2 3 3 3 3 2" xfId="22066" xr:uid="{2E812553-4FAF-4D99-B2C4-8CC0894D4513}"/>
    <cellStyle name="Comma 2 2 2 2 2 3 3 3 4" xfId="1601" xr:uid="{00000000-0005-0000-0000-000088060000}"/>
    <cellStyle name="Comma 2 2 2 2 2 3 3 3 4 2" xfId="22067" xr:uid="{EAD702E2-6FAF-42EA-96D1-D235E775C885}"/>
    <cellStyle name="Comma 2 2 2 2 2 3 3 3 5" xfId="22064" xr:uid="{FE420B63-8DED-4D9A-9C77-F8F1641F7F55}"/>
    <cellStyle name="Comma 2 2 2 2 2 3 3 4" xfId="1602" xr:uid="{00000000-0005-0000-0000-000089060000}"/>
    <cellStyle name="Comma 2 2 2 2 2 3 3 4 2" xfId="22068" xr:uid="{D100C8A6-0CBA-49A8-AF16-D24D7A026F2D}"/>
    <cellStyle name="Comma 2 2 2 2 2 3 3 5" xfId="1603" xr:uid="{00000000-0005-0000-0000-00008A060000}"/>
    <cellStyle name="Comma 2 2 2 2 2 3 3 5 2" xfId="22069" xr:uid="{869FF6B2-0353-43C2-BCE7-B0F682C03322}"/>
    <cellStyle name="Comma 2 2 2 2 2 3 3 6" xfId="1604" xr:uid="{00000000-0005-0000-0000-00008B060000}"/>
    <cellStyle name="Comma 2 2 2 2 2 3 3 6 2" xfId="22070" xr:uid="{67E2FBC7-8A18-4E58-BEBD-784A63AF99DB}"/>
    <cellStyle name="Comma 2 2 2 2 2 3 3 7" xfId="22055" xr:uid="{CDE9E33F-69D7-4318-A468-5739D6826448}"/>
    <cellStyle name="Comma 2 2 2 2 2 3 4" xfId="1605" xr:uid="{00000000-0005-0000-0000-00008C060000}"/>
    <cellStyle name="Comma 2 2 2 2 2 3 5" xfId="1606" xr:uid="{00000000-0005-0000-0000-00008D060000}"/>
    <cellStyle name="Comma 2 2 2 2 2 3 5 2" xfId="1607" xr:uid="{00000000-0005-0000-0000-00008E060000}"/>
    <cellStyle name="Comma 2 2 2 2 2 3 5 2 2" xfId="1608" xr:uid="{00000000-0005-0000-0000-00008F060000}"/>
    <cellStyle name="Comma 2 2 2 2 2 3 5 2 2 2" xfId="22073" xr:uid="{8E36E623-8F18-4EDC-A148-4E07D2CE8305}"/>
    <cellStyle name="Comma 2 2 2 2 2 3 5 2 3" xfId="1609" xr:uid="{00000000-0005-0000-0000-000090060000}"/>
    <cellStyle name="Comma 2 2 2 2 2 3 5 2 3 2" xfId="22074" xr:uid="{616166B0-FBA0-4AFC-9A8A-32482C17D86D}"/>
    <cellStyle name="Comma 2 2 2 2 2 3 5 2 4" xfId="1610" xr:uid="{00000000-0005-0000-0000-000091060000}"/>
    <cellStyle name="Comma 2 2 2 2 2 3 5 2 4 2" xfId="22075" xr:uid="{9283E819-273E-4209-9C77-2E0363C2AE8A}"/>
    <cellStyle name="Comma 2 2 2 2 2 3 5 2 5" xfId="22072" xr:uid="{4D2816D9-DEEA-4B4E-AD77-9650D9738395}"/>
    <cellStyle name="Comma 2 2 2 2 2 3 5 3" xfId="1611" xr:uid="{00000000-0005-0000-0000-000092060000}"/>
    <cellStyle name="Comma 2 2 2 2 2 3 5 3 2" xfId="22076" xr:uid="{70404D91-BB19-4675-9FDA-ACACC67EF035}"/>
    <cellStyle name="Comma 2 2 2 2 2 3 5 4" xfId="1612" xr:uid="{00000000-0005-0000-0000-000093060000}"/>
    <cellStyle name="Comma 2 2 2 2 2 3 5 4 2" xfId="22077" xr:uid="{EFF7C72E-9646-4C60-8EED-AE3B39555DCE}"/>
    <cellStyle name="Comma 2 2 2 2 2 3 5 5" xfId="1613" xr:uid="{00000000-0005-0000-0000-000094060000}"/>
    <cellStyle name="Comma 2 2 2 2 2 3 5 5 2" xfId="22078" xr:uid="{FD770F5A-AB97-4823-93B4-E56A443C530F}"/>
    <cellStyle name="Comma 2 2 2 2 2 3 5 6" xfId="22071" xr:uid="{99CA6364-77DD-46C7-9460-0849E2FFF4DC}"/>
    <cellStyle name="Comma 2 2 2 2 2 3 6" xfId="1614" xr:uid="{00000000-0005-0000-0000-000095060000}"/>
    <cellStyle name="Comma 2 2 2 2 2 3 6 2" xfId="1615" xr:uid="{00000000-0005-0000-0000-000096060000}"/>
    <cellStyle name="Comma 2 2 2 2 2 3 6 2 2" xfId="22080" xr:uid="{1FF16076-6640-4D47-A2C4-1AD27E87E774}"/>
    <cellStyle name="Comma 2 2 2 2 2 3 6 3" xfId="1616" xr:uid="{00000000-0005-0000-0000-000097060000}"/>
    <cellStyle name="Comma 2 2 2 2 2 3 6 3 2" xfId="22081" xr:uid="{6BDCCC0D-7131-48A8-A725-1E0D54F8B3E6}"/>
    <cellStyle name="Comma 2 2 2 2 2 3 6 4" xfId="1617" xr:uid="{00000000-0005-0000-0000-000098060000}"/>
    <cellStyle name="Comma 2 2 2 2 2 3 6 4 2" xfId="22082" xr:uid="{D4B2E6AF-6DE0-4891-9F0A-1A0DBCCE099A}"/>
    <cellStyle name="Comma 2 2 2 2 2 3 6 5" xfId="22079" xr:uid="{19A6B629-0BB0-42FD-9A95-678507DAFC9D}"/>
    <cellStyle name="Comma 2 2 2 2 2 3 7" xfId="1618" xr:uid="{00000000-0005-0000-0000-000099060000}"/>
    <cellStyle name="Comma 2 2 2 2 2 3 7 2" xfId="22083" xr:uid="{6658CB91-7C5A-4DB8-B061-F118EB9C3992}"/>
    <cellStyle name="Comma 2 2 2 2 2 3 8" xfId="1619" xr:uid="{00000000-0005-0000-0000-00009A060000}"/>
    <cellStyle name="Comma 2 2 2 2 2 3 8 2" xfId="22084" xr:uid="{C2CB168E-2DBF-45AF-9C70-29E2B300CF0B}"/>
    <cellStyle name="Comma 2 2 2 2 2 3 9" xfId="1620" xr:uid="{00000000-0005-0000-0000-00009B060000}"/>
    <cellStyle name="Comma 2 2 2 2 2 3 9 2" xfId="22085" xr:uid="{63CC6E8F-1AA5-4EC1-ADD5-2719D3C3A0D0}"/>
    <cellStyle name="Comma 2 2 2 2 2 4" xfId="1621" xr:uid="{00000000-0005-0000-0000-00009C060000}"/>
    <cellStyle name="Comma 2 2 2 2 2 4 2" xfId="1622" xr:uid="{00000000-0005-0000-0000-00009D060000}"/>
    <cellStyle name="Comma 2 2 2 2 2 4 3" xfId="1623" xr:uid="{00000000-0005-0000-0000-00009E060000}"/>
    <cellStyle name="Comma 2 2 2 2 2 4 3 2" xfId="1624" xr:uid="{00000000-0005-0000-0000-00009F060000}"/>
    <cellStyle name="Comma 2 2 2 2 2 4 3 2 2" xfId="1625" xr:uid="{00000000-0005-0000-0000-0000A0060000}"/>
    <cellStyle name="Comma 2 2 2 2 2 4 3 2 2 2" xfId="22089" xr:uid="{2A327984-D1E7-46FF-B139-43293AA6AD20}"/>
    <cellStyle name="Comma 2 2 2 2 2 4 3 2 3" xfId="1626" xr:uid="{00000000-0005-0000-0000-0000A1060000}"/>
    <cellStyle name="Comma 2 2 2 2 2 4 3 2 3 2" xfId="22090" xr:uid="{94801DEC-46D4-46D6-9E59-B8EE0DE2C15E}"/>
    <cellStyle name="Comma 2 2 2 2 2 4 3 2 4" xfId="1627" xr:uid="{00000000-0005-0000-0000-0000A2060000}"/>
    <cellStyle name="Comma 2 2 2 2 2 4 3 2 4 2" xfId="22091" xr:uid="{EE190032-A939-4A70-BBFB-214020F37E64}"/>
    <cellStyle name="Comma 2 2 2 2 2 4 3 2 5" xfId="22088" xr:uid="{C5EB68A2-9AB6-4742-9662-42387A220439}"/>
    <cellStyle name="Comma 2 2 2 2 2 4 3 3" xfId="1628" xr:uid="{00000000-0005-0000-0000-0000A3060000}"/>
    <cellStyle name="Comma 2 2 2 2 2 4 3 3 2" xfId="22092" xr:uid="{F624BB89-8F0C-4865-B274-FE244E03F257}"/>
    <cellStyle name="Comma 2 2 2 2 2 4 3 4" xfId="1629" xr:uid="{00000000-0005-0000-0000-0000A4060000}"/>
    <cellStyle name="Comma 2 2 2 2 2 4 3 4 2" xfId="22093" xr:uid="{5D1F9B6F-C465-4275-B6EA-D61759B6035D}"/>
    <cellStyle name="Comma 2 2 2 2 2 4 3 5" xfId="1630" xr:uid="{00000000-0005-0000-0000-0000A5060000}"/>
    <cellStyle name="Comma 2 2 2 2 2 4 3 5 2" xfId="22094" xr:uid="{D4377229-3EF8-48E5-BF12-0BE37BF813DE}"/>
    <cellStyle name="Comma 2 2 2 2 2 4 3 6" xfId="22087" xr:uid="{B2972F2F-CF2C-4831-853D-4B5E2C1EECB3}"/>
    <cellStyle name="Comma 2 2 2 2 2 4 4" xfId="1631" xr:uid="{00000000-0005-0000-0000-0000A6060000}"/>
    <cellStyle name="Comma 2 2 2 2 2 4 4 2" xfId="1632" xr:uid="{00000000-0005-0000-0000-0000A7060000}"/>
    <cellStyle name="Comma 2 2 2 2 2 4 4 2 2" xfId="22096" xr:uid="{19E07E24-7307-43FD-BC7A-872E46EF951A}"/>
    <cellStyle name="Comma 2 2 2 2 2 4 4 3" xfId="1633" xr:uid="{00000000-0005-0000-0000-0000A8060000}"/>
    <cellStyle name="Comma 2 2 2 2 2 4 4 3 2" xfId="22097" xr:uid="{CE287BC7-B229-42CB-B21A-79DCCBC2E7DA}"/>
    <cellStyle name="Comma 2 2 2 2 2 4 4 4" xfId="1634" xr:uid="{00000000-0005-0000-0000-0000A9060000}"/>
    <cellStyle name="Comma 2 2 2 2 2 4 4 4 2" xfId="22098" xr:uid="{D65C2234-7C6D-46EB-83A2-2AFA9C072228}"/>
    <cellStyle name="Comma 2 2 2 2 2 4 4 5" xfId="22095" xr:uid="{130BFB7E-FBFE-4842-A579-5884772C9D8D}"/>
    <cellStyle name="Comma 2 2 2 2 2 4 5" xfId="1635" xr:uid="{00000000-0005-0000-0000-0000AA060000}"/>
    <cellStyle name="Comma 2 2 2 2 2 4 5 2" xfId="22099" xr:uid="{6268E0CA-A6AD-4974-966E-260F5D32C7B5}"/>
    <cellStyle name="Comma 2 2 2 2 2 4 6" xfId="1636" xr:uid="{00000000-0005-0000-0000-0000AB060000}"/>
    <cellStyle name="Comma 2 2 2 2 2 4 6 2" xfId="22100" xr:uid="{55B26140-747B-4B4F-B4F8-D664F467A4B8}"/>
    <cellStyle name="Comma 2 2 2 2 2 4 7" xfId="1637" xr:uid="{00000000-0005-0000-0000-0000AC060000}"/>
    <cellStyle name="Comma 2 2 2 2 2 4 7 2" xfId="22101" xr:uid="{BFB6B294-53E9-49A2-B5C0-E5DB7F795A7B}"/>
    <cellStyle name="Comma 2 2 2 2 2 4 8" xfId="22086" xr:uid="{228B4F27-D0A6-4C72-A303-E46BEF2CC6CE}"/>
    <cellStyle name="Comma 2 2 2 2 2 5" xfId="1638" xr:uid="{00000000-0005-0000-0000-0000AD060000}"/>
    <cellStyle name="Comma 2 2 2 2 2 5 2" xfId="1639" xr:uid="{00000000-0005-0000-0000-0000AE060000}"/>
    <cellStyle name="Comma 2 2 2 2 2 5 3" xfId="1640" xr:uid="{00000000-0005-0000-0000-0000AF060000}"/>
    <cellStyle name="Comma 2 2 2 2 2 5 3 2" xfId="1641" xr:uid="{00000000-0005-0000-0000-0000B0060000}"/>
    <cellStyle name="Comma 2 2 2 2 2 5 3 2 2" xfId="1642" xr:uid="{00000000-0005-0000-0000-0000B1060000}"/>
    <cellStyle name="Comma 2 2 2 2 2 5 3 2 2 2" xfId="22105" xr:uid="{09DC580D-6298-4677-A792-76D93C782F26}"/>
    <cellStyle name="Comma 2 2 2 2 2 5 3 2 3" xfId="1643" xr:uid="{00000000-0005-0000-0000-0000B2060000}"/>
    <cellStyle name="Comma 2 2 2 2 2 5 3 2 3 2" xfId="22106" xr:uid="{4313A9E5-89B9-4A65-BEBA-70AA753FEFC5}"/>
    <cellStyle name="Comma 2 2 2 2 2 5 3 2 4" xfId="1644" xr:uid="{00000000-0005-0000-0000-0000B3060000}"/>
    <cellStyle name="Comma 2 2 2 2 2 5 3 2 4 2" xfId="22107" xr:uid="{BC4141C3-E423-4EC3-9019-134D5B289512}"/>
    <cellStyle name="Comma 2 2 2 2 2 5 3 2 5" xfId="22104" xr:uid="{52015EEA-D266-467E-AB32-72DCB4C56C7F}"/>
    <cellStyle name="Comma 2 2 2 2 2 5 3 3" xfId="1645" xr:uid="{00000000-0005-0000-0000-0000B4060000}"/>
    <cellStyle name="Comma 2 2 2 2 2 5 3 3 2" xfId="22108" xr:uid="{40671985-FA7F-47D6-8573-D78ED6F9E0B0}"/>
    <cellStyle name="Comma 2 2 2 2 2 5 3 4" xfId="1646" xr:uid="{00000000-0005-0000-0000-0000B5060000}"/>
    <cellStyle name="Comma 2 2 2 2 2 5 3 4 2" xfId="22109" xr:uid="{FE93017D-B4F4-449A-A94A-9A76D72CA7B4}"/>
    <cellStyle name="Comma 2 2 2 2 2 5 3 5" xfId="1647" xr:uid="{00000000-0005-0000-0000-0000B6060000}"/>
    <cellStyle name="Comma 2 2 2 2 2 5 3 5 2" xfId="22110" xr:uid="{4BADA45A-603A-4BE3-B4B5-13BEAACA6120}"/>
    <cellStyle name="Comma 2 2 2 2 2 5 3 6" xfId="22103" xr:uid="{1B41CB8B-7DBC-4DFD-A07A-A3DA98A0FC87}"/>
    <cellStyle name="Comma 2 2 2 2 2 5 4" xfId="1648" xr:uid="{00000000-0005-0000-0000-0000B7060000}"/>
    <cellStyle name="Comma 2 2 2 2 2 5 4 2" xfId="1649" xr:uid="{00000000-0005-0000-0000-0000B8060000}"/>
    <cellStyle name="Comma 2 2 2 2 2 5 4 2 2" xfId="22112" xr:uid="{A460A34C-D904-432A-829B-FC6C42872310}"/>
    <cellStyle name="Comma 2 2 2 2 2 5 4 3" xfId="1650" xr:uid="{00000000-0005-0000-0000-0000B9060000}"/>
    <cellStyle name="Comma 2 2 2 2 2 5 4 3 2" xfId="22113" xr:uid="{54E906AF-6D35-42B2-9BE9-2AE0380E8688}"/>
    <cellStyle name="Comma 2 2 2 2 2 5 4 4" xfId="1651" xr:uid="{00000000-0005-0000-0000-0000BA060000}"/>
    <cellStyle name="Comma 2 2 2 2 2 5 4 4 2" xfId="22114" xr:uid="{D449D7B1-38C2-4DFF-9DFE-32494CB8B2CE}"/>
    <cellStyle name="Comma 2 2 2 2 2 5 4 5" xfId="22111" xr:uid="{D267F07A-6654-4ED4-9017-523B45B1595D}"/>
    <cellStyle name="Comma 2 2 2 2 2 5 5" xfId="1652" xr:uid="{00000000-0005-0000-0000-0000BB060000}"/>
    <cellStyle name="Comma 2 2 2 2 2 5 5 2" xfId="22115" xr:uid="{264320D0-E08A-4EE1-B344-1D42B094CF66}"/>
    <cellStyle name="Comma 2 2 2 2 2 5 6" xfId="1653" xr:uid="{00000000-0005-0000-0000-0000BC060000}"/>
    <cellStyle name="Comma 2 2 2 2 2 5 6 2" xfId="22116" xr:uid="{C946553A-CE7E-4625-88B5-AAAE6CD78E44}"/>
    <cellStyle name="Comma 2 2 2 2 2 5 7" xfId="1654" xr:uid="{00000000-0005-0000-0000-0000BD060000}"/>
    <cellStyle name="Comma 2 2 2 2 2 5 7 2" xfId="22117" xr:uid="{55E79336-8E02-49D8-B7AB-CFECEA714B9D}"/>
    <cellStyle name="Comma 2 2 2 2 2 5 8" xfId="22102" xr:uid="{941C7563-47D2-414E-8746-6C39893E45FE}"/>
    <cellStyle name="Comma 2 2 2 2 2 6" xfId="1655" xr:uid="{00000000-0005-0000-0000-0000BE060000}"/>
    <cellStyle name="Comma 2 2 2 2 2 7" xfId="1656" xr:uid="{00000000-0005-0000-0000-0000BF060000}"/>
    <cellStyle name="Comma 2 2 2 2 2 8" xfId="1657" xr:uid="{00000000-0005-0000-0000-0000C0060000}"/>
    <cellStyle name="Comma 2 2 2 2 2 9" xfId="1658" xr:uid="{00000000-0005-0000-0000-0000C1060000}"/>
    <cellStyle name="Comma 2 2 2 2 20" xfId="1659" xr:uid="{00000000-0005-0000-0000-0000C2060000}"/>
    <cellStyle name="Comma 2 2 2 2 20 2" xfId="22118" xr:uid="{C8EC5AA1-DD51-4C31-AA65-060934965A9D}"/>
    <cellStyle name="Comma 2 2 2 2 21" xfId="22005" xr:uid="{6929FB4C-A34F-49D6-B245-1C3E301DFC59}"/>
    <cellStyle name="Comma 2 2 2 2 3" xfId="1660" xr:uid="{00000000-0005-0000-0000-0000C3060000}"/>
    <cellStyle name="Comma 2 2 2 2 3 10" xfId="1661" xr:uid="{00000000-0005-0000-0000-0000C4060000}"/>
    <cellStyle name="Comma 2 2 2 2 3 10 2" xfId="22120" xr:uid="{65C07357-3333-40AE-BF5D-8D0D03729166}"/>
    <cellStyle name="Comma 2 2 2 2 3 11" xfId="1662" xr:uid="{00000000-0005-0000-0000-0000C5060000}"/>
    <cellStyle name="Comma 2 2 2 2 3 11 2" xfId="22121" xr:uid="{CC036A0A-2C16-48F2-AD32-3377FB882658}"/>
    <cellStyle name="Comma 2 2 2 2 3 12" xfId="22119" xr:uid="{AA61E11D-32E9-46BC-8095-9482DFF49E99}"/>
    <cellStyle name="Comma 2 2 2 2 3 2" xfId="1663" xr:uid="{00000000-0005-0000-0000-0000C6060000}"/>
    <cellStyle name="Comma 2 2 2 2 3 2 10" xfId="22122" xr:uid="{4A08C116-089E-445F-A08C-5970F7B1090D}"/>
    <cellStyle name="Comma 2 2 2 2 3 2 2" xfId="1664" xr:uid="{00000000-0005-0000-0000-0000C7060000}"/>
    <cellStyle name="Comma 2 2 2 2 3 2 2 2" xfId="1665" xr:uid="{00000000-0005-0000-0000-0000C8060000}"/>
    <cellStyle name="Comma 2 2 2 2 3 2 2 2 2" xfId="1666" xr:uid="{00000000-0005-0000-0000-0000C9060000}"/>
    <cellStyle name="Comma 2 2 2 2 3 2 2 2 2 2" xfId="1667" xr:uid="{00000000-0005-0000-0000-0000CA060000}"/>
    <cellStyle name="Comma 2 2 2 2 3 2 2 2 2 2 2" xfId="22126" xr:uid="{4CA1019A-A831-4562-8C71-DA07EFD84520}"/>
    <cellStyle name="Comma 2 2 2 2 3 2 2 2 2 3" xfId="1668" xr:uid="{00000000-0005-0000-0000-0000CB060000}"/>
    <cellStyle name="Comma 2 2 2 2 3 2 2 2 2 3 2" xfId="22127" xr:uid="{9226BEEC-2338-4788-A4B6-40F53415611A}"/>
    <cellStyle name="Comma 2 2 2 2 3 2 2 2 2 4" xfId="1669" xr:uid="{00000000-0005-0000-0000-0000CC060000}"/>
    <cellStyle name="Comma 2 2 2 2 3 2 2 2 2 4 2" xfId="22128" xr:uid="{DB0605A0-8A28-4189-881C-EFA0DC92D912}"/>
    <cellStyle name="Comma 2 2 2 2 3 2 2 2 2 5" xfId="22125" xr:uid="{A91E1442-405E-4E7F-9C4E-66F55D69A544}"/>
    <cellStyle name="Comma 2 2 2 2 3 2 2 2 3" xfId="1670" xr:uid="{00000000-0005-0000-0000-0000CD060000}"/>
    <cellStyle name="Comma 2 2 2 2 3 2 2 2 3 2" xfId="22129" xr:uid="{DA4B6667-0E7D-40FC-ABBE-9F004FE351A5}"/>
    <cellStyle name="Comma 2 2 2 2 3 2 2 2 4" xfId="1671" xr:uid="{00000000-0005-0000-0000-0000CE060000}"/>
    <cellStyle name="Comma 2 2 2 2 3 2 2 2 4 2" xfId="22130" xr:uid="{3B9AED29-48A3-4CF5-98A1-6FF3C80F25BF}"/>
    <cellStyle name="Comma 2 2 2 2 3 2 2 2 5" xfId="1672" xr:uid="{00000000-0005-0000-0000-0000CF060000}"/>
    <cellStyle name="Comma 2 2 2 2 3 2 2 2 5 2" xfId="22131" xr:uid="{36C6FF9C-18F8-4B89-B077-9D613CD056F2}"/>
    <cellStyle name="Comma 2 2 2 2 3 2 2 2 6" xfId="22124" xr:uid="{48573806-7328-4428-919B-8E23812714C8}"/>
    <cellStyle name="Comma 2 2 2 2 3 2 2 3" xfId="1673" xr:uid="{00000000-0005-0000-0000-0000D0060000}"/>
    <cellStyle name="Comma 2 2 2 2 3 2 2 3 2" xfId="1674" xr:uid="{00000000-0005-0000-0000-0000D1060000}"/>
    <cellStyle name="Comma 2 2 2 2 3 2 2 3 3" xfId="1675" xr:uid="{00000000-0005-0000-0000-0000D2060000}"/>
    <cellStyle name="Comma 2 2 2 2 3 2 2 3 4" xfId="1676" xr:uid="{00000000-0005-0000-0000-0000D3060000}"/>
    <cellStyle name="Comma 2 2 2 2 3 2 2 4" xfId="1677" xr:uid="{00000000-0005-0000-0000-0000D4060000}"/>
    <cellStyle name="Comma 2 2 2 2 3 2 2 4 2" xfId="1678" xr:uid="{00000000-0005-0000-0000-0000D5060000}"/>
    <cellStyle name="Comma 2 2 2 2 3 2 2 4 2 2" xfId="22133" xr:uid="{F0F5798F-CA9A-4F88-857E-9C7C129609A3}"/>
    <cellStyle name="Comma 2 2 2 2 3 2 2 4 3" xfId="1679" xr:uid="{00000000-0005-0000-0000-0000D6060000}"/>
    <cellStyle name="Comma 2 2 2 2 3 2 2 4 3 2" xfId="22134" xr:uid="{3733F8A3-C613-4D84-AD46-2D8083D51B00}"/>
    <cellStyle name="Comma 2 2 2 2 3 2 2 4 4" xfId="1680" xr:uid="{00000000-0005-0000-0000-0000D7060000}"/>
    <cellStyle name="Comma 2 2 2 2 3 2 2 4 4 2" xfId="22135" xr:uid="{BB14876E-A347-48A4-A2A6-5D4C90E7F398}"/>
    <cellStyle name="Comma 2 2 2 2 3 2 2 4 5" xfId="22132" xr:uid="{1B7110CF-226E-412D-82C7-3B8C6E272DF0}"/>
    <cellStyle name="Comma 2 2 2 2 3 2 2 5" xfId="1681" xr:uid="{00000000-0005-0000-0000-0000D8060000}"/>
    <cellStyle name="Comma 2 2 2 2 3 2 2 5 2" xfId="22136" xr:uid="{A2AE9975-86ED-4C44-A288-F85A8B646608}"/>
    <cellStyle name="Comma 2 2 2 2 3 2 2 6" xfId="1682" xr:uid="{00000000-0005-0000-0000-0000D9060000}"/>
    <cellStyle name="Comma 2 2 2 2 3 2 2 6 2" xfId="22137" xr:uid="{32791754-0E69-488C-BBC6-6E13D8EB8807}"/>
    <cellStyle name="Comma 2 2 2 2 3 2 2 7" xfId="1683" xr:uid="{00000000-0005-0000-0000-0000DA060000}"/>
    <cellStyle name="Comma 2 2 2 2 3 2 2 7 2" xfId="22138" xr:uid="{06D1C7F6-05E9-406E-9FA6-C173DCCB2CA8}"/>
    <cellStyle name="Comma 2 2 2 2 3 2 2 8" xfId="22123" xr:uid="{4E08E703-FA5C-4F1D-B2CC-9F816FE72EA1}"/>
    <cellStyle name="Comma 2 2 2 2 3 2 3" xfId="1684" xr:uid="{00000000-0005-0000-0000-0000DB060000}"/>
    <cellStyle name="Comma 2 2 2 2 3 2 3 2" xfId="1685" xr:uid="{00000000-0005-0000-0000-0000DC060000}"/>
    <cellStyle name="Comma 2 2 2 2 3 2 3 2 2" xfId="1686" xr:uid="{00000000-0005-0000-0000-0000DD060000}"/>
    <cellStyle name="Comma 2 2 2 2 3 2 3 2 2 2" xfId="1687" xr:uid="{00000000-0005-0000-0000-0000DE060000}"/>
    <cellStyle name="Comma 2 2 2 2 3 2 3 2 2 2 2" xfId="22142" xr:uid="{8946F860-BD5A-4244-A037-50F0F188B032}"/>
    <cellStyle name="Comma 2 2 2 2 3 2 3 2 2 3" xfId="1688" xr:uid="{00000000-0005-0000-0000-0000DF060000}"/>
    <cellStyle name="Comma 2 2 2 2 3 2 3 2 2 3 2" xfId="22143" xr:uid="{2EA69F1F-8F31-4B10-860A-DE9A05A5E4CE}"/>
    <cellStyle name="Comma 2 2 2 2 3 2 3 2 2 4" xfId="1689" xr:uid="{00000000-0005-0000-0000-0000E0060000}"/>
    <cellStyle name="Comma 2 2 2 2 3 2 3 2 2 4 2" xfId="22144" xr:uid="{559DF3EA-665B-47E1-B2AA-E8F1985AB7A9}"/>
    <cellStyle name="Comma 2 2 2 2 3 2 3 2 2 5" xfId="22141" xr:uid="{A6CB72E1-4FC4-44F3-BA37-30B8AEC2C504}"/>
    <cellStyle name="Comma 2 2 2 2 3 2 3 2 3" xfId="1690" xr:uid="{00000000-0005-0000-0000-0000E1060000}"/>
    <cellStyle name="Comma 2 2 2 2 3 2 3 2 3 2" xfId="22145" xr:uid="{FFE5E1D2-EA51-4CBF-852B-5239F87A9B69}"/>
    <cellStyle name="Comma 2 2 2 2 3 2 3 2 4" xfId="1691" xr:uid="{00000000-0005-0000-0000-0000E2060000}"/>
    <cellStyle name="Comma 2 2 2 2 3 2 3 2 4 2" xfId="22146" xr:uid="{BBF6FDEC-B1B1-4EB8-B17B-498CACFD24E1}"/>
    <cellStyle name="Comma 2 2 2 2 3 2 3 2 5" xfId="1692" xr:uid="{00000000-0005-0000-0000-0000E3060000}"/>
    <cellStyle name="Comma 2 2 2 2 3 2 3 2 5 2" xfId="22147" xr:uid="{5ECBE0F5-500B-4B22-8513-EE00993163FB}"/>
    <cellStyle name="Comma 2 2 2 2 3 2 3 2 6" xfId="22140" xr:uid="{9284D79C-1CC8-4B36-903B-1432CE41D185}"/>
    <cellStyle name="Comma 2 2 2 2 3 2 3 3" xfId="1693" xr:uid="{00000000-0005-0000-0000-0000E4060000}"/>
    <cellStyle name="Comma 2 2 2 2 3 2 3 3 2" xfId="1694" xr:uid="{00000000-0005-0000-0000-0000E5060000}"/>
    <cellStyle name="Comma 2 2 2 2 3 2 3 3 3" xfId="1695" xr:uid="{00000000-0005-0000-0000-0000E6060000}"/>
    <cellStyle name="Comma 2 2 2 2 3 2 3 3 4" xfId="1696" xr:uid="{00000000-0005-0000-0000-0000E7060000}"/>
    <cellStyle name="Comma 2 2 2 2 3 2 3 4" xfId="1697" xr:uid="{00000000-0005-0000-0000-0000E8060000}"/>
    <cellStyle name="Comma 2 2 2 2 3 2 3 4 2" xfId="1698" xr:uid="{00000000-0005-0000-0000-0000E9060000}"/>
    <cellStyle name="Comma 2 2 2 2 3 2 3 4 2 2" xfId="22149" xr:uid="{27F24728-80CB-4F55-ACD7-9F79E568369B}"/>
    <cellStyle name="Comma 2 2 2 2 3 2 3 4 3" xfId="1699" xr:uid="{00000000-0005-0000-0000-0000EA060000}"/>
    <cellStyle name="Comma 2 2 2 2 3 2 3 4 3 2" xfId="22150" xr:uid="{0426188A-CB3A-4ABB-B45E-61108754B016}"/>
    <cellStyle name="Comma 2 2 2 2 3 2 3 4 4" xfId="1700" xr:uid="{00000000-0005-0000-0000-0000EB060000}"/>
    <cellStyle name="Comma 2 2 2 2 3 2 3 4 4 2" xfId="22151" xr:uid="{6E4ECD6C-E500-4953-99E4-DE41BB377E2F}"/>
    <cellStyle name="Comma 2 2 2 2 3 2 3 4 5" xfId="22148" xr:uid="{B046E33C-E4DA-4303-A427-484D2576EBB3}"/>
    <cellStyle name="Comma 2 2 2 2 3 2 3 5" xfId="1701" xr:uid="{00000000-0005-0000-0000-0000EC060000}"/>
    <cellStyle name="Comma 2 2 2 2 3 2 3 5 2" xfId="22152" xr:uid="{DC5DCC4F-B03D-4EDC-B5E8-A820AFA1DC46}"/>
    <cellStyle name="Comma 2 2 2 2 3 2 3 6" xfId="1702" xr:uid="{00000000-0005-0000-0000-0000ED060000}"/>
    <cellStyle name="Comma 2 2 2 2 3 2 3 6 2" xfId="22153" xr:uid="{0EBE87D0-4483-4B41-B172-CD52DC193EB0}"/>
    <cellStyle name="Comma 2 2 2 2 3 2 3 7" xfId="1703" xr:uid="{00000000-0005-0000-0000-0000EE060000}"/>
    <cellStyle name="Comma 2 2 2 2 3 2 3 7 2" xfId="22154" xr:uid="{0B4D2982-F32B-4267-B5DE-CE032BCE0813}"/>
    <cellStyle name="Comma 2 2 2 2 3 2 3 8" xfId="22139" xr:uid="{45EB2C6D-C08D-4855-B6A7-0799FDC0E2F6}"/>
    <cellStyle name="Comma 2 2 2 2 3 2 4" xfId="1704" xr:uid="{00000000-0005-0000-0000-0000EF060000}"/>
    <cellStyle name="Comma 2 2 2 2 3 2 4 2" xfId="1705" xr:uid="{00000000-0005-0000-0000-0000F0060000}"/>
    <cellStyle name="Comma 2 2 2 2 3 2 4 2 2" xfId="1706" xr:uid="{00000000-0005-0000-0000-0000F1060000}"/>
    <cellStyle name="Comma 2 2 2 2 3 2 4 2 3" xfId="1707" xr:uid="{00000000-0005-0000-0000-0000F2060000}"/>
    <cellStyle name="Comma 2 2 2 2 3 2 4 2 4" xfId="1708" xr:uid="{00000000-0005-0000-0000-0000F3060000}"/>
    <cellStyle name="Comma 2 2 2 2 3 2 4 3" xfId="1709" xr:uid="{00000000-0005-0000-0000-0000F4060000}"/>
    <cellStyle name="Comma 2 2 2 2 3 2 4 3 2" xfId="1710" xr:uid="{00000000-0005-0000-0000-0000F5060000}"/>
    <cellStyle name="Comma 2 2 2 2 3 2 4 3 2 2" xfId="22157" xr:uid="{31C3D461-183E-4922-9381-4EAB51906E46}"/>
    <cellStyle name="Comma 2 2 2 2 3 2 4 3 3" xfId="1711" xr:uid="{00000000-0005-0000-0000-0000F6060000}"/>
    <cellStyle name="Comma 2 2 2 2 3 2 4 3 3 2" xfId="22158" xr:uid="{016AC79B-D084-4C22-B1A9-358979AFF7EF}"/>
    <cellStyle name="Comma 2 2 2 2 3 2 4 3 4" xfId="1712" xr:uid="{00000000-0005-0000-0000-0000F7060000}"/>
    <cellStyle name="Comma 2 2 2 2 3 2 4 3 4 2" xfId="22159" xr:uid="{C8A8F6E5-5A3C-4314-A3E3-382CA199AB44}"/>
    <cellStyle name="Comma 2 2 2 2 3 2 4 3 5" xfId="22156" xr:uid="{9AB37732-064A-41C3-AA1A-3CCB43E7F868}"/>
    <cellStyle name="Comma 2 2 2 2 3 2 4 4" xfId="1713" xr:uid="{00000000-0005-0000-0000-0000F8060000}"/>
    <cellStyle name="Comma 2 2 2 2 3 2 4 4 2" xfId="22160" xr:uid="{0C9CE0F7-2FDA-406E-9860-C60319FA4D7C}"/>
    <cellStyle name="Comma 2 2 2 2 3 2 4 5" xfId="1714" xr:uid="{00000000-0005-0000-0000-0000F9060000}"/>
    <cellStyle name="Comma 2 2 2 2 3 2 4 5 2" xfId="22161" xr:uid="{C6F9390D-E877-48E1-A68C-82F13DEE61F1}"/>
    <cellStyle name="Comma 2 2 2 2 3 2 4 6" xfId="1715" xr:uid="{00000000-0005-0000-0000-0000FA060000}"/>
    <cellStyle name="Comma 2 2 2 2 3 2 4 6 2" xfId="22162" xr:uid="{25A43639-8B25-403D-8EB7-9FB64FEB5C81}"/>
    <cellStyle name="Comma 2 2 2 2 3 2 4 7" xfId="22155" xr:uid="{3B625C66-9F8A-4C27-A713-C8D91A8D8952}"/>
    <cellStyle name="Comma 2 2 2 2 3 2 5" xfId="1716" xr:uid="{00000000-0005-0000-0000-0000FB060000}"/>
    <cellStyle name="Comma 2 2 2 2 3 2 6" xfId="1717" xr:uid="{00000000-0005-0000-0000-0000FC060000}"/>
    <cellStyle name="Comma 2 2 2 2 3 2 6 2" xfId="1718" xr:uid="{00000000-0005-0000-0000-0000FD060000}"/>
    <cellStyle name="Comma 2 2 2 2 3 2 6 2 2" xfId="22164" xr:uid="{A374F460-19F3-4AEC-8FE6-17400E043C6A}"/>
    <cellStyle name="Comma 2 2 2 2 3 2 6 3" xfId="1719" xr:uid="{00000000-0005-0000-0000-0000FE060000}"/>
    <cellStyle name="Comma 2 2 2 2 3 2 6 3 2" xfId="22165" xr:uid="{2ECD0BFE-5C57-4463-8B97-F764B8EC2348}"/>
    <cellStyle name="Comma 2 2 2 2 3 2 6 4" xfId="1720" xr:uid="{00000000-0005-0000-0000-0000FF060000}"/>
    <cellStyle name="Comma 2 2 2 2 3 2 6 4 2" xfId="22166" xr:uid="{727DED81-EA92-43DB-9DB9-6CD61F894EB9}"/>
    <cellStyle name="Comma 2 2 2 2 3 2 6 5" xfId="22163" xr:uid="{9ACBF538-77E5-427B-8881-30DA5087ABB0}"/>
    <cellStyle name="Comma 2 2 2 2 3 2 7" xfId="1721" xr:uid="{00000000-0005-0000-0000-000000070000}"/>
    <cellStyle name="Comma 2 2 2 2 3 2 7 2" xfId="22167" xr:uid="{221F9BA8-F0D3-4780-89FC-E718426339AA}"/>
    <cellStyle name="Comma 2 2 2 2 3 2 8" xfId="1722" xr:uid="{00000000-0005-0000-0000-000001070000}"/>
    <cellStyle name="Comma 2 2 2 2 3 2 8 2" xfId="22168" xr:uid="{6F79880D-0671-4857-8C40-A28FD3F4806C}"/>
    <cellStyle name="Comma 2 2 2 2 3 2 9" xfId="1723" xr:uid="{00000000-0005-0000-0000-000002070000}"/>
    <cellStyle name="Comma 2 2 2 2 3 2 9 2" xfId="22169" xr:uid="{D2A851D3-AB64-402A-8C60-E7A22090729C}"/>
    <cellStyle name="Comma 2 2 2 2 3 3" xfId="1724" xr:uid="{00000000-0005-0000-0000-000003070000}"/>
    <cellStyle name="Comma 2 2 2 2 3 3 2" xfId="1725" xr:uid="{00000000-0005-0000-0000-000004070000}"/>
    <cellStyle name="Comma 2 2 2 2 3 3 2 2" xfId="1726" xr:uid="{00000000-0005-0000-0000-000005070000}"/>
    <cellStyle name="Comma 2 2 2 2 3 3 2 2 2" xfId="1727" xr:uid="{00000000-0005-0000-0000-000006070000}"/>
    <cellStyle name="Comma 2 2 2 2 3 3 2 2 2 2" xfId="22173" xr:uid="{42029E49-47D4-419B-A21A-5689AECF0AA7}"/>
    <cellStyle name="Comma 2 2 2 2 3 3 2 2 3" xfId="1728" xr:uid="{00000000-0005-0000-0000-000007070000}"/>
    <cellStyle name="Comma 2 2 2 2 3 3 2 2 3 2" xfId="22174" xr:uid="{999AC494-8086-40F3-B766-1A7AC45117FB}"/>
    <cellStyle name="Comma 2 2 2 2 3 3 2 2 4" xfId="1729" xr:uid="{00000000-0005-0000-0000-000008070000}"/>
    <cellStyle name="Comma 2 2 2 2 3 3 2 2 4 2" xfId="22175" xr:uid="{2C180B74-168C-4AC8-B923-F24D8049838C}"/>
    <cellStyle name="Comma 2 2 2 2 3 3 2 2 5" xfId="22172" xr:uid="{518AF05A-E53C-42C1-AD3C-86EFD44B05FF}"/>
    <cellStyle name="Comma 2 2 2 2 3 3 2 3" xfId="1730" xr:uid="{00000000-0005-0000-0000-000009070000}"/>
    <cellStyle name="Comma 2 2 2 2 3 3 2 3 2" xfId="22176" xr:uid="{226ECAEF-92FA-4671-8781-AEB2C061820D}"/>
    <cellStyle name="Comma 2 2 2 2 3 3 2 4" xfId="1731" xr:uid="{00000000-0005-0000-0000-00000A070000}"/>
    <cellStyle name="Comma 2 2 2 2 3 3 2 4 2" xfId="22177" xr:uid="{B0CCD468-AABF-489A-9602-BA9725F61B34}"/>
    <cellStyle name="Comma 2 2 2 2 3 3 2 5" xfId="1732" xr:uid="{00000000-0005-0000-0000-00000B070000}"/>
    <cellStyle name="Comma 2 2 2 2 3 3 2 5 2" xfId="22178" xr:uid="{708A0898-4F7B-4CE1-8E99-B70A06D28E31}"/>
    <cellStyle name="Comma 2 2 2 2 3 3 2 6" xfId="22171" xr:uid="{7672361F-3F92-4A96-80BE-89F02D5ACDBF}"/>
    <cellStyle name="Comma 2 2 2 2 3 3 3" xfId="1733" xr:uid="{00000000-0005-0000-0000-00000C070000}"/>
    <cellStyle name="Comma 2 2 2 2 3 3 4" xfId="1734" xr:uid="{00000000-0005-0000-0000-00000D070000}"/>
    <cellStyle name="Comma 2 2 2 2 3 3 4 2" xfId="1735" xr:uid="{00000000-0005-0000-0000-00000E070000}"/>
    <cellStyle name="Comma 2 2 2 2 3 3 4 2 2" xfId="22180" xr:uid="{D00534F3-EFB2-4DAC-9C86-16CFD8F3B8A5}"/>
    <cellStyle name="Comma 2 2 2 2 3 3 4 3" xfId="1736" xr:uid="{00000000-0005-0000-0000-00000F070000}"/>
    <cellStyle name="Comma 2 2 2 2 3 3 4 3 2" xfId="22181" xr:uid="{8542CFF7-D7FD-45B2-BC77-CC1A0DA40458}"/>
    <cellStyle name="Comma 2 2 2 2 3 3 4 4" xfId="1737" xr:uid="{00000000-0005-0000-0000-000010070000}"/>
    <cellStyle name="Comma 2 2 2 2 3 3 4 4 2" xfId="22182" xr:uid="{2BB28CF7-B2E5-48BA-8109-FEACD75275EA}"/>
    <cellStyle name="Comma 2 2 2 2 3 3 4 5" xfId="22179" xr:uid="{FDEB656D-1364-4B41-899E-84B64E10F3B9}"/>
    <cellStyle name="Comma 2 2 2 2 3 3 5" xfId="1738" xr:uid="{00000000-0005-0000-0000-000011070000}"/>
    <cellStyle name="Comma 2 2 2 2 3 3 5 2" xfId="22183" xr:uid="{2D04E9F7-E87B-4EFF-BBC7-E3C0881E604E}"/>
    <cellStyle name="Comma 2 2 2 2 3 3 6" xfId="1739" xr:uid="{00000000-0005-0000-0000-000012070000}"/>
    <cellStyle name="Comma 2 2 2 2 3 3 6 2" xfId="22184" xr:uid="{2CF53AB1-3391-4CAC-9444-44F78BD205E9}"/>
    <cellStyle name="Comma 2 2 2 2 3 3 7" xfId="1740" xr:uid="{00000000-0005-0000-0000-000013070000}"/>
    <cellStyle name="Comma 2 2 2 2 3 3 7 2" xfId="22185" xr:uid="{D4F0BAD0-5222-418B-8DAD-09D3EC018C7E}"/>
    <cellStyle name="Comma 2 2 2 2 3 3 8" xfId="22170" xr:uid="{7BB6960A-AF92-450E-A94A-C4A3E579C5C1}"/>
    <cellStyle name="Comma 2 2 2 2 3 4" xfId="1741" xr:uid="{00000000-0005-0000-0000-000014070000}"/>
    <cellStyle name="Comma 2 2 2 2 3 4 2" xfId="1742" xr:uid="{00000000-0005-0000-0000-000015070000}"/>
    <cellStyle name="Comma 2 2 2 2 3 4 2 2" xfId="1743" xr:uid="{00000000-0005-0000-0000-000016070000}"/>
    <cellStyle name="Comma 2 2 2 2 3 4 2 2 2" xfId="1744" xr:uid="{00000000-0005-0000-0000-000017070000}"/>
    <cellStyle name="Comma 2 2 2 2 3 4 2 2 2 2" xfId="22189" xr:uid="{21C06935-E6A9-4312-A921-9499F37FD392}"/>
    <cellStyle name="Comma 2 2 2 2 3 4 2 2 3" xfId="1745" xr:uid="{00000000-0005-0000-0000-000018070000}"/>
    <cellStyle name="Comma 2 2 2 2 3 4 2 2 3 2" xfId="22190" xr:uid="{6EA283ED-EEC2-4665-B7D1-00C654B437D4}"/>
    <cellStyle name="Comma 2 2 2 2 3 4 2 2 4" xfId="1746" xr:uid="{00000000-0005-0000-0000-000019070000}"/>
    <cellStyle name="Comma 2 2 2 2 3 4 2 2 4 2" xfId="22191" xr:uid="{E887067F-AA03-4C98-9CD5-BA59871D4404}"/>
    <cellStyle name="Comma 2 2 2 2 3 4 2 2 5" xfId="22188" xr:uid="{C69CCB94-E02A-4F41-BA1E-0687C5822BF5}"/>
    <cellStyle name="Comma 2 2 2 2 3 4 2 3" xfId="1747" xr:uid="{00000000-0005-0000-0000-00001A070000}"/>
    <cellStyle name="Comma 2 2 2 2 3 4 2 3 2" xfId="22192" xr:uid="{9E0AE41F-55AC-4147-8979-1412559F5B09}"/>
    <cellStyle name="Comma 2 2 2 2 3 4 2 4" xfId="1748" xr:uid="{00000000-0005-0000-0000-00001B070000}"/>
    <cellStyle name="Comma 2 2 2 2 3 4 2 4 2" xfId="22193" xr:uid="{A943F9BC-759C-4EB5-AD03-C31BFF116627}"/>
    <cellStyle name="Comma 2 2 2 2 3 4 2 5" xfId="1749" xr:uid="{00000000-0005-0000-0000-00001C070000}"/>
    <cellStyle name="Comma 2 2 2 2 3 4 2 5 2" xfId="22194" xr:uid="{070E7273-F575-40B2-A5FB-63E203E63721}"/>
    <cellStyle name="Comma 2 2 2 2 3 4 2 6" xfId="22187" xr:uid="{436FBE42-4816-47F8-8AA1-B79D6B742024}"/>
    <cellStyle name="Comma 2 2 2 2 3 4 3" xfId="1750" xr:uid="{00000000-0005-0000-0000-00001D070000}"/>
    <cellStyle name="Comma 2 2 2 2 3 4 4" xfId="1751" xr:uid="{00000000-0005-0000-0000-00001E070000}"/>
    <cellStyle name="Comma 2 2 2 2 3 4 4 2" xfId="1752" xr:uid="{00000000-0005-0000-0000-00001F070000}"/>
    <cellStyle name="Comma 2 2 2 2 3 4 4 2 2" xfId="22196" xr:uid="{1BD116B6-F8CA-408B-B835-4D32B0CB0BBA}"/>
    <cellStyle name="Comma 2 2 2 2 3 4 4 3" xfId="1753" xr:uid="{00000000-0005-0000-0000-000020070000}"/>
    <cellStyle name="Comma 2 2 2 2 3 4 4 3 2" xfId="22197" xr:uid="{BF50471C-8918-404D-849B-E4D11C8475A8}"/>
    <cellStyle name="Comma 2 2 2 2 3 4 4 4" xfId="1754" xr:uid="{00000000-0005-0000-0000-000021070000}"/>
    <cellStyle name="Comma 2 2 2 2 3 4 4 4 2" xfId="22198" xr:uid="{36F66FDD-CFAC-44BB-AB6E-3540DD34A063}"/>
    <cellStyle name="Comma 2 2 2 2 3 4 4 5" xfId="22195" xr:uid="{4F708959-F9F8-4A96-82D3-16BF6A66AFA3}"/>
    <cellStyle name="Comma 2 2 2 2 3 4 5" xfId="1755" xr:uid="{00000000-0005-0000-0000-000022070000}"/>
    <cellStyle name="Comma 2 2 2 2 3 4 5 2" xfId="22199" xr:uid="{502391CF-0D86-4A2C-B14C-8708BA0A5D19}"/>
    <cellStyle name="Comma 2 2 2 2 3 4 6" xfId="1756" xr:uid="{00000000-0005-0000-0000-000023070000}"/>
    <cellStyle name="Comma 2 2 2 2 3 4 6 2" xfId="22200" xr:uid="{3B7F6C45-3045-4D31-B094-8FFCA84DB6F3}"/>
    <cellStyle name="Comma 2 2 2 2 3 4 7" xfId="1757" xr:uid="{00000000-0005-0000-0000-000024070000}"/>
    <cellStyle name="Comma 2 2 2 2 3 4 7 2" xfId="22201" xr:uid="{40D5F060-92A7-4954-89C7-E7B320E47DD0}"/>
    <cellStyle name="Comma 2 2 2 2 3 4 8" xfId="22186" xr:uid="{753068BD-E890-4114-AF43-37785B5011AF}"/>
    <cellStyle name="Comma 2 2 2 2 3 5" xfId="1758" xr:uid="{00000000-0005-0000-0000-000025070000}"/>
    <cellStyle name="Comma 2 2 2 2 3 6" xfId="1759" xr:uid="{00000000-0005-0000-0000-000026070000}"/>
    <cellStyle name="Comma 2 2 2 2 3 6 2" xfId="1760" xr:uid="{00000000-0005-0000-0000-000027070000}"/>
    <cellStyle name="Comma 2 2 2 2 3 6 2 2" xfId="1761" xr:uid="{00000000-0005-0000-0000-000028070000}"/>
    <cellStyle name="Comma 2 2 2 2 3 6 2 2 2" xfId="22204" xr:uid="{31AD0B97-F7BB-4274-88CA-D813AE768194}"/>
    <cellStyle name="Comma 2 2 2 2 3 6 2 3" xfId="1762" xr:uid="{00000000-0005-0000-0000-000029070000}"/>
    <cellStyle name="Comma 2 2 2 2 3 6 2 3 2" xfId="22205" xr:uid="{9BF7D606-EDB8-4174-8921-8A695BD9C20F}"/>
    <cellStyle name="Comma 2 2 2 2 3 6 2 4" xfId="1763" xr:uid="{00000000-0005-0000-0000-00002A070000}"/>
    <cellStyle name="Comma 2 2 2 2 3 6 2 4 2" xfId="22206" xr:uid="{DF444047-D590-4E97-A690-37743742D9A6}"/>
    <cellStyle name="Comma 2 2 2 2 3 6 2 5" xfId="22203" xr:uid="{536F6E18-E12F-454A-85B6-CCA6C2BCB1E9}"/>
    <cellStyle name="Comma 2 2 2 2 3 6 3" xfId="1764" xr:uid="{00000000-0005-0000-0000-00002B070000}"/>
    <cellStyle name="Comma 2 2 2 2 3 6 3 2" xfId="22207" xr:uid="{19216EEB-7DAE-47A4-BA76-5F7169FE0955}"/>
    <cellStyle name="Comma 2 2 2 2 3 6 4" xfId="1765" xr:uid="{00000000-0005-0000-0000-00002C070000}"/>
    <cellStyle name="Comma 2 2 2 2 3 6 4 2" xfId="22208" xr:uid="{7B17BE6D-0765-4F2C-8D4F-6D58FBB13898}"/>
    <cellStyle name="Comma 2 2 2 2 3 6 5" xfId="1766" xr:uid="{00000000-0005-0000-0000-00002D070000}"/>
    <cellStyle name="Comma 2 2 2 2 3 6 5 2" xfId="22209" xr:uid="{52D0E125-48C7-40E5-BE91-6699F78B4395}"/>
    <cellStyle name="Comma 2 2 2 2 3 6 6" xfId="22202" xr:uid="{BAF11478-0E01-4E2F-A67C-7E5EB8F45FB4}"/>
    <cellStyle name="Comma 2 2 2 2 3 7" xfId="1767" xr:uid="{00000000-0005-0000-0000-00002E070000}"/>
    <cellStyle name="Comma 2 2 2 2 3 7 2" xfId="1768" xr:uid="{00000000-0005-0000-0000-00002F070000}"/>
    <cellStyle name="Comma 2 2 2 2 3 7 3" xfId="1769" xr:uid="{00000000-0005-0000-0000-000030070000}"/>
    <cellStyle name="Comma 2 2 2 2 3 7 4" xfId="1770" xr:uid="{00000000-0005-0000-0000-000031070000}"/>
    <cellStyle name="Comma 2 2 2 2 3 8" xfId="1771" xr:uid="{00000000-0005-0000-0000-000032070000}"/>
    <cellStyle name="Comma 2 2 2 2 3 8 2" xfId="1772" xr:uid="{00000000-0005-0000-0000-000033070000}"/>
    <cellStyle name="Comma 2 2 2 2 3 8 2 2" xfId="22211" xr:uid="{F45DED6A-4514-431C-9C9B-1C3A00CB7C80}"/>
    <cellStyle name="Comma 2 2 2 2 3 8 3" xfId="1773" xr:uid="{00000000-0005-0000-0000-000034070000}"/>
    <cellStyle name="Comma 2 2 2 2 3 8 3 2" xfId="22212" xr:uid="{4610995B-E79C-4CBB-8141-B844D2EEB78B}"/>
    <cellStyle name="Comma 2 2 2 2 3 8 4" xfId="1774" xr:uid="{00000000-0005-0000-0000-000035070000}"/>
    <cellStyle name="Comma 2 2 2 2 3 8 4 2" xfId="22213" xr:uid="{5BEAEDD9-0A79-4212-A029-D2FB08F8506C}"/>
    <cellStyle name="Comma 2 2 2 2 3 8 5" xfId="22210" xr:uid="{56BF0DEB-65CD-432F-A1AD-586E91ADAE91}"/>
    <cellStyle name="Comma 2 2 2 2 3 9" xfId="1775" xr:uid="{00000000-0005-0000-0000-000036070000}"/>
    <cellStyle name="Comma 2 2 2 2 3 9 2" xfId="22214" xr:uid="{FE3535EC-844C-4541-A17A-27176B1CD4D3}"/>
    <cellStyle name="Comma 2 2 2 2 4" xfId="1776" xr:uid="{00000000-0005-0000-0000-000037070000}"/>
    <cellStyle name="Comma 2 2 2 2 4 2" xfId="1777" xr:uid="{00000000-0005-0000-0000-000038070000}"/>
    <cellStyle name="Comma 2 2 2 2 4 3" xfId="1778" xr:uid="{00000000-0005-0000-0000-000039070000}"/>
    <cellStyle name="Comma 2 2 2 2 4 3 2" xfId="1779" xr:uid="{00000000-0005-0000-0000-00003A070000}"/>
    <cellStyle name="Comma 2 2 2 2 4 3 3" xfId="1780" xr:uid="{00000000-0005-0000-0000-00003B070000}"/>
    <cellStyle name="Comma 2 2 2 2 4 3 4" xfId="1781" xr:uid="{00000000-0005-0000-0000-00003C070000}"/>
    <cellStyle name="Comma 2 2 2 2 4 4" xfId="22215" xr:uid="{83D352DA-6D20-46EB-B163-BFA2633D1635}"/>
    <cellStyle name="Comma 2 2 2 2 5" xfId="1782" xr:uid="{00000000-0005-0000-0000-00003D070000}"/>
    <cellStyle name="Comma 2 2 2 2 5 10" xfId="1783" xr:uid="{00000000-0005-0000-0000-00003E070000}"/>
    <cellStyle name="Comma 2 2 2 2 5 10 2" xfId="22217" xr:uid="{6D847B22-385F-468F-ABD3-65C18DBCC805}"/>
    <cellStyle name="Comma 2 2 2 2 5 11" xfId="1784" xr:uid="{00000000-0005-0000-0000-00003F070000}"/>
    <cellStyle name="Comma 2 2 2 2 5 11 2" xfId="22218" xr:uid="{24A855E9-8854-4134-B2C3-88FA16D43D40}"/>
    <cellStyle name="Comma 2 2 2 2 5 12" xfId="22216" xr:uid="{78818AE2-E549-4573-A432-EA58631070F3}"/>
    <cellStyle name="Comma 2 2 2 2 5 2" xfId="1785" xr:uid="{00000000-0005-0000-0000-000040070000}"/>
    <cellStyle name="Comma 2 2 2 2 5 2 2" xfId="1786" xr:uid="{00000000-0005-0000-0000-000041070000}"/>
    <cellStyle name="Comma 2 2 2 2 5 2 2 2" xfId="1787" xr:uid="{00000000-0005-0000-0000-000042070000}"/>
    <cellStyle name="Comma 2 2 2 2 5 2 2 2 2" xfId="1788" xr:uid="{00000000-0005-0000-0000-000043070000}"/>
    <cellStyle name="Comma 2 2 2 2 5 2 2 2 2 2" xfId="1789" xr:uid="{00000000-0005-0000-0000-000044070000}"/>
    <cellStyle name="Comma 2 2 2 2 5 2 2 2 2 2 2" xfId="22223" xr:uid="{777AAC97-D55C-4111-A06E-7CEC5F71EBA5}"/>
    <cellStyle name="Comma 2 2 2 2 5 2 2 2 2 3" xfId="1790" xr:uid="{00000000-0005-0000-0000-000045070000}"/>
    <cellStyle name="Comma 2 2 2 2 5 2 2 2 2 3 2" xfId="22224" xr:uid="{AED588F4-66E6-4DD8-A399-255B7F8AD768}"/>
    <cellStyle name="Comma 2 2 2 2 5 2 2 2 2 4" xfId="1791" xr:uid="{00000000-0005-0000-0000-000046070000}"/>
    <cellStyle name="Comma 2 2 2 2 5 2 2 2 2 4 2" xfId="22225" xr:uid="{F8004ECB-1E68-4513-B154-120E205DB2A3}"/>
    <cellStyle name="Comma 2 2 2 2 5 2 2 2 2 5" xfId="22222" xr:uid="{34260EAA-5322-41B2-99F2-A4D2549D17F1}"/>
    <cellStyle name="Comma 2 2 2 2 5 2 2 2 3" xfId="1792" xr:uid="{00000000-0005-0000-0000-000047070000}"/>
    <cellStyle name="Comma 2 2 2 2 5 2 2 2 3 2" xfId="22226" xr:uid="{24319413-CD2F-4155-B915-0A8F21054220}"/>
    <cellStyle name="Comma 2 2 2 2 5 2 2 2 4" xfId="1793" xr:uid="{00000000-0005-0000-0000-000048070000}"/>
    <cellStyle name="Comma 2 2 2 2 5 2 2 2 4 2" xfId="22227" xr:uid="{5FAE3B41-85C6-4EF7-9AB4-008550780A5B}"/>
    <cellStyle name="Comma 2 2 2 2 5 2 2 2 5" xfId="1794" xr:uid="{00000000-0005-0000-0000-000049070000}"/>
    <cellStyle name="Comma 2 2 2 2 5 2 2 2 5 2" xfId="22228" xr:uid="{506543ED-691D-4788-A8A0-24E3FE5F8E41}"/>
    <cellStyle name="Comma 2 2 2 2 5 2 2 2 6" xfId="22221" xr:uid="{D3F273D5-17E1-44DA-ABA6-63E3F96680CE}"/>
    <cellStyle name="Comma 2 2 2 2 5 2 2 3" xfId="1795" xr:uid="{00000000-0005-0000-0000-00004A070000}"/>
    <cellStyle name="Comma 2 2 2 2 5 2 2 3 2" xfId="1796" xr:uid="{00000000-0005-0000-0000-00004B070000}"/>
    <cellStyle name="Comma 2 2 2 2 5 2 2 3 2 2" xfId="22230" xr:uid="{3CDC6169-1AB1-4CF0-8DFA-C704542F5974}"/>
    <cellStyle name="Comma 2 2 2 2 5 2 2 3 3" xfId="1797" xr:uid="{00000000-0005-0000-0000-00004C070000}"/>
    <cellStyle name="Comma 2 2 2 2 5 2 2 3 3 2" xfId="22231" xr:uid="{2F457313-C35C-432F-BF19-D972E25E5A42}"/>
    <cellStyle name="Comma 2 2 2 2 5 2 2 3 4" xfId="1798" xr:uid="{00000000-0005-0000-0000-00004D070000}"/>
    <cellStyle name="Comma 2 2 2 2 5 2 2 3 4 2" xfId="22232" xr:uid="{83EDF141-C99C-48F9-B150-F00655FC7E49}"/>
    <cellStyle name="Comma 2 2 2 2 5 2 2 3 5" xfId="22229" xr:uid="{6A7579CE-2901-4490-8E1A-19408D95E4AF}"/>
    <cellStyle name="Comma 2 2 2 2 5 2 2 4" xfId="1799" xr:uid="{00000000-0005-0000-0000-00004E070000}"/>
    <cellStyle name="Comma 2 2 2 2 5 2 2 4 2" xfId="22233" xr:uid="{67C6BD47-370A-4BEA-9984-C2485423C8C9}"/>
    <cellStyle name="Comma 2 2 2 2 5 2 2 5" xfId="1800" xr:uid="{00000000-0005-0000-0000-00004F070000}"/>
    <cellStyle name="Comma 2 2 2 2 5 2 2 5 2" xfId="22234" xr:uid="{126AA60D-2E5C-4A36-B296-14BF46C88167}"/>
    <cellStyle name="Comma 2 2 2 2 5 2 2 6" xfId="1801" xr:uid="{00000000-0005-0000-0000-000050070000}"/>
    <cellStyle name="Comma 2 2 2 2 5 2 2 6 2" xfId="22235" xr:uid="{4AD75FAF-2393-41CF-B044-F049DEF3ECE2}"/>
    <cellStyle name="Comma 2 2 2 2 5 2 2 7" xfId="22220" xr:uid="{84ED80B5-9579-4516-BA2D-7EF7021A3910}"/>
    <cellStyle name="Comma 2 2 2 2 5 2 3" xfId="1802" xr:uid="{00000000-0005-0000-0000-000051070000}"/>
    <cellStyle name="Comma 2 2 2 2 5 2 3 2" xfId="1803" xr:uid="{00000000-0005-0000-0000-000052070000}"/>
    <cellStyle name="Comma 2 2 2 2 5 2 3 2 2" xfId="1804" xr:uid="{00000000-0005-0000-0000-000053070000}"/>
    <cellStyle name="Comma 2 2 2 2 5 2 3 2 2 2" xfId="1805" xr:uid="{00000000-0005-0000-0000-000054070000}"/>
    <cellStyle name="Comma 2 2 2 2 5 2 3 2 2 2 2" xfId="22239" xr:uid="{0C4BBB62-E4B5-44E0-AC7E-EE1BF2CF5B17}"/>
    <cellStyle name="Comma 2 2 2 2 5 2 3 2 2 3" xfId="1806" xr:uid="{00000000-0005-0000-0000-000055070000}"/>
    <cellStyle name="Comma 2 2 2 2 5 2 3 2 2 3 2" xfId="22240" xr:uid="{02FDBC7F-DD19-49DA-9D65-62FC6D211122}"/>
    <cellStyle name="Comma 2 2 2 2 5 2 3 2 2 4" xfId="1807" xr:uid="{00000000-0005-0000-0000-000056070000}"/>
    <cellStyle name="Comma 2 2 2 2 5 2 3 2 2 4 2" xfId="22241" xr:uid="{A6BA0BC2-5FB3-49A2-83F1-8739F6FC5DCF}"/>
    <cellStyle name="Comma 2 2 2 2 5 2 3 2 2 5" xfId="22238" xr:uid="{2745D78C-AEB4-4CF3-8F71-1576B9470344}"/>
    <cellStyle name="Comma 2 2 2 2 5 2 3 2 3" xfId="1808" xr:uid="{00000000-0005-0000-0000-000057070000}"/>
    <cellStyle name="Comma 2 2 2 2 5 2 3 2 3 2" xfId="22242" xr:uid="{2EC4926D-2B88-4B55-B234-572E4CDC2577}"/>
    <cellStyle name="Comma 2 2 2 2 5 2 3 2 4" xfId="1809" xr:uid="{00000000-0005-0000-0000-000058070000}"/>
    <cellStyle name="Comma 2 2 2 2 5 2 3 2 4 2" xfId="22243" xr:uid="{7274EFEC-76A1-4E15-A4B9-97C8486382C9}"/>
    <cellStyle name="Comma 2 2 2 2 5 2 3 2 5" xfId="1810" xr:uid="{00000000-0005-0000-0000-000059070000}"/>
    <cellStyle name="Comma 2 2 2 2 5 2 3 2 5 2" xfId="22244" xr:uid="{6EF2D4B4-338D-43A3-A00E-31816D884F01}"/>
    <cellStyle name="Comma 2 2 2 2 5 2 3 2 6" xfId="22237" xr:uid="{2C42184C-DF07-4191-BF97-212CD2807C00}"/>
    <cellStyle name="Comma 2 2 2 2 5 2 3 3" xfId="1811" xr:uid="{00000000-0005-0000-0000-00005A070000}"/>
    <cellStyle name="Comma 2 2 2 2 5 2 3 3 2" xfId="1812" xr:uid="{00000000-0005-0000-0000-00005B070000}"/>
    <cellStyle name="Comma 2 2 2 2 5 2 3 3 2 2" xfId="22246" xr:uid="{BE49BDE7-EA7D-4614-B304-38930A490AA6}"/>
    <cellStyle name="Comma 2 2 2 2 5 2 3 3 3" xfId="1813" xr:uid="{00000000-0005-0000-0000-00005C070000}"/>
    <cellStyle name="Comma 2 2 2 2 5 2 3 3 3 2" xfId="22247" xr:uid="{2ABE3F2E-CA50-467C-A93A-DEE4DE5F98AC}"/>
    <cellStyle name="Comma 2 2 2 2 5 2 3 3 4" xfId="1814" xr:uid="{00000000-0005-0000-0000-00005D070000}"/>
    <cellStyle name="Comma 2 2 2 2 5 2 3 3 4 2" xfId="22248" xr:uid="{E4DC7412-5D22-419E-B6F3-22DFC5CF8E7C}"/>
    <cellStyle name="Comma 2 2 2 2 5 2 3 3 5" xfId="22245" xr:uid="{971D1F13-E1B6-4938-8079-217B363DDA07}"/>
    <cellStyle name="Comma 2 2 2 2 5 2 3 4" xfId="1815" xr:uid="{00000000-0005-0000-0000-00005E070000}"/>
    <cellStyle name="Comma 2 2 2 2 5 2 3 4 2" xfId="22249" xr:uid="{D4F14718-DABF-4D75-A669-691AD4037E67}"/>
    <cellStyle name="Comma 2 2 2 2 5 2 3 5" xfId="1816" xr:uid="{00000000-0005-0000-0000-00005F070000}"/>
    <cellStyle name="Comma 2 2 2 2 5 2 3 5 2" xfId="22250" xr:uid="{429088F9-C9BE-4EA9-A052-CD758A1C26E7}"/>
    <cellStyle name="Comma 2 2 2 2 5 2 3 6" xfId="1817" xr:uid="{00000000-0005-0000-0000-000060070000}"/>
    <cellStyle name="Comma 2 2 2 2 5 2 3 6 2" xfId="22251" xr:uid="{C25FBFF9-CEFF-4673-8DAA-D4D8926C7FDF}"/>
    <cellStyle name="Comma 2 2 2 2 5 2 3 7" xfId="22236" xr:uid="{809AC870-1249-4DDD-84E0-DE81691F8151}"/>
    <cellStyle name="Comma 2 2 2 2 5 2 4" xfId="1818" xr:uid="{00000000-0005-0000-0000-000061070000}"/>
    <cellStyle name="Comma 2 2 2 2 5 2 4 2" xfId="1819" xr:uid="{00000000-0005-0000-0000-000062070000}"/>
    <cellStyle name="Comma 2 2 2 2 5 2 4 2 2" xfId="1820" xr:uid="{00000000-0005-0000-0000-000063070000}"/>
    <cellStyle name="Comma 2 2 2 2 5 2 4 2 2 2" xfId="22254" xr:uid="{3CB0A9B6-D9B5-437B-8DAD-4B375495D8B4}"/>
    <cellStyle name="Comma 2 2 2 2 5 2 4 2 3" xfId="1821" xr:uid="{00000000-0005-0000-0000-000064070000}"/>
    <cellStyle name="Comma 2 2 2 2 5 2 4 2 3 2" xfId="22255" xr:uid="{D40550C3-F33A-447A-BAD2-C33EBE6DED24}"/>
    <cellStyle name="Comma 2 2 2 2 5 2 4 2 4" xfId="1822" xr:uid="{00000000-0005-0000-0000-000065070000}"/>
    <cellStyle name="Comma 2 2 2 2 5 2 4 2 4 2" xfId="22256" xr:uid="{F43EA6E5-79A6-4F1D-84D4-202D74C1DF05}"/>
    <cellStyle name="Comma 2 2 2 2 5 2 4 2 5" xfId="22253" xr:uid="{F941FE1D-EC1E-4090-8FB4-01F98A64FED2}"/>
    <cellStyle name="Comma 2 2 2 2 5 2 4 3" xfId="1823" xr:uid="{00000000-0005-0000-0000-000066070000}"/>
    <cellStyle name="Comma 2 2 2 2 5 2 4 3 2" xfId="22257" xr:uid="{728FA7BF-428F-47FA-B550-FE8CFE75B431}"/>
    <cellStyle name="Comma 2 2 2 2 5 2 4 4" xfId="1824" xr:uid="{00000000-0005-0000-0000-000067070000}"/>
    <cellStyle name="Comma 2 2 2 2 5 2 4 4 2" xfId="22258" xr:uid="{6F962A54-49A9-433A-81AF-65AE9A77763A}"/>
    <cellStyle name="Comma 2 2 2 2 5 2 4 5" xfId="1825" xr:uid="{00000000-0005-0000-0000-000068070000}"/>
    <cellStyle name="Comma 2 2 2 2 5 2 4 5 2" xfId="22259" xr:uid="{F6123A3E-C1F9-4575-AAA3-D6169A1C7418}"/>
    <cellStyle name="Comma 2 2 2 2 5 2 4 6" xfId="22252" xr:uid="{82EA7E24-239F-49FD-9AA0-C521F225D673}"/>
    <cellStyle name="Comma 2 2 2 2 5 2 5" xfId="1826" xr:uid="{00000000-0005-0000-0000-000069070000}"/>
    <cellStyle name="Comma 2 2 2 2 5 2 5 2" xfId="1827" xr:uid="{00000000-0005-0000-0000-00006A070000}"/>
    <cellStyle name="Comma 2 2 2 2 5 2 5 2 2" xfId="22261" xr:uid="{8DC2C0BB-0F7F-4D62-9841-3FA0A73650AB}"/>
    <cellStyle name="Comma 2 2 2 2 5 2 5 3" xfId="1828" xr:uid="{00000000-0005-0000-0000-00006B070000}"/>
    <cellStyle name="Comma 2 2 2 2 5 2 5 3 2" xfId="22262" xr:uid="{64E88E9F-D764-4188-97CD-4BFA16831A65}"/>
    <cellStyle name="Comma 2 2 2 2 5 2 5 4" xfId="1829" xr:uid="{00000000-0005-0000-0000-00006C070000}"/>
    <cellStyle name="Comma 2 2 2 2 5 2 5 4 2" xfId="22263" xr:uid="{E1999015-334F-4A3F-97DC-77DAEF74974B}"/>
    <cellStyle name="Comma 2 2 2 2 5 2 5 5" xfId="22260" xr:uid="{11AFE72C-B7FB-4ED0-AD03-A2353579C524}"/>
    <cellStyle name="Comma 2 2 2 2 5 2 6" xfId="1830" xr:uid="{00000000-0005-0000-0000-00006D070000}"/>
    <cellStyle name="Comma 2 2 2 2 5 2 6 2" xfId="22264" xr:uid="{3C2C80BE-6693-439A-8119-9B1D5CD8E876}"/>
    <cellStyle name="Comma 2 2 2 2 5 2 7" xfId="1831" xr:uid="{00000000-0005-0000-0000-00006E070000}"/>
    <cellStyle name="Comma 2 2 2 2 5 2 7 2" xfId="22265" xr:uid="{956ECF2C-7BCA-4F60-92BA-84EB22F0FA58}"/>
    <cellStyle name="Comma 2 2 2 2 5 2 8" xfId="1832" xr:uid="{00000000-0005-0000-0000-00006F070000}"/>
    <cellStyle name="Comma 2 2 2 2 5 2 8 2" xfId="22266" xr:uid="{3118B304-E7A6-41AD-923F-2EB6BAD9B905}"/>
    <cellStyle name="Comma 2 2 2 2 5 2 9" xfId="22219" xr:uid="{BC51BDFE-3E64-46AE-AC4E-25BD5EB25425}"/>
    <cellStyle name="Comma 2 2 2 2 5 3" xfId="1833" xr:uid="{00000000-0005-0000-0000-000070070000}"/>
    <cellStyle name="Comma 2 2 2 2 5 3 2" xfId="1834" xr:uid="{00000000-0005-0000-0000-000071070000}"/>
    <cellStyle name="Comma 2 2 2 2 5 3 2 2" xfId="1835" xr:uid="{00000000-0005-0000-0000-000072070000}"/>
    <cellStyle name="Comma 2 2 2 2 5 3 2 2 2" xfId="1836" xr:uid="{00000000-0005-0000-0000-000073070000}"/>
    <cellStyle name="Comma 2 2 2 2 5 3 2 2 2 2" xfId="22270" xr:uid="{88053802-B621-4472-AB10-069BB2C5C16B}"/>
    <cellStyle name="Comma 2 2 2 2 5 3 2 2 3" xfId="1837" xr:uid="{00000000-0005-0000-0000-000074070000}"/>
    <cellStyle name="Comma 2 2 2 2 5 3 2 2 3 2" xfId="22271" xr:uid="{07440195-27ED-47AC-8309-EED3AC423E93}"/>
    <cellStyle name="Comma 2 2 2 2 5 3 2 2 4" xfId="1838" xr:uid="{00000000-0005-0000-0000-000075070000}"/>
    <cellStyle name="Comma 2 2 2 2 5 3 2 2 4 2" xfId="22272" xr:uid="{5174ED0F-879D-4DA2-A8DC-E2B52C942B37}"/>
    <cellStyle name="Comma 2 2 2 2 5 3 2 2 5" xfId="22269" xr:uid="{14C9FDDF-57B3-4B55-98E4-401058A0A716}"/>
    <cellStyle name="Comma 2 2 2 2 5 3 2 3" xfId="1839" xr:uid="{00000000-0005-0000-0000-000076070000}"/>
    <cellStyle name="Comma 2 2 2 2 5 3 2 3 2" xfId="22273" xr:uid="{2C76FD18-9B0D-4E6C-AAE3-DD705C4AED14}"/>
    <cellStyle name="Comma 2 2 2 2 5 3 2 4" xfId="1840" xr:uid="{00000000-0005-0000-0000-000077070000}"/>
    <cellStyle name="Comma 2 2 2 2 5 3 2 4 2" xfId="22274" xr:uid="{5BD7F33A-A50C-40D8-AD54-4C46EAC7B545}"/>
    <cellStyle name="Comma 2 2 2 2 5 3 2 5" xfId="1841" xr:uid="{00000000-0005-0000-0000-000078070000}"/>
    <cellStyle name="Comma 2 2 2 2 5 3 2 5 2" xfId="22275" xr:uid="{905CF9B6-6502-4618-9B4B-6FFBBE38F200}"/>
    <cellStyle name="Comma 2 2 2 2 5 3 2 6" xfId="22268" xr:uid="{5CD25B8C-B133-45A4-BCA7-C31412D7851C}"/>
    <cellStyle name="Comma 2 2 2 2 5 3 3" xfId="1842" xr:uid="{00000000-0005-0000-0000-000079070000}"/>
    <cellStyle name="Comma 2 2 2 2 5 3 3 2" xfId="1843" xr:uid="{00000000-0005-0000-0000-00007A070000}"/>
    <cellStyle name="Comma 2 2 2 2 5 3 3 2 2" xfId="22277" xr:uid="{AD693761-1B91-4B22-9FA7-AED4905E1F3A}"/>
    <cellStyle name="Comma 2 2 2 2 5 3 3 3" xfId="1844" xr:uid="{00000000-0005-0000-0000-00007B070000}"/>
    <cellStyle name="Comma 2 2 2 2 5 3 3 3 2" xfId="22278" xr:uid="{6C11444B-C0F5-4C54-B943-6D611EFC37F9}"/>
    <cellStyle name="Comma 2 2 2 2 5 3 3 4" xfId="1845" xr:uid="{00000000-0005-0000-0000-00007C070000}"/>
    <cellStyle name="Comma 2 2 2 2 5 3 3 4 2" xfId="22279" xr:uid="{9855E76C-89CD-48D5-B1E5-16D166396F75}"/>
    <cellStyle name="Comma 2 2 2 2 5 3 3 5" xfId="22276" xr:uid="{F24A9508-6CBA-4621-AFEB-5C2B597B17EA}"/>
    <cellStyle name="Comma 2 2 2 2 5 3 4" xfId="1846" xr:uid="{00000000-0005-0000-0000-00007D070000}"/>
    <cellStyle name="Comma 2 2 2 2 5 3 4 2" xfId="22280" xr:uid="{E51AF8A2-A529-4EE2-A558-002499D2D879}"/>
    <cellStyle name="Comma 2 2 2 2 5 3 5" xfId="1847" xr:uid="{00000000-0005-0000-0000-00007E070000}"/>
    <cellStyle name="Comma 2 2 2 2 5 3 5 2" xfId="22281" xr:uid="{2AE39375-8C1F-4763-8ACA-2B534F214D52}"/>
    <cellStyle name="Comma 2 2 2 2 5 3 6" xfId="1848" xr:uid="{00000000-0005-0000-0000-00007F070000}"/>
    <cellStyle name="Comma 2 2 2 2 5 3 6 2" xfId="22282" xr:uid="{D10C06F1-4E87-40E5-B8BE-935B1A721ADC}"/>
    <cellStyle name="Comma 2 2 2 2 5 3 7" xfId="22267" xr:uid="{1F2F405A-392E-42AB-8748-672B2D09679A}"/>
    <cellStyle name="Comma 2 2 2 2 5 4" xfId="1849" xr:uid="{00000000-0005-0000-0000-000080070000}"/>
    <cellStyle name="Comma 2 2 2 2 5 4 2" xfId="1850" xr:uid="{00000000-0005-0000-0000-000081070000}"/>
    <cellStyle name="Comma 2 2 2 2 5 4 2 2" xfId="1851" xr:uid="{00000000-0005-0000-0000-000082070000}"/>
    <cellStyle name="Comma 2 2 2 2 5 4 2 2 2" xfId="1852" xr:uid="{00000000-0005-0000-0000-000083070000}"/>
    <cellStyle name="Comma 2 2 2 2 5 4 2 2 2 2" xfId="22286" xr:uid="{8021454D-D221-4EDD-BEFC-8B38386B6EDB}"/>
    <cellStyle name="Comma 2 2 2 2 5 4 2 2 3" xfId="1853" xr:uid="{00000000-0005-0000-0000-000084070000}"/>
    <cellStyle name="Comma 2 2 2 2 5 4 2 2 3 2" xfId="22287" xr:uid="{AB70739D-B923-47EA-9F33-D181A37A21ED}"/>
    <cellStyle name="Comma 2 2 2 2 5 4 2 2 4" xfId="1854" xr:uid="{00000000-0005-0000-0000-000085070000}"/>
    <cellStyle name="Comma 2 2 2 2 5 4 2 2 4 2" xfId="22288" xr:uid="{7DB87834-4D6E-4665-8FB3-435236B35DC3}"/>
    <cellStyle name="Comma 2 2 2 2 5 4 2 2 5" xfId="22285" xr:uid="{F4B8D387-3818-45EE-A0EF-C1D70B9296F7}"/>
    <cellStyle name="Comma 2 2 2 2 5 4 2 3" xfId="1855" xr:uid="{00000000-0005-0000-0000-000086070000}"/>
    <cellStyle name="Comma 2 2 2 2 5 4 2 3 2" xfId="22289" xr:uid="{F3C4D684-600A-4F89-91E5-1E4DF95D550A}"/>
    <cellStyle name="Comma 2 2 2 2 5 4 2 4" xfId="1856" xr:uid="{00000000-0005-0000-0000-000087070000}"/>
    <cellStyle name="Comma 2 2 2 2 5 4 2 4 2" xfId="22290" xr:uid="{E1BE7532-E677-4F35-AAD5-A24AD15DD2A7}"/>
    <cellStyle name="Comma 2 2 2 2 5 4 2 5" xfId="1857" xr:uid="{00000000-0005-0000-0000-000088070000}"/>
    <cellStyle name="Comma 2 2 2 2 5 4 2 5 2" xfId="22291" xr:uid="{7E088B78-16D5-4C3D-AC47-A8C23C04FDAF}"/>
    <cellStyle name="Comma 2 2 2 2 5 4 2 6" xfId="22284" xr:uid="{AEF0AFDA-0D25-4504-B31A-C1C9B886EC29}"/>
    <cellStyle name="Comma 2 2 2 2 5 4 3" xfId="1858" xr:uid="{00000000-0005-0000-0000-000089070000}"/>
    <cellStyle name="Comma 2 2 2 2 5 4 3 2" xfId="1859" xr:uid="{00000000-0005-0000-0000-00008A070000}"/>
    <cellStyle name="Comma 2 2 2 2 5 4 3 2 2" xfId="22293" xr:uid="{5FC9EBF5-84D5-44AB-9522-460AB669AB28}"/>
    <cellStyle name="Comma 2 2 2 2 5 4 3 3" xfId="1860" xr:uid="{00000000-0005-0000-0000-00008B070000}"/>
    <cellStyle name="Comma 2 2 2 2 5 4 3 3 2" xfId="22294" xr:uid="{6B34AE31-6052-40ED-872E-B1BCC543552C}"/>
    <cellStyle name="Comma 2 2 2 2 5 4 3 4" xfId="1861" xr:uid="{00000000-0005-0000-0000-00008C070000}"/>
    <cellStyle name="Comma 2 2 2 2 5 4 3 4 2" xfId="22295" xr:uid="{FE0BFF00-829B-4F57-9981-4DF478A555BB}"/>
    <cellStyle name="Comma 2 2 2 2 5 4 3 5" xfId="22292" xr:uid="{2BD6481B-6453-4370-A23C-BF799F103ACA}"/>
    <cellStyle name="Comma 2 2 2 2 5 4 4" xfId="1862" xr:uid="{00000000-0005-0000-0000-00008D070000}"/>
    <cellStyle name="Comma 2 2 2 2 5 4 4 2" xfId="22296" xr:uid="{A7F96CD2-BC74-45E7-84BF-6F05DF3143A2}"/>
    <cellStyle name="Comma 2 2 2 2 5 4 5" xfId="1863" xr:uid="{00000000-0005-0000-0000-00008E070000}"/>
    <cellStyle name="Comma 2 2 2 2 5 4 5 2" xfId="22297" xr:uid="{45ACFB68-CBB9-47C8-AC81-DBCB7C54C675}"/>
    <cellStyle name="Comma 2 2 2 2 5 4 6" xfId="1864" xr:uid="{00000000-0005-0000-0000-00008F070000}"/>
    <cellStyle name="Comma 2 2 2 2 5 4 6 2" xfId="22298" xr:uid="{F6FDE8CE-72C2-4697-91A9-B0C0BD99E213}"/>
    <cellStyle name="Comma 2 2 2 2 5 4 7" xfId="22283" xr:uid="{76DE029B-1B5B-461C-8ABC-4279B2C017FC}"/>
    <cellStyle name="Comma 2 2 2 2 5 5" xfId="1865" xr:uid="{00000000-0005-0000-0000-000090070000}"/>
    <cellStyle name="Comma 2 2 2 2 5 6" xfId="1866" xr:uid="{00000000-0005-0000-0000-000091070000}"/>
    <cellStyle name="Comma 2 2 2 2 5 6 2" xfId="1867" xr:uid="{00000000-0005-0000-0000-000092070000}"/>
    <cellStyle name="Comma 2 2 2 2 5 6 2 2" xfId="1868" xr:uid="{00000000-0005-0000-0000-000093070000}"/>
    <cellStyle name="Comma 2 2 2 2 5 6 2 2 2" xfId="22301" xr:uid="{9A1436DE-197E-40BE-A21D-1B6C8C3112C5}"/>
    <cellStyle name="Comma 2 2 2 2 5 6 2 3" xfId="1869" xr:uid="{00000000-0005-0000-0000-000094070000}"/>
    <cellStyle name="Comma 2 2 2 2 5 6 2 3 2" xfId="22302" xr:uid="{D72FC761-80C0-4E67-8808-653C2D13682E}"/>
    <cellStyle name="Comma 2 2 2 2 5 6 2 4" xfId="1870" xr:uid="{00000000-0005-0000-0000-000095070000}"/>
    <cellStyle name="Comma 2 2 2 2 5 6 2 4 2" xfId="22303" xr:uid="{A25110A3-89A2-440B-881C-529494BBC3CC}"/>
    <cellStyle name="Comma 2 2 2 2 5 6 2 5" xfId="22300" xr:uid="{CA1BEB50-5A33-4FF7-9E70-417E462BE6A2}"/>
    <cellStyle name="Comma 2 2 2 2 5 6 3" xfId="1871" xr:uid="{00000000-0005-0000-0000-000096070000}"/>
    <cellStyle name="Comma 2 2 2 2 5 6 3 2" xfId="22304" xr:uid="{17EAB0C3-393C-40DB-91A0-F93F764E0517}"/>
    <cellStyle name="Comma 2 2 2 2 5 6 4" xfId="1872" xr:uid="{00000000-0005-0000-0000-000097070000}"/>
    <cellStyle name="Comma 2 2 2 2 5 6 4 2" xfId="22305" xr:uid="{27B0BB94-211C-4FFA-9EE5-5014DC8F4C90}"/>
    <cellStyle name="Comma 2 2 2 2 5 6 5" xfId="1873" xr:uid="{00000000-0005-0000-0000-000098070000}"/>
    <cellStyle name="Comma 2 2 2 2 5 6 5 2" xfId="22306" xr:uid="{4B4C72A2-620F-482C-A417-5C51733B0D82}"/>
    <cellStyle name="Comma 2 2 2 2 5 6 6" xfId="22299" xr:uid="{FECAB6E6-CBBE-4E8B-A7EE-EBCA2E8C06BE}"/>
    <cellStyle name="Comma 2 2 2 2 5 7" xfId="1874" xr:uid="{00000000-0005-0000-0000-000099070000}"/>
    <cellStyle name="Comma 2 2 2 2 5 7 2" xfId="1875" xr:uid="{00000000-0005-0000-0000-00009A070000}"/>
    <cellStyle name="Comma 2 2 2 2 5 7 3" xfId="1876" xr:uid="{00000000-0005-0000-0000-00009B070000}"/>
    <cellStyle name="Comma 2 2 2 2 5 7 4" xfId="1877" xr:uid="{00000000-0005-0000-0000-00009C070000}"/>
    <cellStyle name="Comma 2 2 2 2 5 8" xfId="1878" xr:uid="{00000000-0005-0000-0000-00009D070000}"/>
    <cellStyle name="Comma 2 2 2 2 5 8 2" xfId="1879" xr:uid="{00000000-0005-0000-0000-00009E070000}"/>
    <cellStyle name="Comma 2 2 2 2 5 8 2 2" xfId="22308" xr:uid="{6B2AD366-2C49-4A2B-8F44-C68D865BD88A}"/>
    <cellStyle name="Comma 2 2 2 2 5 8 3" xfId="1880" xr:uid="{00000000-0005-0000-0000-00009F070000}"/>
    <cellStyle name="Comma 2 2 2 2 5 8 3 2" xfId="22309" xr:uid="{FB349176-37CB-48DC-883E-20160CC9DEBD}"/>
    <cellStyle name="Comma 2 2 2 2 5 8 4" xfId="1881" xr:uid="{00000000-0005-0000-0000-0000A0070000}"/>
    <cellStyle name="Comma 2 2 2 2 5 8 4 2" xfId="22310" xr:uid="{AA39F7E7-4413-4736-9F41-E52067A783EA}"/>
    <cellStyle name="Comma 2 2 2 2 5 8 5" xfId="22307" xr:uid="{6F04CEC4-D224-48EB-890D-EA5729DCC973}"/>
    <cellStyle name="Comma 2 2 2 2 5 9" xfId="1882" xr:uid="{00000000-0005-0000-0000-0000A1070000}"/>
    <cellStyle name="Comma 2 2 2 2 5 9 2" xfId="22311" xr:uid="{0B954DF7-2098-4873-AA5C-807A17B1F133}"/>
    <cellStyle name="Comma 2 2 2 2 6" xfId="1883" xr:uid="{00000000-0005-0000-0000-0000A2070000}"/>
    <cellStyle name="Comma 2 2 2 2 6 10" xfId="1884" xr:uid="{00000000-0005-0000-0000-0000A3070000}"/>
    <cellStyle name="Comma 2 2 2 2 6 10 2" xfId="22313" xr:uid="{EA422EAB-982F-481C-AC7C-31C585AD26A1}"/>
    <cellStyle name="Comma 2 2 2 2 6 11" xfId="22312" xr:uid="{DE1CD9F2-31D3-4A2D-BC5E-B595F6435985}"/>
    <cellStyle name="Comma 2 2 2 2 6 2" xfId="1885" xr:uid="{00000000-0005-0000-0000-0000A4070000}"/>
    <cellStyle name="Comma 2 2 2 2 6 2 2" xfId="1886" xr:uid="{00000000-0005-0000-0000-0000A5070000}"/>
    <cellStyle name="Comma 2 2 2 2 6 2 2 2" xfId="1887" xr:uid="{00000000-0005-0000-0000-0000A6070000}"/>
    <cellStyle name="Comma 2 2 2 2 6 2 2 2 2" xfId="1888" xr:uid="{00000000-0005-0000-0000-0000A7070000}"/>
    <cellStyle name="Comma 2 2 2 2 6 2 2 2 2 2" xfId="22317" xr:uid="{F56ED742-4DF2-4599-9547-FE3FFF836116}"/>
    <cellStyle name="Comma 2 2 2 2 6 2 2 2 3" xfId="1889" xr:uid="{00000000-0005-0000-0000-0000A8070000}"/>
    <cellStyle name="Comma 2 2 2 2 6 2 2 2 3 2" xfId="22318" xr:uid="{B086638F-6791-411F-B481-83EA9E95E58E}"/>
    <cellStyle name="Comma 2 2 2 2 6 2 2 2 4" xfId="1890" xr:uid="{00000000-0005-0000-0000-0000A9070000}"/>
    <cellStyle name="Comma 2 2 2 2 6 2 2 2 4 2" xfId="22319" xr:uid="{951F3BA8-CA86-4F1D-9EEA-3732A4B76A1B}"/>
    <cellStyle name="Comma 2 2 2 2 6 2 2 2 5" xfId="22316" xr:uid="{F75D10C8-32C2-4AAC-8842-FA37E2C93441}"/>
    <cellStyle name="Comma 2 2 2 2 6 2 2 3" xfId="1891" xr:uid="{00000000-0005-0000-0000-0000AA070000}"/>
    <cellStyle name="Comma 2 2 2 2 6 2 2 3 2" xfId="22320" xr:uid="{7F74EC14-E63E-4244-BE6C-1819C343AE1E}"/>
    <cellStyle name="Comma 2 2 2 2 6 2 2 4" xfId="1892" xr:uid="{00000000-0005-0000-0000-0000AB070000}"/>
    <cellStyle name="Comma 2 2 2 2 6 2 2 4 2" xfId="22321" xr:uid="{5E52B3E2-7843-442A-95F8-24FA1101D8D8}"/>
    <cellStyle name="Comma 2 2 2 2 6 2 2 5" xfId="1893" xr:uid="{00000000-0005-0000-0000-0000AC070000}"/>
    <cellStyle name="Comma 2 2 2 2 6 2 2 5 2" xfId="22322" xr:uid="{3D2E41F1-C7E4-4CE4-9AD0-91D812B11B9C}"/>
    <cellStyle name="Comma 2 2 2 2 6 2 2 6" xfId="22315" xr:uid="{A3B02A2D-35C5-4E6B-B1A4-3353078D9258}"/>
    <cellStyle name="Comma 2 2 2 2 6 2 3" xfId="1894" xr:uid="{00000000-0005-0000-0000-0000AD070000}"/>
    <cellStyle name="Comma 2 2 2 2 6 2 3 2" xfId="1895" xr:uid="{00000000-0005-0000-0000-0000AE070000}"/>
    <cellStyle name="Comma 2 2 2 2 6 2 3 2 2" xfId="22324" xr:uid="{D7AFEDA6-13FA-474D-A931-6BB75168644F}"/>
    <cellStyle name="Comma 2 2 2 2 6 2 3 3" xfId="1896" xr:uid="{00000000-0005-0000-0000-0000AF070000}"/>
    <cellStyle name="Comma 2 2 2 2 6 2 3 3 2" xfId="22325" xr:uid="{0AFB19C0-F3EE-4D85-9F5A-B7EF2874CF80}"/>
    <cellStyle name="Comma 2 2 2 2 6 2 3 4" xfId="1897" xr:uid="{00000000-0005-0000-0000-0000B0070000}"/>
    <cellStyle name="Comma 2 2 2 2 6 2 3 4 2" xfId="22326" xr:uid="{2B50B98D-F805-47F2-82B8-33C6A0F00E64}"/>
    <cellStyle name="Comma 2 2 2 2 6 2 3 5" xfId="22323" xr:uid="{BCB5D2DF-971E-4F50-A4AC-F4FDDDA35F18}"/>
    <cellStyle name="Comma 2 2 2 2 6 2 4" xfId="1898" xr:uid="{00000000-0005-0000-0000-0000B1070000}"/>
    <cellStyle name="Comma 2 2 2 2 6 2 4 2" xfId="22327" xr:uid="{231A9B21-9347-4D3B-AC85-B3E74F2791B6}"/>
    <cellStyle name="Comma 2 2 2 2 6 2 5" xfId="1899" xr:uid="{00000000-0005-0000-0000-0000B2070000}"/>
    <cellStyle name="Comma 2 2 2 2 6 2 5 2" xfId="22328" xr:uid="{7D368125-715C-4500-8C20-9791829EAE4A}"/>
    <cellStyle name="Comma 2 2 2 2 6 2 6" xfId="1900" xr:uid="{00000000-0005-0000-0000-0000B3070000}"/>
    <cellStyle name="Comma 2 2 2 2 6 2 6 2" xfId="22329" xr:uid="{C2D39D8D-F1A2-45AD-BE63-8C5564A2766B}"/>
    <cellStyle name="Comma 2 2 2 2 6 2 7" xfId="22314" xr:uid="{503A9147-D0EF-4557-B808-C95BDCA5B625}"/>
    <cellStyle name="Comma 2 2 2 2 6 3" xfId="1901" xr:uid="{00000000-0005-0000-0000-0000B4070000}"/>
    <cellStyle name="Comma 2 2 2 2 6 3 2" xfId="1902" xr:uid="{00000000-0005-0000-0000-0000B5070000}"/>
    <cellStyle name="Comma 2 2 2 2 6 3 2 2" xfId="1903" xr:uid="{00000000-0005-0000-0000-0000B6070000}"/>
    <cellStyle name="Comma 2 2 2 2 6 3 2 2 2" xfId="1904" xr:uid="{00000000-0005-0000-0000-0000B7070000}"/>
    <cellStyle name="Comma 2 2 2 2 6 3 2 2 2 2" xfId="22333" xr:uid="{2C8E34F3-523D-476F-9A5C-9AE5C162A9AC}"/>
    <cellStyle name="Comma 2 2 2 2 6 3 2 2 3" xfId="1905" xr:uid="{00000000-0005-0000-0000-0000B8070000}"/>
    <cellStyle name="Comma 2 2 2 2 6 3 2 2 3 2" xfId="22334" xr:uid="{F8DAE097-3192-4ADA-A5A5-A7A1AA109367}"/>
    <cellStyle name="Comma 2 2 2 2 6 3 2 2 4" xfId="1906" xr:uid="{00000000-0005-0000-0000-0000B9070000}"/>
    <cellStyle name="Comma 2 2 2 2 6 3 2 2 4 2" xfId="22335" xr:uid="{274D17ED-A8A5-4C4B-8F3A-ACCD627963D2}"/>
    <cellStyle name="Comma 2 2 2 2 6 3 2 2 5" xfId="22332" xr:uid="{D787735A-AE1C-4C9D-B6ED-F5E60EADED92}"/>
    <cellStyle name="Comma 2 2 2 2 6 3 2 3" xfId="1907" xr:uid="{00000000-0005-0000-0000-0000BA070000}"/>
    <cellStyle name="Comma 2 2 2 2 6 3 2 3 2" xfId="22336" xr:uid="{7834F96B-9343-4445-B4A5-6CA16C31D972}"/>
    <cellStyle name="Comma 2 2 2 2 6 3 2 4" xfId="1908" xr:uid="{00000000-0005-0000-0000-0000BB070000}"/>
    <cellStyle name="Comma 2 2 2 2 6 3 2 4 2" xfId="22337" xr:uid="{34295068-D83A-4E96-9125-C2E4FAB58207}"/>
    <cellStyle name="Comma 2 2 2 2 6 3 2 5" xfId="1909" xr:uid="{00000000-0005-0000-0000-0000BC070000}"/>
    <cellStyle name="Comma 2 2 2 2 6 3 2 5 2" xfId="22338" xr:uid="{2998DA13-CB08-4DD6-9BC5-E49B337EC83C}"/>
    <cellStyle name="Comma 2 2 2 2 6 3 2 6" xfId="22331" xr:uid="{BF3D4D3E-C803-44FE-9ED8-04C7403A4B4B}"/>
    <cellStyle name="Comma 2 2 2 2 6 3 3" xfId="1910" xr:uid="{00000000-0005-0000-0000-0000BD070000}"/>
    <cellStyle name="Comma 2 2 2 2 6 3 3 2" xfId="1911" xr:uid="{00000000-0005-0000-0000-0000BE070000}"/>
    <cellStyle name="Comma 2 2 2 2 6 3 3 2 2" xfId="22340" xr:uid="{CE0BB7F3-F388-4156-99E6-0868E2660B8C}"/>
    <cellStyle name="Comma 2 2 2 2 6 3 3 3" xfId="1912" xr:uid="{00000000-0005-0000-0000-0000BF070000}"/>
    <cellStyle name="Comma 2 2 2 2 6 3 3 3 2" xfId="22341" xr:uid="{DAE27215-F004-4D1C-B34F-16C2C2EB300B}"/>
    <cellStyle name="Comma 2 2 2 2 6 3 3 4" xfId="1913" xr:uid="{00000000-0005-0000-0000-0000C0070000}"/>
    <cellStyle name="Comma 2 2 2 2 6 3 3 4 2" xfId="22342" xr:uid="{9BEC4974-175E-4335-86E1-47A633878F49}"/>
    <cellStyle name="Comma 2 2 2 2 6 3 3 5" xfId="22339" xr:uid="{4BB034DC-C34C-4043-8CBA-9E1A696F5302}"/>
    <cellStyle name="Comma 2 2 2 2 6 3 4" xfId="1914" xr:uid="{00000000-0005-0000-0000-0000C1070000}"/>
    <cellStyle name="Comma 2 2 2 2 6 3 4 2" xfId="22343" xr:uid="{DF021092-F957-4511-AEE6-2FEDBBA4B022}"/>
    <cellStyle name="Comma 2 2 2 2 6 3 5" xfId="1915" xr:uid="{00000000-0005-0000-0000-0000C2070000}"/>
    <cellStyle name="Comma 2 2 2 2 6 3 5 2" xfId="22344" xr:uid="{B02FBE29-E84C-4ED0-9304-089D5FD54E28}"/>
    <cellStyle name="Comma 2 2 2 2 6 3 6" xfId="1916" xr:uid="{00000000-0005-0000-0000-0000C3070000}"/>
    <cellStyle name="Comma 2 2 2 2 6 3 6 2" xfId="22345" xr:uid="{28CEC78C-1E31-4617-82C1-392985CF0049}"/>
    <cellStyle name="Comma 2 2 2 2 6 3 7" xfId="22330" xr:uid="{D7E68430-A8CC-4BD6-8B67-383340AAA749}"/>
    <cellStyle name="Comma 2 2 2 2 6 4" xfId="1917" xr:uid="{00000000-0005-0000-0000-0000C4070000}"/>
    <cellStyle name="Comma 2 2 2 2 6 5" xfId="1918" xr:uid="{00000000-0005-0000-0000-0000C5070000}"/>
    <cellStyle name="Comma 2 2 2 2 6 5 2" xfId="1919" xr:uid="{00000000-0005-0000-0000-0000C6070000}"/>
    <cellStyle name="Comma 2 2 2 2 6 5 2 2" xfId="1920" xr:uid="{00000000-0005-0000-0000-0000C7070000}"/>
    <cellStyle name="Comma 2 2 2 2 6 5 2 2 2" xfId="22348" xr:uid="{F7267E29-A310-49D8-8388-7D529BB6AEAF}"/>
    <cellStyle name="Comma 2 2 2 2 6 5 2 3" xfId="1921" xr:uid="{00000000-0005-0000-0000-0000C8070000}"/>
    <cellStyle name="Comma 2 2 2 2 6 5 2 3 2" xfId="22349" xr:uid="{C9E8BB77-F8CB-4B9B-B3FC-8A1D66778610}"/>
    <cellStyle name="Comma 2 2 2 2 6 5 2 4" xfId="1922" xr:uid="{00000000-0005-0000-0000-0000C9070000}"/>
    <cellStyle name="Comma 2 2 2 2 6 5 2 4 2" xfId="22350" xr:uid="{506463B6-520A-4C65-B237-B295983DB142}"/>
    <cellStyle name="Comma 2 2 2 2 6 5 2 5" xfId="22347" xr:uid="{806D6F28-8D20-46BA-8671-FA1A27238D3D}"/>
    <cellStyle name="Comma 2 2 2 2 6 5 3" xfId="1923" xr:uid="{00000000-0005-0000-0000-0000CA070000}"/>
    <cellStyle name="Comma 2 2 2 2 6 5 3 2" xfId="22351" xr:uid="{DF2D40DF-BE22-416D-9FF9-6AC820DB8717}"/>
    <cellStyle name="Comma 2 2 2 2 6 5 4" xfId="1924" xr:uid="{00000000-0005-0000-0000-0000CB070000}"/>
    <cellStyle name="Comma 2 2 2 2 6 5 4 2" xfId="22352" xr:uid="{405C0779-CFDF-49DF-920E-B862492B79B4}"/>
    <cellStyle name="Comma 2 2 2 2 6 5 5" xfId="1925" xr:uid="{00000000-0005-0000-0000-0000CC070000}"/>
    <cellStyle name="Comma 2 2 2 2 6 5 5 2" xfId="22353" xr:uid="{AE87D24A-F486-4908-9CEC-DB075DE400F0}"/>
    <cellStyle name="Comma 2 2 2 2 6 5 6" xfId="22346" xr:uid="{DFAA2173-BE9F-4789-A26E-86660BD6FA8A}"/>
    <cellStyle name="Comma 2 2 2 2 6 6" xfId="1926" xr:uid="{00000000-0005-0000-0000-0000CD070000}"/>
    <cellStyle name="Comma 2 2 2 2 6 6 2" xfId="1927" xr:uid="{00000000-0005-0000-0000-0000CE070000}"/>
    <cellStyle name="Comma 2 2 2 2 6 6 3" xfId="1928" xr:uid="{00000000-0005-0000-0000-0000CF070000}"/>
    <cellStyle name="Comma 2 2 2 2 6 6 4" xfId="1929" xr:uid="{00000000-0005-0000-0000-0000D0070000}"/>
    <cellStyle name="Comma 2 2 2 2 6 7" xfId="1930" xr:uid="{00000000-0005-0000-0000-0000D1070000}"/>
    <cellStyle name="Comma 2 2 2 2 6 7 2" xfId="1931" xr:uid="{00000000-0005-0000-0000-0000D2070000}"/>
    <cellStyle name="Comma 2 2 2 2 6 7 2 2" xfId="22355" xr:uid="{ACFD8F90-ABB5-4894-BDC1-087567FA0F3B}"/>
    <cellStyle name="Comma 2 2 2 2 6 7 3" xfId="1932" xr:uid="{00000000-0005-0000-0000-0000D3070000}"/>
    <cellStyle name="Comma 2 2 2 2 6 7 3 2" xfId="22356" xr:uid="{650FBB5E-C648-4E14-8D82-1EB7423EA7AE}"/>
    <cellStyle name="Comma 2 2 2 2 6 7 4" xfId="1933" xr:uid="{00000000-0005-0000-0000-0000D4070000}"/>
    <cellStyle name="Comma 2 2 2 2 6 7 4 2" xfId="22357" xr:uid="{AA67AB1D-3C3D-408F-A542-05B73541D1AB}"/>
    <cellStyle name="Comma 2 2 2 2 6 7 5" xfId="22354" xr:uid="{0D348E16-DAD4-40B4-BB57-E75309712EFF}"/>
    <cellStyle name="Comma 2 2 2 2 6 8" xfId="1934" xr:uid="{00000000-0005-0000-0000-0000D5070000}"/>
    <cellStyle name="Comma 2 2 2 2 6 8 2" xfId="22358" xr:uid="{5D670CFA-7C2C-419A-9D8F-FA7F8BAC2E81}"/>
    <cellStyle name="Comma 2 2 2 2 6 9" xfId="1935" xr:uid="{00000000-0005-0000-0000-0000D6070000}"/>
    <cellStyle name="Comma 2 2 2 2 6 9 2" xfId="22359" xr:uid="{C855FCB6-BE21-4422-97F3-44595FDDEBCC}"/>
    <cellStyle name="Comma 2 2 2 2 7" xfId="1936" xr:uid="{00000000-0005-0000-0000-0000D7070000}"/>
    <cellStyle name="Comma 2 2 2 2 7 10" xfId="1937" xr:uid="{00000000-0005-0000-0000-0000D8070000}"/>
    <cellStyle name="Comma 2 2 2 2 7 10 2" xfId="22361" xr:uid="{927DADBE-B27B-4AFA-AEC3-F278386E54DC}"/>
    <cellStyle name="Comma 2 2 2 2 7 11" xfId="22360" xr:uid="{58987582-5134-40A1-9361-8C9732293D95}"/>
    <cellStyle name="Comma 2 2 2 2 7 2" xfId="1938" xr:uid="{00000000-0005-0000-0000-0000D9070000}"/>
    <cellStyle name="Comma 2 2 2 2 7 2 2" xfId="1939" xr:uid="{00000000-0005-0000-0000-0000DA070000}"/>
    <cellStyle name="Comma 2 2 2 2 7 2 2 2" xfId="1940" xr:uid="{00000000-0005-0000-0000-0000DB070000}"/>
    <cellStyle name="Comma 2 2 2 2 7 2 2 2 2" xfId="1941" xr:uid="{00000000-0005-0000-0000-0000DC070000}"/>
    <cellStyle name="Comma 2 2 2 2 7 2 2 2 2 2" xfId="22365" xr:uid="{A4F89F9F-EA12-4D97-B2E9-877CE0CD1F42}"/>
    <cellStyle name="Comma 2 2 2 2 7 2 2 2 3" xfId="1942" xr:uid="{00000000-0005-0000-0000-0000DD070000}"/>
    <cellStyle name="Comma 2 2 2 2 7 2 2 2 3 2" xfId="22366" xr:uid="{3F8F42F6-BBD6-4319-B194-7C1BE7B3BA8F}"/>
    <cellStyle name="Comma 2 2 2 2 7 2 2 2 4" xfId="1943" xr:uid="{00000000-0005-0000-0000-0000DE070000}"/>
    <cellStyle name="Comma 2 2 2 2 7 2 2 2 4 2" xfId="22367" xr:uid="{6CBE2596-86DC-4324-B588-2A41A7D52D2F}"/>
    <cellStyle name="Comma 2 2 2 2 7 2 2 2 5" xfId="22364" xr:uid="{79516F66-1B3A-46CA-9FFC-26E23A348943}"/>
    <cellStyle name="Comma 2 2 2 2 7 2 2 3" xfId="1944" xr:uid="{00000000-0005-0000-0000-0000DF070000}"/>
    <cellStyle name="Comma 2 2 2 2 7 2 2 3 2" xfId="22368" xr:uid="{6BC8E4C7-858F-47B4-AEC4-BA9B9A0A51DD}"/>
    <cellStyle name="Comma 2 2 2 2 7 2 2 4" xfId="1945" xr:uid="{00000000-0005-0000-0000-0000E0070000}"/>
    <cellStyle name="Comma 2 2 2 2 7 2 2 4 2" xfId="22369" xr:uid="{4CBC7C66-3061-4194-8766-27ED3E657BFA}"/>
    <cellStyle name="Comma 2 2 2 2 7 2 2 5" xfId="1946" xr:uid="{00000000-0005-0000-0000-0000E1070000}"/>
    <cellStyle name="Comma 2 2 2 2 7 2 2 5 2" xfId="22370" xr:uid="{EA02FBC1-8513-40F4-99E7-CCB86F6A1364}"/>
    <cellStyle name="Comma 2 2 2 2 7 2 2 6" xfId="22363" xr:uid="{55FD0CE1-D41A-4358-98E2-EE8CE0B4582F}"/>
    <cellStyle name="Comma 2 2 2 2 7 2 3" xfId="1947" xr:uid="{00000000-0005-0000-0000-0000E2070000}"/>
    <cellStyle name="Comma 2 2 2 2 7 2 3 2" xfId="1948" xr:uid="{00000000-0005-0000-0000-0000E3070000}"/>
    <cellStyle name="Comma 2 2 2 2 7 2 3 2 2" xfId="22372" xr:uid="{639F8AF0-3560-42ED-AAC3-6CCB9B5B24EF}"/>
    <cellStyle name="Comma 2 2 2 2 7 2 3 3" xfId="1949" xr:uid="{00000000-0005-0000-0000-0000E4070000}"/>
    <cellStyle name="Comma 2 2 2 2 7 2 3 3 2" xfId="22373" xr:uid="{17A2C32B-AFE2-45CA-AE18-B90A5960B282}"/>
    <cellStyle name="Comma 2 2 2 2 7 2 3 4" xfId="1950" xr:uid="{00000000-0005-0000-0000-0000E5070000}"/>
    <cellStyle name="Comma 2 2 2 2 7 2 3 4 2" xfId="22374" xr:uid="{15A3A463-34F3-4483-B176-81C3566EE7B0}"/>
    <cellStyle name="Comma 2 2 2 2 7 2 3 5" xfId="22371" xr:uid="{16C84B0F-8E26-41A1-B0AE-C98C9315E7DF}"/>
    <cellStyle name="Comma 2 2 2 2 7 2 4" xfId="1951" xr:uid="{00000000-0005-0000-0000-0000E6070000}"/>
    <cellStyle name="Comma 2 2 2 2 7 2 4 2" xfId="22375" xr:uid="{88223DCC-9DDD-4876-99E1-CF790C946A7A}"/>
    <cellStyle name="Comma 2 2 2 2 7 2 5" xfId="1952" xr:uid="{00000000-0005-0000-0000-0000E7070000}"/>
    <cellStyle name="Comma 2 2 2 2 7 2 5 2" xfId="22376" xr:uid="{6368D01E-6725-45EA-BB12-AED2510D0DEC}"/>
    <cellStyle name="Comma 2 2 2 2 7 2 6" xfId="1953" xr:uid="{00000000-0005-0000-0000-0000E8070000}"/>
    <cellStyle name="Comma 2 2 2 2 7 2 6 2" xfId="22377" xr:uid="{BAB56104-B3B5-4A7C-8FC7-EAD09F788DC2}"/>
    <cellStyle name="Comma 2 2 2 2 7 2 7" xfId="22362" xr:uid="{C7E1AADC-7ECE-4BB0-92C6-D2C3276389F1}"/>
    <cellStyle name="Comma 2 2 2 2 7 3" xfId="1954" xr:uid="{00000000-0005-0000-0000-0000E9070000}"/>
    <cellStyle name="Comma 2 2 2 2 7 3 2" xfId="1955" xr:uid="{00000000-0005-0000-0000-0000EA070000}"/>
    <cellStyle name="Comma 2 2 2 2 7 3 2 2" xfId="1956" xr:uid="{00000000-0005-0000-0000-0000EB070000}"/>
    <cellStyle name="Comma 2 2 2 2 7 3 2 2 2" xfId="1957" xr:uid="{00000000-0005-0000-0000-0000EC070000}"/>
    <cellStyle name="Comma 2 2 2 2 7 3 2 2 2 2" xfId="22381" xr:uid="{5DABC938-D157-4B6C-9D9C-FF0504C360F7}"/>
    <cellStyle name="Comma 2 2 2 2 7 3 2 2 3" xfId="1958" xr:uid="{00000000-0005-0000-0000-0000ED070000}"/>
    <cellStyle name="Comma 2 2 2 2 7 3 2 2 3 2" xfId="22382" xr:uid="{0D06112D-F1D6-4AA6-9D37-4BE2B1444D94}"/>
    <cellStyle name="Comma 2 2 2 2 7 3 2 2 4" xfId="1959" xr:uid="{00000000-0005-0000-0000-0000EE070000}"/>
    <cellStyle name="Comma 2 2 2 2 7 3 2 2 4 2" xfId="22383" xr:uid="{90E74182-DF27-4756-B20A-910113867BD3}"/>
    <cellStyle name="Comma 2 2 2 2 7 3 2 2 5" xfId="22380" xr:uid="{D291DA75-BC49-4DC1-984D-757D802284AD}"/>
    <cellStyle name="Comma 2 2 2 2 7 3 2 3" xfId="1960" xr:uid="{00000000-0005-0000-0000-0000EF070000}"/>
    <cellStyle name="Comma 2 2 2 2 7 3 2 3 2" xfId="22384" xr:uid="{855904F1-5BD3-49C2-BE2F-102B0D24591C}"/>
    <cellStyle name="Comma 2 2 2 2 7 3 2 4" xfId="1961" xr:uid="{00000000-0005-0000-0000-0000F0070000}"/>
    <cellStyle name="Comma 2 2 2 2 7 3 2 4 2" xfId="22385" xr:uid="{7BE2296E-2091-4B50-8800-27C491DF3B40}"/>
    <cellStyle name="Comma 2 2 2 2 7 3 2 5" xfId="1962" xr:uid="{00000000-0005-0000-0000-0000F1070000}"/>
    <cellStyle name="Comma 2 2 2 2 7 3 2 5 2" xfId="22386" xr:uid="{C01FBC95-820F-40F4-9C4F-8A11FCDB5FB5}"/>
    <cellStyle name="Comma 2 2 2 2 7 3 2 6" xfId="22379" xr:uid="{CBC0EC4A-ADA7-4212-AB6B-F5AC9BCA4EA2}"/>
    <cellStyle name="Comma 2 2 2 2 7 3 3" xfId="1963" xr:uid="{00000000-0005-0000-0000-0000F2070000}"/>
    <cellStyle name="Comma 2 2 2 2 7 3 3 2" xfId="1964" xr:uid="{00000000-0005-0000-0000-0000F3070000}"/>
    <cellStyle name="Comma 2 2 2 2 7 3 3 2 2" xfId="22388" xr:uid="{AA0C9212-6B84-4B8F-A4FE-55CDD2B544E9}"/>
    <cellStyle name="Comma 2 2 2 2 7 3 3 3" xfId="1965" xr:uid="{00000000-0005-0000-0000-0000F4070000}"/>
    <cellStyle name="Comma 2 2 2 2 7 3 3 3 2" xfId="22389" xr:uid="{563B7414-18D3-4644-8F57-30612B714A02}"/>
    <cellStyle name="Comma 2 2 2 2 7 3 3 4" xfId="1966" xr:uid="{00000000-0005-0000-0000-0000F5070000}"/>
    <cellStyle name="Comma 2 2 2 2 7 3 3 4 2" xfId="22390" xr:uid="{43271494-A6F5-4FAA-B30F-9BE7AC55669F}"/>
    <cellStyle name="Comma 2 2 2 2 7 3 3 5" xfId="22387" xr:uid="{750CBF41-8D1C-4B0F-BCF9-3238E406AD86}"/>
    <cellStyle name="Comma 2 2 2 2 7 3 4" xfId="1967" xr:uid="{00000000-0005-0000-0000-0000F6070000}"/>
    <cellStyle name="Comma 2 2 2 2 7 3 4 2" xfId="22391" xr:uid="{55EEA2AC-A069-4E23-9EF9-9BE32BBB59DC}"/>
    <cellStyle name="Comma 2 2 2 2 7 3 5" xfId="1968" xr:uid="{00000000-0005-0000-0000-0000F7070000}"/>
    <cellStyle name="Comma 2 2 2 2 7 3 5 2" xfId="22392" xr:uid="{F4ABA4C0-9A57-4F09-808C-98BC6D071FC8}"/>
    <cellStyle name="Comma 2 2 2 2 7 3 6" xfId="1969" xr:uid="{00000000-0005-0000-0000-0000F8070000}"/>
    <cellStyle name="Comma 2 2 2 2 7 3 6 2" xfId="22393" xr:uid="{2577F096-444E-4C6D-9E92-1D03A3489EAB}"/>
    <cellStyle name="Comma 2 2 2 2 7 3 7" xfId="22378" xr:uid="{051D45B5-53FD-4336-8729-DA385AB2D5D4}"/>
    <cellStyle name="Comma 2 2 2 2 7 4" xfId="1970" xr:uid="{00000000-0005-0000-0000-0000F9070000}"/>
    <cellStyle name="Comma 2 2 2 2 7 5" xfId="1971" xr:uid="{00000000-0005-0000-0000-0000FA070000}"/>
    <cellStyle name="Comma 2 2 2 2 7 5 2" xfId="1972" xr:uid="{00000000-0005-0000-0000-0000FB070000}"/>
    <cellStyle name="Comma 2 2 2 2 7 5 2 2" xfId="1973" xr:uid="{00000000-0005-0000-0000-0000FC070000}"/>
    <cellStyle name="Comma 2 2 2 2 7 5 2 2 2" xfId="22396" xr:uid="{3B04C94F-74E2-4EF6-8A71-F27F778F68FB}"/>
    <cellStyle name="Comma 2 2 2 2 7 5 2 3" xfId="1974" xr:uid="{00000000-0005-0000-0000-0000FD070000}"/>
    <cellStyle name="Comma 2 2 2 2 7 5 2 3 2" xfId="22397" xr:uid="{BFC29214-94E1-4FB6-BEBC-5EBB8719169D}"/>
    <cellStyle name="Comma 2 2 2 2 7 5 2 4" xfId="1975" xr:uid="{00000000-0005-0000-0000-0000FE070000}"/>
    <cellStyle name="Comma 2 2 2 2 7 5 2 4 2" xfId="22398" xr:uid="{9732CEB9-274A-4FF8-9081-B22FE2DFF4CE}"/>
    <cellStyle name="Comma 2 2 2 2 7 5 2 5" xfId="22395" xr:uid="{CAFB85AD-64EA-4DE8-9D8D-E9EC22471BB5}"/>
    <cellStyle name="Comma 2 2 2 2 7 5 3" xfId="1976" xr:uid="{00000000-0005-0000-0000-0000FF070000}"/>
    <cellStyle name="Comma 2 2 2 2 7 5 3 2" xfId="22399" xr:uid="{4DB046EA-3677-4AD1-81E6-27F5F8B09C72}"/>
    <cellStyle name="Comma 2 2 2 2 7 5 4" xfId="1977" xr:uid="{00000000-0005-0000-0000-000000080000}"/>
    <cellStyle name="Comma 2 2 2 2 7 5 4 2" xfId="22400" xr:uid="{E3ACE5F4-7903-453C-B43C-B789FA99F7A1}"/>
    <cellStyle name="Comma 2 2 2 2 7 5 5" xfId="1978" xr:uid="{00000000-0005-0000-0000-000001080000}"/>
    <cellStyle name="Comma 2 2 2 2 7 5 5 2" xfId="22401" xr:uid="{F39F6BD9-2697-4539-B188-43F1FCA58F34}"/>
    <cellStyle name="Comma 2 2 2 2 7 5 6" xfId="22394" xr:uid="{73F22ABA-7325-4EEE-B3DD-C4DA1B088CED}"/>
    <cellStyle name="Comma 2 2 2 2 7 6" xfId="1979" xr:uid="{00000000-0005-0000-0000-000002080000}"/>
    <cellStyle name="Comma 2 2 2 2 7 6 2" xfId="1980" xr:uid="{00000000-0005-0000-0000-000003080000}"/>
    <cellStyle name="Comma 2 2 2 2 7 6 3" xfId="1981" xr:uid="{00000000-0005-0000-0000-000004080000}"/>
    <cellStyle name="Comma 2 2 2 2 7 6 4" xfId="1982" xr:uid="{00000000-0005-0000-0000-000005080000}"/>
    <cellStyle name="Comma 2 2 2 2 7 7" xfId="1983" xr:uid="{00000000-0005-0000-0000-000006080000}"/>
    <cellStyle name="Comma 2 2 2 2 7 7 2" xfId="1984" xr:uid="{00000000-0005-0000-0000-000007080000}"/>
    <cellStyle name="Comma 2 2 2 2 7 7 2 2" xfId="22403" xr:uid="{EB5FB62F-C9D0-4CF9-9948-2C9F98CA1E5B}"/>
    <cellStyle name="Comma 2 2 2 2 7 7 3" xfId="1985" xr:uid="{00000000-0005-0000-0000-000008080000}"/>
    <cellStyle name="Comma 2 2 2 2 7 7 3 2" xfId="22404" xr:uid="{CE544DC4-2B43-4736-9C79-302C8A84ED45}"/>
    <cellStyle name="Comma 2 2 2 2 7 7 4" xfId="1986" xr:uid="{00000000-0005-0000-0000-000009080000}"/>
    <cellStyle name="Comma 2 2 2 2 7 7 4 2" xfId="22405" xr:uid="{9B032002-455D-405C-A73D-08BAE6EE4E44}"/>
    <cellStyle name="Comma 2 2 2 2 7 7 5" xfId="22402" xr:uid="{8BB4BD0E-41A6-4D80-AB0E-686DB35450AA}"/>
    <cellStyle name="Comma 2 2 2 2 7 8" xfId="1987" xr:uid="{00000000-0005-0000-0000-00000A080000}"/>
    <cellStyle name="Comma 2 2 2 2 7 8 2" xfId="22406" xr:uid="{C008D2B2-B56F-433C-AB4F-A0530D04EF24}"/>
    <cellStyle name="Comma 2 2 2 2 7 9" xfId="1988" xr:uid="{00000000-0005-0000-0000-00000B080000}"/>
    <cellStyle name="Comma 2 2 2 2 7 9 2" xfId="22407" xr:uid="{F815D1AA-5951-4FA1-B847-91F397BC1960}"/>
    <cellStyle name="Comma 2 2 2 2 8" xfId="1989" xr:uid="{00000000-0005-0000-0000-00000C080000}"/>
    <cellStyle name="Comma 2 2 2 2 8 2" xfId="1990" xr:uid="{00000000-0005-0000-0000-00000D080000}"/>
    <cellStyle name="Comma 2 2 2 2 8 3" xfId="1991" xr:uid="{00000000-0005-0000-0000-00000E080000}"/>
    <cellStyle name="Comma 2 2 2 2 8 3 2" xfId="1992" xr:uid="{00000000-0005-0000-0000-00000F080000}"/>
    <cellStyle name="Comma 2 2 2 2 8 3 2 2" xfId="1993" xr:uid="{00000000-0005-0000-0000-000010080000}"/>
    <cellStyle name="Comma 2 2 2 2 8 3 2 2 2" xfId="22411" xr:uid="{7AC61C8F-3A20-46F6-89F3-2F8738CE59F1}"/>
    <cellStyle name="Comma 2 2 2 2 8 3 2 3" xfId="1994" xr:uid="{00000000-0005-0000-0000-000011080000}"/>
    <cellStyle name="Comma 2 2 2 2 8 3 2 3 2" xfId="22412" xr:uid="{B68A410A-700E-4D44-9E8A-5E9BB02EFBC1}"/>
    <cellStyle name="Comma 2 2 2 2 8 3 2 4" xfId="1995" xr:uid="{00000000-0005-0000-0000-000012080000}"/>
    <cellStyle name="Comma 2 2 2 2 8 3 2 4 2" xfId="22413" xr:uid="{0D1D7C23-FBB5-4B74-BDE6-C9529EE97FBB}"/>
    <cellStyle name="Comma 2 2 2 2 8 3 2 5" xfId="22410" xr:uid="{5FC16FC9-D88A-4C7B-97DC-CEDEF2A6639E}"/>
    <cellStyle name="Comma 2 2 2 2 8 3 3" xfId="1996" xr:uid="{00000000-0005-0000-0000-000013080000}"/>
    <cellStyle name="Comma 2 2 2 2 8 3 3 2" xfId="22414" xr:uid="{2555A442-688C-4558-9D2E-D6708A96E5AE}"/>
    <cellStyle name="Comma 2 2 2 2 8 3 4" xfId="1997" xr:uid="{00000000-0005-0000-0000-000014080000}"/>
    <cellStyle name="Comma 2 2 2 2 8 3 4 2" xfId="22415" xr:uid="{6815F5D9-4610-421A-91B2-24CC9E1B87A4}"/>
    <cellStyle name="Comma 2 2 2 2 8 3 5" xfId="1998" xr:uid="{00000000-0005-0000-0000-000015080000}"/>
    <cellStyle name="Comma 2 2 2 2 8 3 5 2" xfId="22416" xr:uid="{D629AE44-1475-4E4E-B9E1-31580CCB1CD8}"/>
    <cellStyle name="Comma 2 2 2 2 8 3 6" xfId="22409" xr:uid="{CFAA6156-5DCA-47CC-808E-4BBF6FB69959}"/>
    <cellStyle name="Comma 2 2 2 2 8 4" xfId="1999" xr:uid="{00000000-0005-0000-0000-000016080000}"/>
    <cellStyle name="Comma 2 2 2 2 8 4 2" xfId="2000" xr:uid="{00000000-0005-0000-0000-000017080000}"/>
    <cellStyle name="Comma 2 2 2 2 8 4 3" xfId="2001" xr:uid="{00000000-0005-0000-0000-000018080000}"/>
    <cellStyle name="Comma 2 2 2 2 8 4 4" xfId="2002" xr:uid="{00000000-0005-0000-0000-000019080000}"/>
    <cellStyle name="Comma 2 2 2 2 8 5" xfId="2003" xr:uid="{00000000-0005-0000-0000-00001A080000}"/>
    <cellStyle name="Comma 2 2 2 2 8 5 2" xfId="2004" xr:uid="{00000000-0005-0000-0000-00001B080000}"/>
    <cellStyle name="Comma 2 2 2 2 8 5 2 2" xfId="22418" xr:uid="{38B616BE-8361-4528-952F-ECCAAFD6F4B6}"/>
    <cellStyle name="Comma 2 2 2 2 8 5 3" xfId="2005" xr:uid="{00000000-0005-0000-0000-00001C080000}"/>
    <cellStyle name="Comma 2 2 2 2 8 5 3 2" xfId="22419" xr:uid="{9155CA04-EFF7-445A-97DC-0F6E1902EB0E}"/>
    <cellStyle name="Comma 2 2 2 2 8 5 4" xfId="2006" xr:uid="{00000000-0005-0000-0000-00001D080000}"/>
    <cellStyle name="Comma 2 2 2 2 8 5 4 2" xfId="22420" xr:uid="{D9A737A6-BF0B-4968-B851-FCFD8C64C385}"/>
    <cellStyle name="Comma 2 2 2 2 8 5 5" xfId="22417" xr:uid="{AE76D311-5985-4436-BD37-94E269FA2B0B}"/>
    <cellStyle name="Comma 2 2 2 2 8 6" xfId="2007" xr:uid="{00000000-0005-0000-0000-00001E080000}"/>
    <cellStyle name="Comma 2 2 2 2 8 6 2" xfId="22421" xr:uid="{58596329-4056-4257-AF96-BE322D124603}"/>
    <cellStyle name="Comma 2 2 2 2 8 7" xfId="2008" xr:uid="{00000000-0005-0000-0000-00001F080000}"/>
    <cellStyle name="Comma 2 2 2 2 8 7 2" xfId="22422" xr:uid="{B09227DE-6561-42CF-B36A-25A0343AECBD}"/>
    <cellStyle name="Comma 2 2 2 2 8 8" xfId="2009" xr:uid="{00000000-0005-0000-0000-000020080000}"/>
    <cellStyle name="Comma 2 2 2 2 8 8 2" xfId="22423" xr:uid="{0F50263F-053F-474A-AF72-910F3FCB41E3}"/>
    <cellStyle name="Comma 2 2 2 2 8 9" xfId="22408" xr:uid="{62571D6D-EDA3-4637-A9C8-ABADE4F09B7A}"/>
    <cellStyle name="Comma 2 2 2 2 9" xfId="2010" xr:uid="{00000000-0005-0000-0000-000021080000}"/>
    <cellStyle name="Comma 2 2 2 2 9 2" xfId="2011" xr:uid="{00000000-0005-0000-0000-000022080000}"/>
    <cellStyle name="Comma 2 2 2 2 9 3" xfId="2012" xr:uid="{00000000-0005-0000-0000-000023080000}"/>
    <cellStyle name="Comma 2 2 2 2 9 3 2" xfId="2013" xr:uid="{00000000-0005-0000-0000-000024080000}"/>
    <cellStyle name="Comma 2 2 2 2 9 3 2 2" xfId="2014" xr:uid="{00000000-0005-0000-0000-000025080000}"/>
    <cellStyle name="Comma 2 2 2 2 9 3 2 2 2" xfId="22427" xr:uid="{EDD8D1CC-9915-4BF4-B750-24E34CE0ABEE}"/>
    <cellStyle name="Comma 2 2 2 2 9 3 2 3" xfId="2015" xr:uid="{00000000-0005-0000-0000-000026080000}"/>
    <cellStyle name="Comma 2 2 2 2 9 3 2 3 2" xfId="22428" xr:uid="{0DE1C11C-9353-45C9-91E5-DEB6D0B4807D}"/>
    <cellStyle name="Comma 2 2 2 2 9 3 2 4" xfId="2016" xr:uid="{00000000-0005-0000-0000-000027080000}"/>
    <cellStyle name="Comma 2 2 2 2 9 3 2 4 2" xfId="22429" xr:uid="{7B52F5A6-69B0-4D66-8E9A-7B97AB36D8DE}"/>
    <cellStyle name="Comma 2 2 2 2 9 3 2 5" xfId="22426" xr:uid="{8340B4B5-2D1C-4A2A-95B3-9F08118C2C20}"/>
    <cellStyle name="Comma 2 2 2 2 9 3 3" xfId="2017" xr:uid="{00000000-0005-0000-0000-000028080000}"/>
    <cellStyle name="Comma 2 2 2 2 9 3 3 2" xfId="22430" xr:uid="{88D84200-2772-4A21-9093-0D45A4EE6663}"/>
    <cellStyle name="Comma 2 2 2 2 9 3 4" xfId="2018" xr:uid="{00000000-0005-0000-0000-000029080000}"/>
    <cellStyle name="Comma 2 2 2 2 9 3 4 2" xfId="22431" xr:uid="{BE4F11D5-9B52-46C2-832E-91A7AD153C56}"/>
    <cellStyle name="Comma 2 2 2 2 9 3 5" xfId="2019" xr:uid="{00000000-0005-0000-0000-00002A080000}"/>
    <cellStyle name="Comma 2 2 2 2 9 3 5 2" xfId="22432" xr:uid="{272FCD16-3B20-434E-ADEA-795545D23007}"/>
    <cellStyle name="Comma 2 2 2 2 9 3 6" xfId="22425" xr:uid="{21A65C96-3AE8-4668-8791-A4459AF00CC0}"/>
    <cellStyle name="Comma 2 2 2 2 9 4" xfId="2020" xr:uid="{00000000-0005-0000-0000-00002B080000}"/>
    <cellStyle name="Comma 2 2 2 2 9 4 2" xfId="2021" xr:uid="{00000000-0005-0000-0000-00002C080000}"/>
    <cellStyle name="Comma 2 2 2 2 9 4 3" xfId="2022" xr:uid="{00000000-0005-0000-0000-00002D080000}"/>
    <cellStyle name="Comma 2 2 2 2 9 4 4" xfId="2023" xr:uid="{00000000-0005-0000-0000-00002E080000}"/>
    <cellStyle name="Comma 2 2 2 2 9 5" xfId="2024" xr:uid="{00000000-0005-0000-0000-00002F080000}"/>
    <cellStyle name="Comma 2 2 2 2 9 5 2" xfId="2025" xr:uid="{00000000-0005-0000-0000-000030080000}"/>
    <cellStyle name="Comma 2 2 2 2 9 5 2 2" xfId="22434" xr:uid="{8F70F93B-2B7F-46A3-B432-E5435BD6826F}"/>
    <cellStyle name="Comma 2 2 2 2 9 5 3" xfId="2026" xr:uid="{00000000-0005-0000-0000-000031080000}"/>
    <cellStyle name="Comma 2 2 2 2 9 5 3 2" xfId="22435" xr:uid="{9F179A83-F8A4-4962-8256-07BFC9D575F4}"/>
    <cellStyle name="Comma 2 2 2 2 9 5 4" xfId="2027" xr:uid="{00000000-0005-0000-0000-000032080000}"/>
    <cellStyle name="Comma 2 2 2 2 9 5 4 2" xfId="22436" xr:uid="{FAB8C70C-24FE-4EE6-AE77-45BADB34C452}"/>
    <cellStyle name="Comma 2 2 2 2 9 5 5" xfId="22433" xr:uid="{B8060B82-8DE7-45FC-BE8B-8A7656AA9D5F}"/>
    <cellStyle name="Comma 2 2 2 2 9 6" xfId="2028" xr:uid="{00000000-0005-0000-0000-000033080000}"/>
    <cellStyle name="Comma 2 2 2 2 9 6 2" xfId="22437" xr:uid="{AE1AFC42-F95A-44B9-BDBD-493D8E99D40B}"/>
    <cellStyle name="Comma 2 2 2 2 9 7" xfId="2029" xr:uid="{00000000-0005-0000-0000-000034080000}"/>
    <cellStyle name="Comma 2 2 2 2 9 7 2" xfId="22438" xr:uid="{EA93E483-1893-45B3-AC8C-7C4935F15F04}"/>
    <cellStyle name="Comma 2 2 2 2 9 8" xfId="2030" xr:uid="{00000000-0005-0000-0000-000035080000}"/>
    <cellStyle name="Comma 2 2 2 2 9 8 2" xfId="22439" xr:uid="{C9721C42-941E-4943-B8B4-A8624CC12E0B}"/>
    <cellStyle name="Comma 2 2 2 2 9 9" xfId="22424" xr:uid="{8A3B2E05-4032-4D4B-B297-63ACA98C4AE1}"/>
    <cellStyle name="Comma 2 2 2 20" xfId="2031" xr:uid="{00000000-0005-0000-0000-000036080000}"/>
    <cellStyle name="Comma 2 2 2 20 2" xfId="2032" xr:uid="{00000000-0005-0000-0000-000037080000}"/>
    <cellStyle name="Comma 2 2 2 20 2 2" xfId="22441" xr:uid="{D14C3FA1-BAFA-4C24-A76A-258BC984A2CF}"/>
    <cellStyle name="Comma 2 2 2 20 3" xfId="2033" xr:uid="{00000000-0005-0000-0000-000038080000}"/>
    <cellStyle name="Comma 2 2 2 20 3 2" xfId="22442" xr:uid="{3D33D524-6A70-44BC-9816-FF3C0C55E793}"/>
    <cellStyle name="Comma 2 2 2 20 4" xfId="2034" xr:uid="{00000000-0005-0000-0000-000039080000}"/>
    <cellStyle name="Comma 2 2 2 20 4 2" xfId="22443" xr:uid="{38B77E98-A4E7-457B-B3AF-2A7D1727322E}"/>
    <cellStyle name="Comma 2 2 2 20 5" xfId="22440" xr:uid="{A577F945-F997-4B67-B560-B01A60908194}"/>
    <cellStyle name="Comma 2 2 2 21" xfId="2035" xr:uid="{00000000-0005-0000-0000-00003A080000}"/>
    <cellStyle name="Comma 2 2 2 21 2" xfId="22444" xr:uid="{9ACDCB4A-C103-4249-9F08-EC8FB5A394CE}"/>
    <cellStyle name="Comma 2 2 2 22" xfId="2036" xr:uid="{00000000-0005-0000-0000-00003B080000}"/>
    <cellStyle name="Comma 2 2 2 22 2" xfId="22445" xr:uid="{9D173C73-B444-4302-BF27-D5C6D8CA2DAA}"/>
    <cellStyle name="Comma 2 2 2 23" xfId="2037" xr:uid="{00000000-0005-0000-0000-00003C080000}"/>
    <cellStyle name="Comma 2 2 2 23 2" xfId="22446" xr:uid="{1ED3EFAC-C394-4874-825E-F575BB8A9F7E}"/>
    <cellStyle name="Comma 2 2 2 24" xfId="21978" xr:uid="{390DDE0B-6897-45F7-A977-99CD9C23EE25}"/>
    <cellStyle name="Comma 2 2 2 3" xfId="2038" xr:uid="{00000000-0005-0000-0000-00003D080000}"/>
    <cellStyle name="Comma 2 2 2 3 10" xfId="2039" xr:uid="{00000000-0005-0000-0000-00003E080000}"/>
    <cellStyle name="Comma 2 2 2 3 10 2" xfId="22448" xr:uid="{3BDD2C3F-91D8-4EF2-9256-E838F5584D5F}"/>
    <cellStyle name="Comma 2 2 2 3 11" xfId="22447" xr:uid="{A28D80E9-1382-40E4-84BC-CA1E18F071C2}"/>
    <cellStyle name="Comma 2 2 2 3 2" xfId="2040" xr:uid="{00000000-0005-0000-0000-00003F080000}"/>
    <cellStyle name="Comma 2 2 2 3 2 10" xfId="22449" xr:uid="{71F0E0E4-04A3-46EF-BA89-5B10F1C5EAEC}"/>
    <cellStyle name="Comma 2 2 2 3 2 2" xfId="2041" xr:uid="{00000000-0005-0000-0000-000040080000}"/>
    <cellStyle name="Comma 2 2 2 3 2 2 2" xfId="2042" xr:uid="{00000000-0005-0000-0000-000041080000}"/>
    <cellStyle name="Comma 2 2 2 3 2 2 2 2" xfId="2043" xr:uid="{00000000-0005-0000-0000-000042080000}"/>
    <cellStyle name="Comma 2 2 2 3 2 2 2 2 2" xfId="2044" xr:uid="{00000000-0005-0000-0000-000043080000}"/>
    <cellStyle name="Comma 2 2 2 3 2 2 2 2 2 2" xfId="22453" xr:uid="{36F12AED-ADA2-4E7B-B4C9-447F24CDCE24}"/>
    <cellStyle name="Comma 2 2 2 3 2 2 2 2 3" xfId="2045" xr:uid="{00000000-0005-0000-0000-000044080000}"/>
    <cellStyle name="Comma 2 2 2 3 2 2 2 2 3 2" xfId="22454" xr:uid="{25521E23-7C9E-4C95-9A11-2F1D938AF8D5}"/>
    <cellStyle name="Comma 2 2 2 3 2 2 2 2 4" xfId="2046" xr:uid="{00000000-0005-0000-0000-000045080000}"/>
    <cellStyle name="Comma 2 2 2 3 2 2 2 2 4 2" xfId="22455" xr:uid="{DAEE5414-D9A2-4D1A-B909-0CB68CD38D37}"/>
    <cellStyle name="Comma 2 2 2 3 2 2 2 2 5" xfId="22452" xr:uid="{3D4DC5B7-FE25-4B4A-8C33-5C0E854357BF}"/>
    <cellStyle name="Comma 2 2 2 3 2 2 2 3" xfId="2047" xr:uid="{00000000-0005-0000-0000-000046080000}"/>
    <cellStyle name="Comma 2 2 2 3 2 2 2 3 2" xfId="22456" xr:uid="{E02AD9A0-B801-4C48-AE18-17BF665E2BB2}"/>
    <cellStyle name="Comma 2 2 2 3 2 2 2 4" xfId="2048" xr:uid="{00000000-0005-0000-0000-000047080000}"/>
    <cellStyle name="Comma 2 2 2 3 2 2 2 4 2" xfId="22457" xr:uid="{09CC0752-DA71-4FAB-BBEB-B632F8F0765F}"/>
    <cellStyle name="Comma 2 2 2 3 2 2 2 5" xfId="2049" xr:uid="{00000000-0005-0000-0000-000048080000}"/>
    <cellStyle name="Comma 2 2 2 3 2 2 2 5 2" xfId="22458" xr:uid="{7EF4CC82-6731-4C9E-AA39-6A18542EFC19}"/>
    <cellStyle name="Comma 2 2 2 3 2 2 2 6" xfId="22451" xr:uid="{CF5097C7-6374-414A-B339-713B3BF791F9}"/>
    <cellStyle name="Comma 2 2 2 3 2 2 3" xfId="2050" xr:uid="{00000000-0005-0000-0000-000049080000}"/>
    <cellStyle name="Comma 2 2 2 3 2 2 4" xfId="2051" xr:uid="{00000000-0005-0000-0000-00004A080000}"/>
    <cellStyle name="Comma 2 2 2 3 2 2 4 2" xfId="2052" xr:uid="{00000000-0005-0000-0000-00004B080000}"/>
    <cellStyle name="Comma 2 2 2 3 2 2 4 2 2" xfId="22460" xr:uid="{A4340739-B2A2-48FF-B682-E6EEE6AF77C0}"/>
    <cellStyle name="Comma 2 2 2 3 2 2 4 3" xfId="2053" xr:uid="{00000000-0005-0000-0000-00004C080000}"/>
    <cellStyle name="Comma 2 2 2 3 2 2 4 3 2" xfId="22461" xr:uid="{BC26810B-1290-42D1-AC1F-DC5BA343B93E}"/>
    <cellStyle name="Comma 2 2 2 3 2 2 4 4" xfId="2054" xr:uid="{00000000-0005-0000-0000-00004D080000}"/>
    <cellStyle name="Comma 2 2 2 3 2 2 4 4 2" xfId="22462" xr:uid="{62F0F5DB-1005-457E-9E27-3EA6C619EA62}"/>
    <cellStyle name="Comma 2 2 2 3 2 2 4 5" xfId="22459" xr:uid="{890C1F03-B39D-4078-9AB1-16C47362E68D}"/>
    <cellStyle name="Comma 2 2 2 3 2 2 5" xfId="2055" xr:uid="{00000000-0005-0000-0000-00004E080000}"/>
    <cellStyle name="Comma 2 2 2 3 2 2 5 2" xfId="22463" xr:uid="{74DCA344-08D5-4791-BC98-3B7BA38BB215}"/>
    <cellStyle name="Comma 2 2 2 3 2 2 6" xfId="2056" xr:uid="{00000000-0005-0000-0000-00004F080000}"/>
    <cellStyle name="Comma 2 2 2 3 2 2 6 2" xfId="22464" xr:uid="{359AAA89-10C0-4A74-B453-AE79044D1837}"/>
    <cellStyle name="Comma 2 2 2 3 2 2 7" xfId="2057" xr:uid="{00000000-0005-0000-0000-000050080000}"/>
    <cellStyle name="Comma 2 2 2 3 2 2 7 2" xfId="22465" xr:uid="{A5998173-7DD2-4F28-9F2B-98C09ACEE20B}"/>
    <cellStyle name="Comma 2 2 2 3 2 2 8" xfId="22450" xr:uid="{06FBD46B-0DB5-48A6-8054-87AE89D214EA}"/>
    <cellStyle name="Comma 2 2 2 3 2 3" xfId="2058" xr:uid="{00000000-0005-0000-0000-000051080000}"/>
    <cellStyle name="Comma 2 2 2 3 2 3 2" xfId="2059" xr:uid="{00000000-0005-0000-0000-000052080000}"/>
    <cellStyle name="Comma 2 2 2 3 2 3 2 2" xfId="2060" xr:uid="{00000000-0005-0000-0000-000053080000}"/>
    <cellStyle name="Comma 2 2 2 3 2 3 2 2 2" xfId="2061" xr:uid="{00000000-0005-0000-0000-000054080000}"/>
    <cellStyle name="Comma 2 2 2 3 2 3 2 2 2 2" xfId="22469" xr:uid="{02DAF96A-0F8E-4719-A09A-3F6CB90B7360}"/>
    <cellStyle name="Comma 2 2 2 3 2 3 2 2 3" xfId="2062" xr:uid="{00000000-0005-0000-0000-000055080000}"/>
    <cellStyle name="Comma 2 2 2 3 2 3 2 2 3 2" xfId="22470" xr:uid="{1452D0E5-0442-46E6-9F43-556E19AF8725}"/>
    <cellStyle name="Comma 2 2 2 3 2 3 2 2 4" xfId="2063" xr:uid="{00000000-0005-0000-0000-000056080000}"/>
    <cellStyle name="Comma 2 2 2 3 2 3 2 2 4 2" xfId="22471" xr:uid="{AF69FB2B-E159-47A6-B08D-751BA1DA286C}"/>
    <cellStyle name="Comma 2 2 2 3 2 3 2 2 5" xfId="22468" xr:uid="{28141D77-8DC4-4F6D-B6C3-80584BE5DFD5}"/>
    <cellStyle name="Comma 2 2 2 3 2 3 2 3" xfId="2064" xr:uid="{00000000-0005-0000-0000-000057080000}"/>
    <cellStyle name="Comma 2 2 2 3 2 3 2 3 2" xfId="22472" xr:uid="{801BC552-AC04-46E4-BD9B-377A9F671720}"/>
    <cellStyle name="Comma 2 2 2 3 2 3 2 4" xfId="2065" xr:uid="{00000000-0005-0000-0000-000058080000}"/>
    <cellStyle name="Comma 2 2 2 3 2 3 2 4 2" xfId="22473" xr:uid="{9E516CB7-0FFB-4F39-AF0F-E3226F47014A}"/>
    <cellStyle name="Comma 2 2 2 3 2 3 2 5" xfId="2066" xr:uid="{00000000-0005-0000-0000-000059080000}"/>
    <cellStyle name="Comma 2 2 2 3 2 3 2 5 2" xfId="22474" xr:uid="{C4148556-B3FA-4987-9082-51D24A290A18}"/>
    <cellStyle name="Comma 2 2 2 3 2 3 2 6" xfId="22467" xr:uid="{2DE425C5-9BFE-4F62-9BD4-B1C82811DA84}"/>
    <cellStyle name="Comma 2 2 2 3 2 3 3" xfId="2067" xr:uid="{00000000-0005-0000-0000-00005A080000}"/>
    <cellStyle name="Comma 2 2 2 3 2 3 4" xfId="2068" xr:uid="{00000000-0005-0000-0000-00005B080000}"/>
    <cellStyle name="Comma 2 2 2 3 2 3 4 2" xfId="2069" xr:uid="{00000000-0005-0000-0000-00005C080000}"/>
    <cellStyle name="Comma 2 2 2 3 2 3 4 2 2" xfId="22476" xr:uid="{0CB385FD-A4E9-4D47-8760-6C72E049BF24}"/>
    <cellStyle name="Comma 2 2 2 3 2 3 4 3" xfId="2070" xr:uid="{00000000-0005-0000-0000-00005D080000}"/>
    <cellStyle name="Comma 2 2 2 3 2 3 4 3 2" xfId="22477" xr:uid="{97D443CF-1112-46F1-ACD1-2BBF08591455}"/>
    <cellStyle name="Comma 2 2 2 3 2 3 4 4" xfId="2071" xr:uid="{00000000-0005-0000-0000-00005E080000}"/>
    <cellStyle name="Comma 2 2 2 3 2 3 4 4 2" xfId="22478" xr:uid="{DFC30E39-1FAC-404D-AE73-89E2439A4EA4}"/>
    <cellStyle name="Comma 2 2 2 3 2 3 4 5" xfId="22475" xr:uid="{B8700AC0-DD80-4387-A0F6-76411B81EC28}"/>
    <cellStyle name="Comma 2 2 2 3 2 3 5" xfId="2072" xr:uid="{00000000-0005-0000-0000-00005F080000}"/>
    <cellStyle name="Comma 2 2 2 3 2 3 5 2" xfId="22479" xr:uid="{32CAC5A4-4674-4268-A0F5-9688657BE540}"/>
    <cellStyle name="Comma 2 2 2 3 2 3 6" xfId="2073" xr:uid="{00000000-0005-0000-0000-000060080000}"/>
    <cellStyle name="Comma 2 2 2 3 2 3 6 2" xfId="22480" xr:uid="{2450DD8E-FDA8-4A68-8B52-79529699C80D}"/>
    <cellStyle name="Comma 2 2 2 3 2 3 7" xfId="2074" xr:uid="{00000000-0005-0000-0000-000061080000}"/>
    <cellStyle name="Comma 2 2 2 3 2 3 7 2" xfId="22481" xr:uid="{B982E77D-E3EB-4F0F-ACCF-E617335E3EC9}"/>
    <cellStyle name="Comma 2 2 2 3 2 3 8" xfId="22466" xr:uid="{75DE13A4-C31E-4BD3-9502-A5C45BA4A6C0}"/>
    <cellStyle name="Comma 2 2 2 3 2 4" xfId="2075" xr:uid="{00000000-0005-0000-0000-000062080000}"/>
    <cellStyle name="Comma 2 2 2 3 2 4 2" xfId="2076" xr:uid="{00000000-0005-0000-0000-000063080000}"/>
    <cellStyle name="Comma 2 2 2 3 2 4 3" xfId="2077" xr:uid="{00000000-0005-0000-0000-000064080000}"/>
    <cellStyle name="Comma 2 2 2 3 2 4 3 2" xfId="2078" xr:uid="{00000000-0005-0000-0000-000065080000}"/>
    <cellStyle name="Comma 2 2 2 3 2 4 3 2 2" xfId="22484" xr:uid="{5F219AC4-8E77-4A71-BE13-16803672ADA0}"/>
    <cellStyle name="Comma 2 2 2 3 2 4 3 3" xfId="2079" xr:uid="{00000000-0005-0000-0000-000066080000}"/>
    <cellStyle name="Comma 2 2 2 3 2 4 3 3 2" xfId="22485" xr:uid="{F626055F-9968-4B98-A8F1-9B280EB02F40}"/>
    <cellStyle name="Comma 2 2 2 3 2 4 3 4" xfId="2080" xr:uid="{00000000-0005-0000-0000-000067080000}"/>
    <cellStyle name="Comma 2 2 2 3 2 4 3 4 2" xfId="22486" xr:uid="{005EEE65-7366-4DF1-8A21-13E2720D369B}"/>
    <cellStyle name="Comma 2 2 2 3 2 4 3 5" xfId="22483" xr:uid="{2D73F0D0-A649-446B-9EA9-F6DCD27C77A7}"/>
    <cellStyle name="Comma 2 2 2 3 2 4 4" xfId="2081" xr:uid="{00000000-0005-0000-0000-000068080000}"/>
    <cellStyle name="Comma 2 2 2 3 2 4 4 2" xfId="22487" xr:uid="{9D428336-AE6C-42E9-B025-798A650CC815}"/>
    <cellStyle name="Comma 2 2 2 3 2 4 5" xfId="2082" xr:uid="{00000000-0005-0000-0000-000069080000}"/>
    <cellStyle name="Comma 2 2 2 3 2 4 5 2" xfId="22488" xr:uid="{36E2823D-9627-4CA4-A4A1-7FD2BBFC55D4}"/>
    <cellStyle name="Comma 2 2 2 3 2 4 6" xfId="2083" xr:uid="{00000000-0005-0000-0000-00006A080000}"/>
    <cellStyle name="Comma 2 2 2 3 2 4 6 2" xfId="22489" xr:uid="{9C9563C3-6249-468E-9306-5AF57186C9BC}"/>
    <cellStyle name="Comma 2 2 2 3 2 4 7" xfId="22482" xr:uid="{317A3342-9485-4D4F-A12B-8DD2E1076798}"/>
    <cellStyle name="Comma 2 2 2 3 2 5" xfId="2084" xr:uid="{00000000-0005-0000-0000-00006B080000}"/>
    <cellStyle name="Comma 2 2 2 3 2 5 2" xfId="2085" xr:uid="{00000000-0005-0000-0000-00006C080000}"/>
    <cellStyle name="Comma 2 2 2 3 2 5 3" xfId="2086" xr:uid="{00000000-0005-0000-0000-00006D080000}"/>
    <cellStyle name="Comma 2 2 2 3 2 5 4" xfId="2087" xr:uid="{00000000-0005-0000-0000-00006E080000}"/>
    <cellStyle name="Comma 2 2 2 3 2 6" xfId="2088" xr:uid="{00000000-0005-0000-0000-00006F080000}"/>
    <cellStyle name="Comma 2 2 2 3 2 6 2" xfId="2089" xr:uid="{00000000-0005-0000-0000-000070080000}"/>
    <cellStyle name="Comma 2 2 2 3 2 6 2 2" xfId="22491" xr:uid="{E6D5A66E-5F1F-4755-AD9A-5085FF965998}"/>
    <cellStyle name="Comma 2 2 2 3 2 6 3" xfId="2090" xr:uid="{00000000-0005-0000-0000-000071080000}"/>
    <cellStyle name="Comma 2 2 2 3 2 6 3 2" xfId="22492" xr:uid="{EDE0F0D1-2D0F-4BEE-BAAA-78ED389D7B9D}"/>
    <cellStyle name="Comma 2 2 2 3 2 6 4" xfId="2091" xr:uid="{00000000-0005-0000-0000-000072080000}"/>
    <cellStyle name="Comma 2 2 2 3 2 6 4 2" xfId="22493" xr:uid="{E3F734CE-6153-4D92-B8D3-C973AC92D57A}"/>
    <cellStyle name="Comma 2 2 2 3 2 6 5" xfId="22490" xr:uid="{94640FD6-541E-44E1-BBCB-45D8BB9D916C}"/>
    <cellStyle name="Comma 2 2 2 3 2 7" xfId="2092" xr:uid="{00000000-0005-0000-0000-000073080000}"/>
    <cellStyle name="Comma 2 2 2 3 2 7 2" xfId="22494" xr:uid="{98F80A12-7CFE-48E1-8103-44B904A96F7F}"/>
    <cellStyle name="Comma 2 2 2 3 2 8" xfId="2093" xr:uid="{00000000-0005-0000-0000-000074080000}"/>
    <cellStyle name="Comma 2 2 2 3 2 8 2" xfId="22495" xr:uid="{B5C95C0B-3212-4BDC-AA38-15C43CD29F69}"/>
    <cellStyle name="Comma 2 2 2 3 2 9" xfId="2094" xr:uid="{00000000-0005-0000-0000-000075080000}"/>
    <cellStyle name="Comma 2 2 2 3 2 9 2" xfId="22496" xr:uid="{B4AB0FDF-59AF-4E4C-AC7C-CF28A0636C32}"/>
    <cellStyle name="Comma 2 2 2 3 3" xfId="2095" xr:uid="{00000000-0005-0000-0000-000076080000}"/>
    <cellStyle name="Comma 2 2 2 3 3 2" xfId="2096" xr:uid="{00000000-0005-0000-0000-000077080000}"/>
    <cellStyle name="Comma 2 2 2 3 3 2 2" xfId="2097" xr:uid="{00000000-0005-0000-0000-000078080000}"/>
    <cellStyle name="Comma 2 2 2 3 3 2 2 2" xfId="2098" xr:uid="{00000000-0005-0000-0000-000079080000}"/>
    <cellStyle name="Comma 2 2 2 3 3 2 2 2 2" xfId="22500" xr:uid="{7C4BEDB2-3D09-4783-8EDF-5A966116A68C}"/>
    <cellStyle name="Comma 2 2 2 3 3 2 2 3" xfId="2099" xr:uid="{00000000-0005-0000-0000-00007A080000}"/>
    <cellStyle name="Comma 2 2 2 3 3 2 2 3 2" xfId="22501" xr:uid="{EFD0221F-FEB5-4DF4-BBFE-C4832D667B4E}"/>
    <cellStyle name="Comma 2 2 2 3 3 2 2 4" xfId="2100" xr:uid="{00000000-0005-0000-0000-00007B080000}"/>
    <cellStyle name="Comma 2 2 2 3 3 2 2 4 2" xfId="22502" xr:uid="{6295DEEC-617C-4C2A-86F6-77B139D77BAF}"/>
    <cellStyle name="Comma 2 2 2 3 3 2 2 5" xfId="22499" xr:uid="{DC384319-BA21-41F6-B23F-E34499BCEF45}"/>
    <cellStyle name="Comma 2 2 2 3 3 2 3" xfId="2101" xr:uid="{00000000-0005-0000-0000-00007C080000}"/>
    <cellStyle name="Comma 2 2 2 3 3 2 3 2" xfId="22503" xr:uid="{82BE5222-EB86-4AF8-8974-3ABD12AB74C0}"/>
    <cellStyle name="Comma 2 2 2 3 3 2 4" xfId="2102" xr:uid="{00000000-0005-0000-0000-00007D080000}"/>
    <cellStyle name="Comma 2 2 2 3 3 2 4 2" xfId="22504" xr:uid="{1EFAADFD-9F59-4330-92C1-6AD72EABFCB5}"/>
    <cellStyle name="Comma 2 2 2 3 3 2 5" xfId="2103" xr:uid="{00000000-0005-0000-0000-00007E080000}"/>
    <cellStyle name="Comma 2 2 2 3 3 2 5 2" xfId="22505" xr:uid="{4C7023BC-AFE1-471A-9D2C-2A3A9D72B869}"/>
    <cellStyle name="Comma 2 2 2 3 3 2 6" xfId="22498" xr:uid="{F3BBFD56-9984-4B75-9E46-C4F516BF9908}"/>
    <cellStyle name="Comma 2 2 2 3 3 3" xfId="2104" xr:uid="{00000000-0005-0000-0000-00007F080000}"/>
    <cellStyle name="Comma 2 2 2 3 3 3 2" xfId="2105" xr:uid="{00000000-0005-0000-0000-000080080000}"/>
    <cellStyle name="Comma 2 2 2 3 3 3 3" xfId="2106" xr:uid="{00000000-0005-0000-0000-000081080000}"/>
    <cellStyle name="Comma 2 2 2 3 3 3 4" xfId="2107" xr:uid="{00000000-0005-0000-0000-000082080000}"/>
    <cellStyle name="Comma 2 2 2 3 3 4" xfId="2108" xr:uid="{00000000-0005-0000-0000-000083080000}"/>
    <cellStyle name="Comma 2 2 2 3 3 4 2" xfId="2109" xr:uid="{00000000-0005-0000-0000-000084080000}"/>
    <cellStyle name="Comma 2 2 2 3 3 4 2 2" xfId="22507" xr:uid="{C28732B7-EBDF-463D-898D-3A19F8D5C262}"/>
    <cellStyle name="Comma 2 2 2 3 3 4 3" xfId="2110" xr:uid="{00000000-0005-0000-0000-000085080000}"/>
    <cellStyle name="Comma 2 2 2 3 3 4 3 2" xfId="22508" xr:uid="{C509817C-C51F-43D5-A1E3-8D44696FA85D}"/>
    <cellStyle name="Comma 2 2 2 3 3 4 4" xfId="2111" xr:uid="{00000000-0005-0000-0000-000086080000}"/>
    <cellStyle name="Comma 2 2 2 3 3 4 4 2" xfId="22509" xr:uid="{E155E5A1-ECB3-4F9A-8CF4-7BA9FDD8784B}"/>
    <cellStyle name="Comma 2 2 2 3 3 4 5" xfId="22506" xr:uid="{1AC1645E-DBCF-4F38-82C1-1D3D44669E7D}"/>
    <cellStyle name="Comma 2 2 2 3 3 5" xfId="2112" xr:uid="{00000000-0005-0000-0000-000087080000}"/>
    <cellStyle name="Comma 2 2 2 3 3 5 2" xfId="22510" xr:uid="{AB7B0DA4-AE77-477A-9AE9-F1A9C753B4A9}"/>
    <cellStyle name="Comma 2 2 2 3 3 6" xfId="2113" xr:uid="{00000000-0005-0000-0000-000088080000}"/>
    <cellStyle name="Comma 2 2 2 3 3 6 2" xfId="22511" xr:uid="{EDE0E762-C359-4BC5-B3E5-DBD9E552B5BB}"/>
    <cellStyle name="Comma 2 2 2 3 3 7" xfId="2114" xr:uid="{00000000-0005-0000-0000-000089080000}"/>
    <cellStyle name="Comma 2 2 2 3 3 7 2" xfId="22512" xr:uid="{0CD19C31-8959-4BE1-A6D8-A154ED6E533C}"/>
    <cellStyle name="Comma 2 2 2 3 3 8" xfId="22497" xr:uid="{BBAF3F97-5D3A-4F85-8F34-1EB7C8EF70A5}"/>
    <cellStyle name="Comma 2 2 2 3 4" xfId="2115" xr:uid="{00000000-0005-0000-0000-00008A080000}"/>
    <cellStyle name="Comma 2 2 2 3 4 2" xfId="2116" xr:uid="{00000000-0005-0000-0000-00008B080000}"/>
    <cellStyle name="Comma 2 2 2 3 4 2 2" xfId="2117" xr:uid="{00000000-0005-0000-0000-00008C080000}"/>
    <cellStyle name="Comma 2 2 2 3 4 2 2 2" xfId="2118" xr:uid="{00000000-0005-0000-0000-00008D080000}"/>
    <cellStyle name="Comma 2 2 2 3 4 2 2 2 2" xfId="22516" xr:uid="{4C0401C7-3DE1-4DE5-81CD-2FAD423EC117}"/>
    <cellStyle name="Comma 2 2 2 3 4 2 2 3" xfId="2119" xr:uid="{00000000-0005-0000-0000-00008E080000}"/>
    <cellStyle name="Comma 2 2 2 3 4 2 2 3 2" xfId="22517" xr:uid="{FEE1312E-19F7-4AC9-B3AC-545F7911F7C8}"/>
    <cellStyle name="Comma 2 2 2 3 4 2 2 4" xfId="2120" xr:uid="{00000000-0005-0000-0000-00008F080000}"/>
    <cellStyle name="Comma 2 2 2 3 4 2 2 4 2" xfId="22518" xr:uid="{0AD839F9-785C-4322-884D-E1128B23DD27}"/>
    <cellStyle name="Comma 2 2 2 3 4 2 2 5" xfId="22515" xr:uid="{E2A58BA4-B460-4488-8C9B-7DC2E3AE4ED4}"/>
    <cellStyle name="Comma 2 2 2 3 4 2 3" xfId="2121" xr:uid="{00000000-0005-0000-0000-000090080000}"/>
    <cellStyle name="Comma 2 2 2 3 4 2 3 2" xfId="22519" xr:uid="{5A24D533-7D09-4376-AE21-48DD46317C8F}"/>
    <cellStyle name="Comma 2 2 2 3 4 2 4" xfId="2122" xr:uid="{00000000-0005-0000-0000-000091080000}"/>
    <cellStyle name="Comma 2 2 2 3 4 2 4 2" xfId="22520" xr:uid="{884FE69C-02BC-4227-A00D-3A4C6061B679}"/>
    <cellStyle name="Comma 2 2 2 3 4 2 5" xfId="2123" xr:uid="{00000000-0005-0000-0000-000092080000}"/>
    <cellStyle name="Comma 2 2 2 3 4 2 5 2" xfId="22521" xr:uid="{85E8B475-8834-4B3B-87E4-28486E3CD882}"/>
    <cellStyle name="Comma 2 2 2 3 4 2 6" xfId="22514" xr:uid="{CEAB4812-194F-4C81-87AA-179C172821D7}"/>
    <cellStyle name="Comma 2 2 2 3 4 3" xfId="2124" xr:uid="{00000000-0005-0000-0000-000093080000}"/>
    <cellStyle name="Comma 2 2 2 3 4 3 2" xfId="2125" xr:uid="{00000000-0005-0000-0000-000094080000}"/>
    <cellStyle name="Comma 2 2 2 3 4 3 3" xfId="2126" xr:uid="{00000000-0005-0000-0000-000095080000}"/>
    <cellStyle name="Comma 2 2 2 3 4 3 4" xfId="2127" xr:uid="{00000000-0005-0000-0000-000096080000}"/>
    <cellStyle name="Comma 2 2 2 3 4 4" xfId="2128" xr:uid="{00000000-0005-0000-0000-000097080000}"/>
    <cellStyle name="Comma 2 2 2 3 4 4 2" xfId="2129" xr:uid="{00000000-0005-0000-0000-000098080000}"/>
    <cellStyle name="Comma 2 2 2 3 4 4 2 2" xfId="22523" xr:uid="{B07AF515-3D3E-4F14-8730-4044DDF3E472}"/>
    <cellStyle name="Comma 2 2 2 3 4 4 3" xfId="2130" xr:uid="{00000000-0005-0000-0000-000099080000}"/>
    <cellStyle name="Comma 2 2 2 3 4 4 3 2" xfId="22524" xr:uid="{B4857B27-C0F3-49F3-A583-38E5A1381371}"/>
    <cellStyle name="Comma 2 2 2 3 4 4 4" xfId="2131" xr:uid="{00000000-0005-0000-0000-00009A080000}"/>
    <cellStyle name="Comma 2 2 2 3 4 4 4 2" xfId="22525" xr:uid="{29888A7E-77E2-4C9F-A6A5-B4EC9ACEE3EE}"/>
    <cellStyle name="Comma 2 2 2 3 4 4 5" xfId="22522" xr:uid="{F947A2CA-DAAC-455F-8024-FF5B14CFEF54}"/>
    <cellStyle name="Comma 2 2 2 3 4 5" xfId="2132" xr:uid="{00000000-0005-0000-0000-00009B080000}"/>
    <cellStyle name="Comma 2 2 2 3 4 5 2" xfId="22526" xr:uid="{E6324DD2-579A-42D3-8DC5-C1EBA2F4C992}"/>
    <cellStyle name="Comma 2 2 2 3 4 6" xfId="2133" xr:uid="{00000000-0005-0000-0000-00009C080000}"/>
    <cellStyle name="Comma 2 2 2 3 4 6 2" xfId="22527" xr:uid="{7581C48E-1263-419B-902D-1777D9C0C96D}"/>
    <cellStyle name="Comma 2 2 2 3 4 7" xfId="2134" xr:uid="{00000000-0005-0000-0000-00009D080000}"/>
    <cellStyle name="Comma 2 2 2 3 4 7 2" xfId="22528" xr:uid="{37AD4F8F-84FE-4A15-BD93-D4D3DC0DC6B7}"/>
    <cellStyle name="Comma 2 2 2 3 4 8" xfId="22513" xr:uid="{0CCC0FBC-A293-4EC4-AA08-3105DF5555D3}"/>
    <cellStyle name="Comma 2 2 2 3 5" xfId="2135" xr:uid="{00000000-0005-0000-0000-00009E080000}"/>
    <cellStyle name="Comma 2 2 2 3 5 2" xfId="2136" xr:uid="{00000000-0005-0000-0000-00009F080000}"/>
    <cellStyle name="Comma 2 2 2 3 5 2 2" xfId="22529" xr:uid="{5A2BF125-598B-416C-83CE-A52BB7C8BF28}"/>
    <cellStyle name="Comma 2 2 2 3 6" xfId="2137" xr:uid="{00000000-0005-0000-0000-0000A0080000}"/>
    <cellStyle name="Comma 2 2 2 3 6 2" xfId="2138" xr:uid="{00000000-0005-0000-0000-0000A1080000}"/>
    <cellStyle name="Comma 2 2 2 3 6 2 2" xfId="2139" xr:uid="{00000000-0005-0000-0000-0000A2080000}"/>
    <cellStyle name="Comma 2 2 2 3 6 2 2 2" xfId="22532" xr:uid="{DF52607C-0907-424C-8917-744590D44588}"/>
    <cellStyle name="Comma 2 2 2 3 6 2 3" xfId="2140" xr:uid="{00000000-0005-0000-0000-0000A3080000}"/>
    <cellStyle name="Comma 2 2 2 3 6 2 3 2" xfId="22533" xr:uid="{7272BB29-5829-42E0-BE30-7DC0C9A877FC}"/>
    <cellStyle name="Comma 2 2 2 3 6 2 4" xfId="2141" xr:uid="{00000000-0005-0000-0000-0000A4080000}"/>
    <cellStyle name="Comma 2 2 2 3 6 2 4 2" xfId="22534" xr:uid="{193E8944-DAA9-47A7-8911-0647843423C6}"/>
    <cellStyle name="Comma 2 2 2 3 6 2 5" xfId="22531" xr:uid="{7956F77D-E7A3-4924-AAFE-9CD21C9B03D7}"/>
    <cellStyle name="Comma 2 2 2 3 6 3" xfId="2142" xr:uid="{00000000-0005-0000-0000-0000A5080000}"/>
    <cellStyle name="Comma 2 2 2 3 6 3 2" xfId="22535" xr:uid="{A0EF31E7-3993-44A9-BC3B-195712A1CC66}"/>
    <cellStyle name="Comma 2 2 2 3 6 4" xfId="2143" xr:uid="{00000000-0005-0000-0000-0000A6080000}"/>
    <cellStyle name="Comma 2 2 2 3 6 4 2" xfId="22536" xr:uid="{FB9387B3-6FDF-45F3-9EA6-DA931FE44145}"/>
    <cellStyle name="Comma 2 2 2 3 6 5" xfId="2144" xr:uid="{00000000-0005-0000-0000-0000A7080000}"/>
    <cellStyle name="Comma 2 2 2 3 6 5 2" xfId="22537" xr:uid="{15B4F8D1-32B8-44C8-A51C-5304825B3FD8}"/>
    <cellStyle name="Comma 2 2 2 3 6 6" xfId="22530" xr:uid="{631C6DA2-FF33-4F33-9B6F-B59D3CAD29AB}"/>
    <cellStyle name="Comma 2 2 2 3 7" xfId="2145" xr:uid="{00000000-0005-0000-0000-0000A8080000}"/>
    <cellStyle name="Comma 2 2 2 3 7 2" xfId="2146" xr:uid="{00000000-0005-0000-0000-0000A9080000}"/>
    <cellStyle name="Comma 2 2 2 3 7 2 2" xfId="22539" xr:uid="{B0FD7DD8-F323-4755-AF9E-109A3B03F061}"/>
    <cellStyle name="Comma 2 2 2 3 7 3" xfId="2147" xr:uid="{00000000-0005-0000-0000-0000AA080000}"/>
    <cellStyle name="Comma 2 2 2 3 7 3 2" xfId="22540" xr:uid="{D93FE9E8-55D5-47A4-A6D7-B20FDB18D91C}"/>
    <cellStyle name="Comma 2 2 2 3 7 4" xfId="2148" xr:uid="{00000000-0005-0000-0000-0000AB080000}"/>
    <cellStyle name="Comma 2 2 2 3 7 4 2" xfId="22541" xr:uid="{5DC16E89-57B0-41E2-93E4-16806DC218AE}"/>
    <cellStyle name="Comma 2 2 2 3 7 5" xfId="22538" xr:uid="{5475DE28-E00E-41E0-BB84-241A34F0E504}"/>
    <cellStyle name="Comma 2 2 2 3 8" xfId="2149" xr:uid="{00000000-0005-0000-0000-0000AC080000}"/>
    <cellStyle name="Comma 2 2 2 3 8 2" xfId="22542" xr:uid="{295FAA7E-A063-4545-98B4-4B214BF7B57F}"/>
    <cellStyle name="Comma 2 2 2 3 9" xfId="2150" xr:uid="{00000000-0005-0000-0000-0000AD080000}"/>
    <cellStyle name="Comma 2 2 2 3 9 2" xfId="22543" xr:uid="{1CE3727C-F17B-4887-8422-EF1979412064}"/>
    <cellStyle name="Comma 2 2 2 4" xfId="2151" xr:uid="{00000000-0005-0000-0000-0000AE080000}"/>
    <cellStyle name="Comma 2 2 2 4 10" xfId="2152" xr:uid="{00000000-0005-0000-0000-0000AF080000}"/>
    <cellStyle name="Comma 2 2 2 4 10 2" xfId="22545" xr:uid="{FD7F1226-246F-4EFE-A4CB-4FD6DD2F44BD}"/>
    <cellStyle name="Comma 2 2 2 4 11" xfId="22544" xr:uid="{648A2684-C580-49AB-A84B-42349CE162C8}"/>
    <cellStyle name="Comma 2 2 2 4 2" xfId="2153" xr:uid="{00000000-0005-0000-0000-0000B0080000}"/>
    <cellStyle name="Comma 2 2 2 4 2 2" xfId="2154" xr:uid="{00000000-0005-0000-0000-0000B1080000}"/>
    <cellStyle name="Comma 2 2 2 4 2 2 2" xfId="2155" xr:uid="{00000000-0005-0000-0000-0000B2080000}"/>
    <cellStyle name="Comma 2 2 2 4 2 2 2 2" xfId="2156" xr:uid="{00000000-0005-0000-0000-0000B3080000}"/>
    <cellStyle name="Comma 2 2 2 4 2 2 2 2 2" xfId="2157" xr:uid="{00000000-0005-0000-0000-0000B4080000}"/>
    <cellStyle name="Comma 2 2 2 4 2 2 2 2 2 2" xfId="22550" xr:uid="{4748E159-480C-487B-81E5-BD7A2A0AB060}"/>
    <cellStyle name="Comma 2 2 2 4 2 2 2 2 3" xfId="2158" xr:uid="{00000000-0005-0000-0000-0000B5080000}"/>
    <cellStyle name="Comma 2 2 2 4 2 2 2 2 3 2" xfId="22551" xr:uid="{9DFBB138-97D8-48BC-A09D-F4D917E581E7}"/>
    <cellStyle name="Comma 2 2 2 4 2 2 2 2 4" xfId="2159" xr:uid="{00000000-0005-0000-0000-0000B6080000}"/>
    <cellStyle name="Comma 2 2 2 4 2 2 2 2 4 2" xfId="22552" xr:uid="{2CBC256C-91D2-4A71-9328-3AB268F1E077}"/>
    <cellStyle name="Comma 2 2 2 4 2 2 2 2 5" xfId="22549" xr:uid="{AC009F45-2180-4B85-A583-21E975B54D5E}"/>
    <cellStyle name="Comma 2 2 2 4 2 2 2 3" xfId="2160" xr:uid="{00000000-0005-0000-0000-0000B7080000}"/>
    <cellStyle name="Comma 2 2 2 4 2 2 2 3 2" xfId="22553" xr:uid="{8A72BB3D-AC99-49FF-A0CC-1E71F43121EC}"/>
    <cellStyle name="Comma 2 2 2 4 2 2 2 4" xfId="2161" xr:uid="{00000000-0005-0000-0000-0000B8080000}"/>
    <cellStyle name="Comma 2 2 2 4 2 2 2 4 2" xfId="22554" xr:uid="{17BBF289-1D23-4913-981A-C32D96CBC79D}"/>
    <cellStyle name="Comma 2 2 2 4 2 2 2 5" xfId="2162" xr:uid="{00000000-0005-0000-0000-0000B9080000}"/>
    <cellStyle name="Comma 2 2 2 4 2 2 2 5 2" xfId="22555" xr:uid="{EC307396-ED35-40A2-8D3D-ED1F2C580B07}"/>
    <cellStyle name="Comma 2 2 2 4 2 2 2 6" xfId="22548" xr:uid="{8B9119E5-9D88-4733-93B8-300F62A7D877}"/>
    <cellStyle name="Comma 2 2 2 4 2 2 3" xfId="2163" xr:uid="{00000000-0005-0000-0000-0000BA080000}"/>
    <cellStyle name="Comma 2 2 2 4 2 2 3 2" xfId="2164" xr:uid="{00000000-0005-0000-0000-0000BB080000}"/>
    <cellStyle name="Comma 2 2 2 4 2 2 3 2 2" xfId="22557" xr:uid="{10006688-C97B-4B9C-AFA1-8BAAAB3BEDCB}"/>
    <cellStyle name="Comma 2 2 2 4 2 2 3 3" xfId="2165" xr:uid="{00000000-0005-0000-0000-0000BC080000}"/>
    <cellStyle name="Comma 2 2 2 4 2 2 3 3 2" xfId="22558" xr:uid="{AEEBEF02-586B-4EF1-9A92-54ABFB0A1A02}"/>
    <cellStyle name="Comma 2 2 2 4 2 2 3 4" xfId="2166" xr:uid="{00000000-0005-0000-0000-0000BD080000}"/>
    <cellStyle name="Comma 2 2 2 4 2 2 3 4 2" xfId="22559" xr:uid="{5A91B1DA-F284-41D9-9FF7-B3E3B6B9401B}"/>
    <cellStyle name="Comma 2 2 2 4 2 2 3 5" xfId="22556" xr:uid="{D31F7146-389C-495C-A139-9DCEFCEAF647}"/>
    <cellStyle name="Comma 2 2 2 4 2 2 4" xfId="2167" xr:uid="{00000000-0005-0000-0000-0000BE080000}"/>
    <cellStyle name="Comma 2 2 2 4 2 2 4 2" xfId="22560" xr:uid="{2F8356C3-9D99-47E0-B98D-995AED43EE8D}"/>
    <cellStyle name="Comma 2 2 2 4 2 2 5" xfId="2168" xr:uid="{00000000-0005-0000-0000-0000BF080000}"/>
    <cellStyle name="Comma 2 2 2 4 2 2 5 2" xfId="22561" xr:uid="{53F65418-1E47-42FA-9C35-0BBB43E70FB7}"/>
    <cellStyle name="Comma 2 2 2 4 2 2 6" xfId="2169" xr:uid="{00000000-0005-0000-0000-0000C0080000}"/>
    <cellStyle name="Comma 2 2 2 4 2 2 6 2" xfId="22562" xr:uid="{6FF4D006-2E80-4EEE-8875-CF2722150606}"/>
    <cellStyle name="Comma 2 2 2 4 2 2 7" xfId="22547" xr:uid="{66E27163-70F3-4445-A172-DD7B6F6C3AFC}"/>
    <cellStyle name="Comma 2 2 2 4 2 3" xfId="2170" xr:uid="{00000000-0005-0000-0000-0000C1080000}"/>
    <cellStyle name="Comma 2 2 2 4 2 3 2" xfId="2171" xr:uid="{00000000-0005-0000-0000-0000C2080000}"/>
    <cellStyle name="Comma 2 2 2 4 2 3 2 2" xfId="2172" xr:uid="{00000000-0005-0000-0000-0000C3080000}"/>
    <cellStyle name="Comma 2 2 2 4 2 3 2 2 2" xfId="2173" xr:uid="{00000000-0005-0000-0000-0000C4080000}"/>
    <cellStyle name="Comma 2 2 2 4 2 3 2 2 2 2" xfId="22566" xr:uid="{5A3E1E15-CD63-4ABE-AC24-E857C907AEE4}"/>
    <cellStyle name="Comma 2 2 2 4 2 3 2 2 3" xfId="2174" xr:uid="{00000000-0005-0000-0000-0000C5080000}"/>
    <cellStyle name="Comma 2 2 2 4 2 3 2 2 3 2" xfId="22567" xr:uid="{AFE1EBF1-448B-4E5F-90A9-A75A5128DABA}"/>
    <cellStyle name="Comma 2 2 2 4 2 3 2 2 4" xfId="2175" xr:uid="{00000000-0005-0000-0000-0000C6080000}"/>
    <cellStyle name="Comma 2 2 2 4 2 3 2 2 4 2" xfId="22568" xr:uid="{C9976AA3-C15E-43A9-97CD-D7A5C665C05C}"/>
    <cellStyle name="Comma 2 2 2 4 2 3 2 2 5" xfId="22565" xr:uid="{0C6E8AA0-0FFE-4A82-8959-498787A8400A}"/>
    <cellStyle name="Comma 2 2 2 4 2 3 2 3" xfId="2176" xr:uid="{00000000-0005-0000-0000-0000C7080000}"/>
    <cellStyle name="Comma 2 2 2 4 2 3 2 3 2" xfId="22569" xr:uid="{D1F041CC-D041-4F0E-A9FA-41EFA40D0E09}"/>
    <cellStyle name="Comma 2 2 2 4 2 3 2 4" xfId="2177" xr:uid="{00000000-0005-0000-0000-0000C8080000}"/>
    <cellStyle name="Comma 2 2 2 4 2 3 2 4 2" xfId="22570" xr:uid="{958D3272-BB77-448E-8AF7-F1F65E7B07BD}"/>
    <cellStyle name="Comma 2 2 2 4 2 3 2 5" xfId="2178" xr:uid="{00000000-0005-0000-0000-0000C9080000}"/>
    <cellStyle name="Comma 2 2 2 4 2 3 2 5 2" xfId="22571" xr:uid="{8BF3C844-2EDF-4ADC-87B9-A85C1BC85468}"/>
    <cellStyle name="Comma 2 2 2 4 2 3 2 6" xfId="22564" xr:uid="{EC250614-DFBE-4AFF-826F-C4F3601FEA01}"/>
    <cellStyle name="Comma 2 2 2 4 2 3 3" xfId="2179" xr:uid="{00000000-0005-0000-0000-0000CA080000}"/>
    <cellStyle name="Comma 2 2 2 4 2 3 3 2" xfId="2180" xr:uid="{00000000-0005-0000-0000-0000CB080000}"/>
    <cellStyle name="Comma 2 2 2 4 2 3 3 2 2" xfId="22573" xr:uid="{86959EDD-F340-41A9-8B25-E78583ECAC99}"/>
    <cellStyle name="Comma 2 2 2 4 2 3 3 3" xfId="2181" xr:uid="{00000000-0005-0000-0000-0000CC080000}"/>
    <cellStyle name="Comma 2 2 2 4 2 3 3 3 2" xfId="22574" xr:uid="{AA7C954C-F7A2-4C8E-B213-6C1C31BBC0F3}"/>
    <cellStyle name="Comma 2 2 2 4 2 3 3 4" xfId="2182" xr:uid="{00000000-0005-0000-0000-0000CD080000}"/>
    <cellStyle name="Comma 2 2 2 4 2 3 3 4 2" xfId="22575" xr:uid="{4B4571EA-9DDB-4B08-B038-17800ED976C4}"/>
    <cellStyle name="Comma 2 2 2 4 2 3 3 5" xfId="22572" xr:uid="{FC6BA5D1-1B6D-4E18-905B-E30BEECB5AC4}"/>
    <cellStyle name="Comma 2 2 2 4 2 3 4" xfId="2183" xr:uid="{00000000-0005-0000-0000-0000CE080000}"/>
    <cellStyle name="Comma 2 2 2 4 2 3 4 2" xfId="22576" xr:uid="{4923CA5A-8901-4513-8A4B-F69E699A77C7}"/>
    <cellStyle name="Comma 2 2 2 4 2 3 5" xfId="2184" xr:uid="{00000000-0005-0000-0000-0000CF080000}"/>
    <cellStyle name="Comma 2 2 2 4 2 3 5 2" xfId="22577" xr:uid="{ECF4526A-4DA9-4F52-A275-A3D26C8DD38A}"/>
    <cellStyle name="Comma 2 2 2 4 2 3 6" xfId="2185" xr:uid="{00000000-0005-0000-0000-0000D0080000}"/>
    <cellStyle name="Comma 2 2 2 4 2 3 6 2" xfId="22578" xr:uid="{62396737-B1C6-4170-86E3-D014C99BC8FE}"/>
    <cellStyle name="Comma 2 2 2 4 2 3 7" xfId="22563" xr:uid="{30E682C4-A3A6-4A3D-AF10-242B2F0E6E83}"/>
    <cellStyle name="Comma 2 2 2 4 2 4" xfId="2186" xr:uid="{00000000-0005-0000-0000-0000D1080000}"/>
    <cellStyle name="Comma 2 2 2 4 2 4 2" xfId="2187" xr:uid="{00000000-0005-0000-0000-0000D2080000}"/>
    <cellStyle name="Comma 2 2 2 4 2 4 2 2" xfId="2188" xr:uid="{00000000-0005-0000-0000-0000D3080000}"/>
    <cellStyle name="Comma 2 2 2 4 2 4 2 2 2" xfId="22581" xr:uid="{77382F16-9BA1-4B32-BB7A-188DEC87250E}"/>
    <cellStyle name="Comma 2 2 2 4 2 4 2 3" xfId="2189" xr:uid="{00000000-0005-0000-0000-0000D4080000}"/>
    <cellStyle name="Comma 2 2 2 4 2 4 2 3 2" xfId="22582" xr:uid="{340D89A3-D500-4E58-BA0E-C1E858A75B61}"/>
    <cellStyle name="Comma 2 2 2 4 2 4 2 4" xfId="2190" xr:uid="{00000000-0005-0000-0000-0000D5080000}"/>
    <cellStyle name="Comma 2 2 2 4 2 4 2 4 2" xfId="22583" xr:uid="{0C87EA47-91EA-44C5-B006-5AEE3145B908}"/>
    <cellStyle name="Comma 2 2 2 4 2 4 2 5" xfId="22580" xr:uid="{1E0A8269-7EB9-46D0-B4F6-74F61182A3AB}"/>
    <cellStyle name="Comma 2 2 2 4 2 4 3" xfId="2191" xr:uid="{00000000-0005-0000-0000-0000D6080000}"/>
    <cellStyle name="Comma 2 2 2 4 2 4 3 2" xfId="22584" xr:uid="{FF6E8239-E401-4D41-8B6E-8FF68CCD1C5E}"/>
    <cellStyle name="Comma 2 2 2 4 2 4 4" xfId="2192" xr:uid="{00000000-0005-0000-0000-0000D7080000}"/>
    <cellStyle name="Comma 2 2 2 4 2 4 4 2" xfId="22585" xr:uid="{5F5151A7-B501-4C70-A443-C88097BF25D6}"/>
    <cellStyle name="Comma 2 2 2 4 2 4 5" xfId="2193" xr:uid="{00000000-0005-0000-0000-0000D8080000}"/>
    <cellStyle name="Comma 2 2 2 4 2 4 5 2" xfId="22586" xr:uid="{FAF8BC4B-CD3D-4E30-A71D-D88E5A63B084}"/>
    <cellStyle name="Comma 2 2 2 4 2 4 6" xfId="22579" xr:uid="{4A0DF487-419B-42BE-96A2-165C67EAEC13}"/>
    <cellStyle name="Comma 2 2 2 4 2 5" xfId="2194" xr:uid="{00000000-0005-0000-0000-0000D9080000}"/>
    <cellStyle name="Comma 2 2 2 4 2 5 2" xfId="2195" xr:uid="{00000000-0005-0000-0000-0000DA080000}"/>
    <cellStyle name="Comma 2 2 2 4 2 5 2 2" xfId="22588" xr:uid="{E23E25C2-0737-420F-86E6-16B83D3CF3BD}"/>
    <cellStyle name="Comma 2 2 2 4 2 5 3" xfId="2196" xr:uid="{00000000-0005-0000-0000-0000DB080000}"/>
    <cellStyle name="Comma 2 2 2 4 2 5 3 2" xfId="22589" xr:uid="{A53B99D4-6ED7-41B5-9BBF-32632CEBB7F6}"/>
    <cellStyle name="Comma 2 2 2 4 2 5 4" xfId="2197" xr:uid="{00000000-0005-0000-0000-0000DC080000}"/>
    <cellStyle name="Comma 2 2 2 4 2 5 4 2" xfId="22590" xr:uid="{2A0876D7-4627-4710-AE89-7E733B277885}"/>
    <cellStyle name="Comma 2 2 2 4 2 5 5" xfId="22587" xr:uid="{54060BE1-AC9E-4248-BCC4-17DD98F39B58}"/>
    <cellStyle name="Comma 2 2 2 4 2 6" xfId="2198" xr:uid="{00000000-0005-0000-0000-0000DD080000}"/>
    <cellStyle name="Comma 2 2 2 4 2 6 2" xfId="22591" xr:uid="{D2AD541D-A860-41D8-98F0-3703ADFB2598}"/>
    <cellStyle name="Comma 2 2 2 4 2 7" xfId="2199" xr:uid="{00000000-0005-0000-0000-0000DE080000}"/>
    <cellStyle name="Comma 2 2 2 4 2 7 2" xfId="22592" xr:uid="{9A95B171-F47B-4A74-993B-0BCD8C7A8762}"/>
    <cellStyle name="Comma 2 2 2 4 2 8" xfId="2200" xr:uid="{00000000-0005-0000-0000-0000DF080000}"/>
    <cellStyle name="Comma 2 2 2 4 2 8 2" xfId="22593" xr:uid="{2302DE2F-295E-47DE-A20A-852B4E003C34}"/>
    <cellStyle name="Comma 2 2 2 4 2 9" xfId="22546" xr:uid="{5E68C354-7135-4538-97EF-9333724FA57E}"/>
    <cellStyle name="Comma 2 2 2 4 3" xfId="2201" xr:uid="{00000000-0005-0000-0000-0000E0080000}"/>
    <cellStyle name="Comma 2 2 2 4 3 2" xfId="2202" xr:uid="{00000000-0005-0000-0000-0000E1080000}"/>
    <cellStyle name="Comma 2 2 2 4 3 2 2" xfId="2203" xr:uid="{00000000-0005-0000-0000-0000E2080000}"/>
    <cellStyle name="Comma 2 2 2 4 3 2 2 2" xfId="2204" xr:uid="{00000000-0005-0000-0000-0000E3080000}"/>
    <cellStyle name="Comma 2 2 2 4 3 2 2 2 2" xfId="22597" xr:uid="{B21A009C-7706-4EEC-8D12-DB7DC469635A}"/>
    <cellStyle name="Comma 2 2 2 4 3 2 2 3" xfId="2205" xr:uid="{00000000-0005-0000-0000-0000E4080000}"/>
    <cellStyle name="Comma 2 2 2 4 3 2 2 3 2" xfId="22598" xr:uid="{A22DD779-1F12-478B-B428-E020E40BFA7B}"/>
    <cellStyle name="Comma 2 2 2 4 3 2 2 4" xfId="2206" xr:uid="{00000000-0005-0000-0000-0000E5080000}"/>
    <cellStyle name="Comma 2 2 2 4 3 2 2 4 2" xfId="22599" xr:uid="{DEABB6E7-85A7-4E9B-93B7-58E9077EB789}"/>
    <cellStyle name="Comma 2 2 2 4 3 2 2 5" xfId="22596" xr:uid="{E8C2B6F5-DBDA-4243-BE32-47C7D7B724A0}"/>
    <cellStyle name="Comma 2 2 2 4 3 2 3" xfId="2207" xr:uid="{00000000-0005-0000-0000-0000E6080000}"/>
    <cellStyle name="Comma 2 2 2 4 3 2 3 2" xfId="22600" xr:uid="{53DD1D59-7268-400C-9BC4-C327283517CD}"/>
    <cellStyle name="Comma 2 2 2 4 3 2 4" xfId="2208" xr:uid="{00000000-0005-0000-0000-0000E7080000}"/>
    <cellStyle name="Comma 2 2 2 4 3 2 4 2" xfId="22601" xr:uid="{CE7C5185-A8C2-4158-AC9A-91916B2DEFCC}"/>
    <cellStyle name="Comma 2 2 2 4 3 2 5" xfId="2209" xr:uid="{00000000-0005-0000-0000-0000E8080000}"/>
    <cellStyle name="Comma 2 2 2 4 3 2 5 2" xfId="22602" xr:uid="{E2450444-C0B7-49F2-B492-57BC823C2F51}"/>
    <cellStyle name="Comma 2 2 2 4 3 2 6" xfId="22595" xr:uid="{C54B8A11-DA35-4404-8A35-345E16B68C5F}"/>
    <cellStyle name="Comma 2 2 2 4 3 3" xfId="2210" xr:uid="{00000000-0005-0000-0000-0000E9080000}"/>
    <cellStyle name="Comma 2 2 2 4 3 3 2" xfId="2211" xr:uid="{00000000-0005-0000-0000-0000EA080000}"/>
    <cellStyle name="Comma 2 2 2 4 3 3 2 2" xfId="22604" xr:uid="{CD04B2F8-F6DC-4077-A980-E3C295D88422}"/>
    <cellStyle name="Comma 2 2 2 4 3 3 3" xfId="2212" xr:uid="{00000000-0005-0000-0000-0000EB080000}"/>
    <cellStyle name="Comma 2 2 2 4 3 3 3 2" xfId="22605" xr:uid="{601B814C-1F0C-4CB8-815D-86020DC28784}"/>
    <cellStyle name="Comma 2 2 2 4 3 3 4" xfId="2213" xr:uid="{00000000-0005-0000-0000-0000EC080000}"/>
    <cellStyle name="Comma 2 2 2 4 3 3 4 2" xfId="22606" xr:uid="{6DE7F7E0-65B3-4121-8FB8-555992E22216}"/>
    <cellStyle name="Comma 2 2 2 4 3 3 5" xfId="22603" xr:uid="{68959478-8249-4730-9D7A-C30F0035FB37}"/>
    <cellStyle name="Comma 2 2 2 4 3 4" xfId="2214" xr:uid="{00000000-0005-0000-0000-0000ED080000}"/>
    <cellStyle name="Comma 2 2 2 4 3 4 2" xfId="22607" xr:uid="{BD3EB9CF-9249-4F32-8967-72A7B54E67ED}"/>
    <cellStyle name="Comma 2 2 2 4 3 5" xfId="2215" xr:uid="{00000000-0005-0000-0000-0000EE080000}"/>
    <cellStyle name="Comma 2 2 2 4 3 5 2" xfId="22608" xr:uid="{FB4B40B2-ACDF-4772-9377-9ADF7F0A0EC4}"/>
    <cellStyle name="Comma 2 2 2 4 3 6" xfId="2216" xr:uid="{00000000-0005-0000-0000-0000EF080000}"/>
    <cellStyle name="Comma 2 2 2 4 3 6 2" xfId="22609" xr:uid="{426F4993-569C-4670-BD8A-CFF49664A756}"/>
    <cellStyle name="Comma 2 2 2 4 3 7" xfId="22594" xr:uid="{B329C2C0-57BF-4343-A758-AE57FAE91FE0}"/>
    <cellStyle name="Comma 2 2 2 4 4" xfId="2217" xr:uid="{00000000-0005-0000-0000-0000F0080000}"/>
    <cellStyle name="Comma 2 2 2 4 4 2" xfId="2218" xr:uid="{00000000-0005-0000-0000-0000F1080000}"/>
    <cellStyle name="Comma 2 2 2 4 4 2 2" xfId="2219" xr:uid="{00000000-0005-0000-0000-0000F2080000}"/>
    <cellStyle name="Comma 2 2 2 4 4 2 2 2" xfId="2220" xr:uid="{00000000-0005-0000-0000-0000F3080000}"/>
    <cellStyle name="Comma 2 2 2 4 4 2 2 2 2" xfId="22613" xr:uid="{A084EB4F-72F3-46F7-8B21-363F73DB234C}"/>
    <cellStyle name="Comma 2 2 2 4 4 2 2 3" xfId="2221" xr:uid="{00000000-0005-0000-0000-0000F4080000}"/>
    <cellStyle name="Comma 2 2 2 4 4 2 2 3 2" xfId="22614" xr:uid="{D895B55F-8CB2-4509-A40C-3A6F656E2406}"/>
    <cellStyle name="Comma 2 2 2 4 4 2 2 4" xfId="2222" xr:uid="{00000000-0005-0000-0000-0000F5080000}"/>
    <cellStyle name="Comma 2 2 2 4 4 2 2 4 2" xfId="22615" xr:uid="{C3B5F77E-C169-4757-884C-042FEBDF9FEF}"/>
    <cellStyle name="Comma 2 2 2 4 4 2 2 5" xfId="22612" xr:uid="{0BE2BF89-116E-44DD-8AD4-5352280B4EEB}"/>
    <cellStyle name="Comma 2 2 2 4 4 2 3" xfId="2223" xr:uid="{00000000-0005-0000-0000-0000F6080000}"/>
    <cellStyle name="Comma 2 2 2 4 4 2 3 2" xfId="22616" xr:uid="{89933B5F-6404-4F52-AD0B-4A23CAC908BA}"/>
    <cellStyle name="Comma 2 2 2 4 4 2 4" xfId="2224" xr:uid="{00000000-0005-0000-0000-0000F7080000}"/>
    <cellStyle name="Comma 2 2 2 4 4 2 4 2" xfId="22617" xr:uid="{D4390307-5A3D-4A74-B106-75DF10FDA184}"/>
    <cellStyle name="Comma 2 2 2 4 4 2 5" xfId="2225" xr:uid="{00000000-0005-0000-0000-0000F8080000}"/>
    <cellStyle name="Comma 2 2 2 4 4 2 5 2" xfId="22618" xr:uid="{313ACAD3-A25E-4D52-A401-72DA0D4EBCE7}"/>
    <cellStyle name="Comma 2 2 2 4 4 2 6" xfId="22611" xr:uid="{E08B2367-D243-4489-971A-801A7CB05008}"/>
    <cellStyle name="Comma 2 2 2 4 4 3" xfId="2226" xr:uid="{00000000-0005-0000-0000-0000F9080000}"/>
    <cellStyle name="Comma 2 2 2 4 4 3 2" xfId="2227" xr:uid="{00000000-0005-0000-0000-0000FA080000}"/>
    <cellStyle name="Comma 2 2 2 4 4 3 2 2" xfId="22620" xr:uid="{7ED3BF4A-1604-433E-8FAC-C55F643679C9}"/>
    <cellStyle name="Comma 2 2 2 4 4 3 3" xfId="2228" xr:uid="{00000000-0005-0000-0000-0000FB080000}"/>
    <cellStyle name="Comma 2 2 2 4 4 3 3 2" xfId="22621" xr:uid="{9817D798-65F6-4EAB-8088-FC7A4D44FDB8}"/>
    <cellStyle name="Comma 2 2 2 4 4 3 4" xfId="2229" xr:uid="{00000000-0005-0000-0000-0000FC080000}"/>
    <cellStyle name="Comma 2 2 2 4 4 3 4 2" xfId="22622" xr:uid="{D3BE672A-8EE3-41FC-A09F-67389070C48A}"/>
    <cellStyle name="Comma 2 2 2 4 4 3 5" xfId="22619" xr:uid="{CE1389E7-E979-426F-ACC7-B07E3E049093}"/>
    <cellStyle name="Comma 2 2 2 4 4 4" xfId="2230" xr:uid="{00000000-0005-0000-0000-0000FD080000}"/>
    <cellStyle name="Comma 2 2 2 4 4 4 2" xfId="22623" xr:uid="{1B9138C9-F4CD-4A50-BEED-3E1A1A617C99}"/>
    <cellStyle name="Comma 2 2 2 4 4 5" xfId="2231" xr:uid="{00000000-0005-0000-0000-0000FE080000}"/>
    <cellStyle name="Comma 2 2 2 4 4 5 2" xfId="22624" xr:uid="{6A06A220-E78F-4B7F-9DCE-3A4E24FDB8AC}"/>
    <cellStyle name="Comma 2 2 2 4 4 6" xfId="2232" xr:uid="{00000000-0005-0000-0000-0000FF080000}"/>
    <cellStyle name="Comma 2 2 2 4 4 6 2" xfId="22625" xr:uid="{885FE2FB-9E09-4D04-83EB-5975FC312133}"/>
    <cellStyle name="Comma 2 2 2 4 4 7" xfId="22610" xr:uid="{E8445CBA-3F63-4CFA-82BF-FEC85A55782E}"/>
    <cellStyle name="Comma 2 2 2 4 5" xfId="2233" xr:uid="{00000000-0005-0000-0000-000000090000}"/>
    <cellStyle name="Comma 2 2 2 4 6" xfId="2234" xr:uid="{00000000-0005-0000-0000-000001090000}"/>
    <cellStyle name="Comma 2 2 2 4 6 2" xfId="2235" xr:uid="{00000000-0005-0000-0000-000002090000}"/>
    <cellStyle name="Comma 2 2 2 4 6 2 2" xfId="2236" xr:uid="{00000000-0005-0000-0000-000003090000}"/>
    <cellStyle name="Comma 2 2 2 4 6 2 2 2" xfId="22628" xr:uid="{8BCFC4E5-D68F-4925-BC83-0B04F40248A0}"/>
    <cellStyle name="Comma 2 2 2 4 6 2 3" xfId="2237" xr:uid="{00000000-0005-0000-0000-000004090000}"/>
    <cellStyle name="Comma 2 2 2 4 6 2 3 2" xfId="22629" xr:uid="{3BB06DF8-7B06-4AF6-AF33-B47289131E0D}"/>
    <cellStyle name="Comma 2 2 2 4 6 2 4" xfId="2238" xr:uid="{00000000-0005-0000-0000-000005090000}"/>
    <cellStyle name="Comma 2 2 2 4 6 2 4 2" xfId="22630" xr:uid="{AA3E6608-F8F4-453B-8D2F-37BB804A40F4}"/>
    <cellStyle name="Comma 2 2 2 4 6 2 5" xfId="22627" xr:uid="{F960121C-95E4-4128-92F7-EF78799E240E}"/>
    <cellStyle name="Comma 2 2 2 4 6 3" xfId="2239" xr:uid="{00000000-0005-0000-0000-000006090000}"/>
    <cellStyle name="Comma 2 2 2 4 6 3 2" xfId="22631" xr:uid="{684D6591-5C03-4A02-8F7C-4FF0786CCE74}"/>
    <cellStyle name="Comma 2 2 2 4 6 4" xfId="2240" xr:uid="{00000000-0005-0000-0000-000007090000}"/>
    <cellStyle name="Comma 2 2 2 4 6 4 2" xfId="22632" xr:uid="{B0B67A89-F16D-4F75-A9A6-DFCEE4176D55}"/>
    <cellStyle name="Comma 2 2 2 4 6 5" xfId="2241" xr:uid="{00000000-0005-0000-0000-000008090000}"/>
    <cellStyle name="Comma 2 2 2 4 6 5 2" xfId="22633" xr:uid="{B18C9B14-E20D-4D36-B8BF-BB8F3BA02688}"/>
    <cellStyle name="Comma 2 2 2 4 6 6" xfId="22626" xr:uid="{C8D2FD7C-EDB2-4492-BF1F-6D2D6880351E}"/>
    <cellStyle name="Comma 2 2 2 4 7" xfId="2242" xr:uid="{00000000-0005-0000-0000-000009090000}"/>
    <cellStyle name="Comma 2 2 2 4 7 2" xfId="2243" xr:uid="{00000000-0005-0000-0000-00000A090000}"/>
    <cellStyle name="Comma 2 2 2 4 7 2 2" xfId="22635" xr:uid="{967DA24D-7BD5-4DDB-8B43-73466385AE33}"/>
    <cellStyle name="Comma 2 2 2 4 7 3" xfId="2244" xr:uid="{00000000-0005-0000-0000-00000B090000}"/>
    <cellStyle name="Comma 2 2 2 4 7 3 2" xfId="22636" xr:uid="{D9C45FC0-3821-4B96-B01F-57F370173E7B}"/>
    <cellStyle name="Comma 2 2 2 4 7 4" xfId="2245" xr:uid="{00000000-0005-0000-0000-00000C090000}"/>
    <cellStyle name="Comma 2 2 2 4 7 4 2" xfId="22637" xr:uid="{4C2A3FD2-7BC8-4C5A-B2CC-727F7FFA5E0A}"/>
    <cellStyle name="Comma 2 2 2 4 7 5" xfId="22634" xr:uid="{30C6B794-8C89-44A4-BDDE-2668D1997CA6}"/>
    <cellStyle name="Comma 2 2 2 4 8" xfId="2246" xr:uid="{00000000-0005-0000-0000-00000D090000}"/>
    <cellStyle name="Comma 2 2 2 4 8 2" xfId="22638" xr:uid="{493EB736-1600-4E13-9D3D-2F5CCFC09C79}"/>
    <cellStyle name="Comma 2 2 2 4 9" xfId="2247" xr:uid="{00000000-0005-0000-0000-00000E090000}"/>
    <cellStyle name="Comma 2 2 2 4 9 2" xfId="22639" xr:uid="{B2AEA7CE-93F7-4547-9E88-BF6C61170431}"/>
    <cellStyle name="Comma 2 2 2 5" xfId="2248" xr:uid="{00000000-0005-0000-0000-00000F090000}"/>
    <cellStyle name="Comma 2 2 2 5 2" xfId="2249" xr:uid="{00000000-0005-0000-0000-000010090000}"/>
    <cellStyle name="Comma 2 2 2 5 3" xfId="22640" xr:uid="{5A3E6F2A-D915-4298-AA9E-6C1E810A0F20}"/>
    <cellStyle name="Comma 2 2 2 6" xfId="2250" xr:uid="{00000000-0005-0000-0000-000011090000}"/>
    <cellStyle name="Comma 2 2 2 6 10" xfId="2251" xr:uid="{00000000-0005-0000-0000-000012090000}"/>
    <cellStyle name="Comma 2 2 2 6 10 2" xfId="22642" xr:uid="{25974B25-E876-4A13-80A6-053AF447C75F}"/>
    <cellStyle name="Comma 2 2 2 6 11" xfId="22641" xr:uid="{DBC7EA2F-ADB4-4201-96F2-8C285929073F}"/>
    <cellStyle name="Comma 2 2 2 6 2" xfId="2252" xr:uid="{00000000-0005-0000-0000-000013090000}"/>
    <cellStyle name="Comma 2 2 2 6 2 2" xfId="2253" xr:uid="{00000000-0005-0000-0000-000014090000}"/>
    <cellStyle name="Comma 2 2 2 6 2 2 2" xfId="2254" xr:uid="{00000000-0005-0000-0000-000015090000}"/>
    <cellStyle name="Comma 2 2 2 6 2 2 2 2" xfId="2255" xr:uid="{00000000-0005-0000-0000-000016090000}"/>
    <cellStyle name="Comma 2 2 2 6 2 2 2 2 2" xfId="2256" xr:uid="{00000000-0005-0000-0000-000017090000}"/>
    <cellStyle name="Comma 2 2 2 6 2 2 2 2 2 2" xfId="22647" xr:uid="{C2A45A42-5B1F-46DC-85C8-81F3FA2C7F7B}"/>
    <cellStyle name="Comma 2 2 2 6 2 2 2 2 3" xfId="2257" xr:uid="{00000000-0005-0000-0000-000018090000}"/>
    <cellStyle name="Comma 2 2 2 6 2 2 2 2 3 2" xfId="22648" xr:uid="{DB2D1627-8CB6-4E9F-B975-2AABCFF083ED}"/>
    <cellStyle name="Comma 2 2 2 6 2 2 2 2 4" xfId="2258" xr:uid="{00000000-0005-0000-0000-000019090000}"/>
    <cellStyle name="Comma 2 2 2 6 2 2 2 2 4 2" xfId="22649" xr:uid="{08449431-1EB2-48B7-B7F2-D3FA4E01603B}"/>
    <cellStyle name="Comma 2 2 2 6 2 2 2 2 5" xfId="22646" xr:uid="{7FBC88EA-BC44-454A-A56C-8F36002F101E}"/>
    <cellStyle name="Comma 2 2 2 6 2 2 2 3" xfId="2259" xr:uid="{00000000-0005-0000-0000-00001A090000}"/>
    <cellStyle name="Comma 2 2 2 6 2 2 2 3 2" xfId="22650" xr:uid="{94E5C7D5-C460-419D-86D2-B2DB1CAB2941}"/>
    <cellStyle name="Comma 2 2 2 6 2 2 2 4" xfId="2260" xr:uid="{00000000-0005-0000-0000-00001B090000}"/>
    <cellStyle name="Comma 2 2 2 6 2 2 2 4 2" xfId="22651" xr:uid="{392D581C-C51E-47BB-81F2-FC79FAF3BC54}"/>
    <cellStyle name="Comma 2 2 2 6 2 2 2 5" xfId="2261" xr:uid="{00000000-0005-0000-0000-00001C090000}"/>
    <cellStyle name="Comma 2 2 2 6 2 2 2 5 2" xfId="22652" xr:uid="{ECC5CD1F-B642-4096-909F-CD7734147177}"/>
    <cellStyle name="Comma 2 2 2 6 2 2 2 6" xfId="22645" xr:uid="{AB4AAAC6-F7EB-47CD-8474-93442D8504F8}"/>
    <cellStyle name="Comma 2 2 2 6 2 2 3" xfId="2262" xr:uid="{00000000-0005-0000-0000-00001D090000}"/>
    <cellStyle name="Comma 2 2 2 6 2 2 3 2" xfId="2263" xr:uid="{00000000-0005-0000-0000-00001E090000}"/>
    <cellStyle name="Comma 2 2 2 6 2 2 3 2 2" xfId="22654" xr:uid="{00A90752-EBD6-4B95-914D-74329A86A4EE}"/>
    <cellStyle name="Comma 2 2 2 6 2 2 3 3" xfId="2264" xr:uid="{00000000-0005-0000-0000-00001F090000}"/>
    <cellStyle name="Comma 2 2 2 6 2 2 3 3 2" xfId="22655" xr:uid="{7D543795-29AF-420A-88C0-E97668AB9D0B}"/>
    <cellStyle name="Comma 2 2 2 6 2 2 3 4" xfId="2265" xr:uid="{00000000-0005-0000-0000-000020090000}"/>
    <cellStyle name="Comma 2 2 2 6 2 2 3 4 2" xfId="22656" xr:uid="{CC2E473C-CC36-46BD-BBF0-CB4D8963E051}"/>
    <cellStyle name="Comma 2 2 2 6 2 2 3 5" xfId="22653" xr:uid="{E4A13F4C-99D7-45B8-B98C-0D6604344543}"/>
    <cellStyle name="Comma 2 2 2 6 2 2 4" xfId="2266" xr:uid="{00000000-0005-0000-0000-000021090000}"/>
    <cellStyle name="Comma 2 2 2 6 2 2 4 2" xfId="22657" xr:uid="{ACC17762-7337-4AFC-B1D0-64B91D86758F}"/>
    <cellStyle name="Comma 2 2 2 6 2 2 5" xfId="2267" xr:uid="{00000000-0005-0000-0000-000022090000}"/>
    <cellStyle name="Comma 2 2 2 6 2 2 5 2" xfId="22658" xr:uid="{9BA295B2-C798-47F7-A884-3BEA99FD0E7A}"/>
    <cellStyle name="Comma 2 2 2 6 2 2 6" xfId="2268" xr:uid="{00000000-0005-0000-0000-000023090000}"/>
    <cellStyle name="Comma 2 2 2 6 2 2 6 2" xfId="22659" xr:uid="{338BF0E1-EE07-4232-B947-C59A270D02BB}"/>
    <cellStyle name="Comma 2 2 2 6 2 2 7" xfId="22644" xr:uid="{7ACB78AE-3295-4CC4-8A9B-8B70527D9378}"/>
    <cellStyle name="Comma 2 2 2 6 2 3" xfId="2269" xr:uid="{00000000-0005-0000-0000-000024090000}"/>
    <cellStyle name="Comma 2 2 2 6 2 3 2" xfId="2270" xr:uid="{00000000-0005-0000-0000-000025090000}"/>
    <cellStyle name="Comma 2 2 2 6 2 3 2 2" xfId="2271" xr:uid="{00000000-0005-0000-0000-000026090000}"/>
    <cellStyle name="Comma 2 2 2 6 2 3 2 2 2" xfId="2272" xr:uid="{00000000-0005-0000-0000-000027090000}"/>
    <cellStyle name="Comma 2 2 2 6 2 3 2 2 2 2" xfId="22663" xr:uid="{75E677C6-2EB7-47F1-A059-53C0DF84C6B5}"/>
    <cellStyle name="Comma 2 2 2 6 2 3 2 2 3" xfId="2273" xr:uid="{00000000-0005-0000-0000-000028090000}"/>
    <cellStyle name="Comma 2 2 2 6 2 3 2 2 3 2" xfId="22664" xr:uid="{68131784-1145-4532-A711-2C809D02171C}"/>
    <cellStyle name="Comma 2 2 2 6 2 3 2 2 4" xfId="2274" xr:uid="{00000000-0005-0000-0000-000029090000}"/>
    <cellStyle name="Comma 2 2 2 6 2 3 2 2 4 2" xfId="22665" xr:uid="{F09AAFD2-B847-4885-8D78-7A470164D981}"/>
    <cellStyle name="Comma 2 2 2 6 2 3 2 2 5" xfId="22662" xr:uid="{FA514385-22CB-4765-8BA9-5E2DFB1709C9}"/>
    <cellStyle name="Comma 2 2 2 6 2 3 2 3" xfId="2275" xr:uid="{00000000-0005-0000-0000-00002A090000}"/>
    <cellStyle name="Comma 2 2 2 6 2 3 2 3 2" xfId="22666" xr:uid="{BDE162F0-1287-4795-A1B2-CDDA808F13DD}"/>
    <cellStyle name="Comma 2 2 2 6 2 3 2 4" xfId="2276" xr:uid="{00000000-0005-0000-0000-00002B090000}"/>
    <cellStyle name="Comma 2 2 2 6 2 3 2 4 2" xfId="22667" xr:uid="{26B36457-EC29-48B5-A708-C1EC8BAC3B5E}"/>
    <cellStyle name="Comma 2 2 2 6 2 3 2 5" xfId="2277" xr:uid="{00000000-0005-0000-0000-00002C090000}"/>
    <cellStyle name="Comma 2 2 2 6 2 3 2 5 2" xfId="22668" xr:uid="{4CBB7F2D-FCE0-4C69-B0C0-93363DF51D71}"/>
    <cellStyle name="Comma 2 2 2 6 2 3 2 6" xfId="22661" xr:uid="{8C9CA8D5-9440-45B0-80CF-CFB95DC1616A}"/>
    <cellStyle name="Comma 2 2 2 6 2 3 3" xfId="2278" xr:uid="{00000000-0005-0000-0000-00002D090000}"/>
    <cellStyle name="Comma 2 2 2 6 2 3 3 2" xfId="2279" xr:uid="{00000000-0005-0000-0000-00002E090000}"/>
    <cellStyle name="Comma 2 2 2 6 2 3 3 2 2" xfId="22670" xr:uid="{222DA9EC-FCEC-4E1A-ACFD-A979771079DA}"/>
    <cellStyle name="Comma 2 2 2 6 2 3 3 3" xfId="2280" xr:uid="{00000000-0005-0000-0000-00002F090000}"/>
    <cellStyle name="Comma 2 2 2 6 2 3 3 3 2" xfId="22671" xr:uid="{18F3C18C-79C4-41E4-A83F-5B8F692CD480}"/>
    <cellStyle name="Comma 2 2 2 6 2 3 3 4" xfId="2281" xr:uid="{00000000-0005-0000-0000-000030090000}"/>
    <cellStyle name="Comma 2 2 2 6 2 3 3 4 2" xfId="22672" xr:uid="{DB546EEE-5FF1-474A-BF05-8283504F26E8}"/>
    <cellStyle name="Comma 2 2 2 6 2 3 3 5" xfId="22669" xr:uid="{EBEBE973-C5FE-438B-9724-2832FE0A0568}"/>
    <cellStyle name="Comma 2 2 2 6 2 3 4" xfId="2282" xr:uid="{00000000-0005-0000-0000-000031090000}"/>
    <cellStyle name="Comma 2 2 2 6 2 3 4 2" xfId="22673" xr:uid="{F2E2E135-DEC1-4AE8-BE9E-47655FA352BE}"/>
    <cellStyle name="Comma 2 2 2 6 2 3 5" xfId="2283" xr:uid="{00000000-0005-0000-0000-000032090000}"/>
    <cellStyle name="Comma 2 2 2 6 2 3 5 2" xfId="22674" xr:uid="{1413C08B-7415-425C-9DF2-1DA27CF1FD5A}"/>
    <cellStyle name="Comma 2 2 2 6 2 3 6" xfId="2284" xr:uid="{00000000-0005-0000-0000-000033090000}"/>
    <cellStyle name="Comma 2 2 2 6 2 3 6 2" xfId="22675" xr:uid="{9EDEF8D4-23D0-4642-BCD4-B9BE75F833EE}"/>
    <cellStyle name="Comma 2 2 2 6 2 3 7" xfId="22660" xr:uid="{A9A0BC6A-44E4-42A2-9CC8-81C412F8FD96}"/>
    <cellStyle name="Comma 2 2 2 6 2 4" xfId="2285" xr:uid="{00000000-0005-0000-0000-000034090000}"/>
    <cellStyle name="Comma 2 2 2 6 2 4 2" xfId="2286" xr:uid="{00000000-0005-0000-0000-000035090000}"/>
    <cellStyle name="Comma 2 2 2 6 2 4 2 2" xfId="2287" xr:uid="{00000000-0005-0000-0000-000036090000}"/>
    <cellStyle name="Comma 2 2 2 6 2 4 2 2 2" xfId="22678" xr:uid="{92DDC8D6-662C-4C83-9C85-86555AF98929}"/>
    <cellStyle name="Comma 2 2 2 6 2 4 2 3" xfId="2288" xr:uid="{00000000-0005-0000-0000-000037090000}"/>
    <cellStyle name="Comma 2 2 2 6 2 4 2 3 2" xfId="22679" xr:uid="{632DF486-5F37-4EE5-A29E-A163E5DEA5B2}"/>
    <cellStyle name="Comma 2 2 2 6 2 4 2 4" xfId="2289" xr:uid="{00000000-0005-0000-0000-000038090000}"/>
    <cellStyle name="Comma 2 2 2 6 2 4 2 4 2" xfId="22680" xr:uid="{469A605A-9D4C-47E6-874E-291A48AE5ACF}"/>
    <cellStyle name="Comma 2 2 2 6 2 4 2 5" xfId="22677" xr:uid="{B3E67B5C-D00C-4812-9BFA-90BBF9ADC763}"/>
    <cellStyle name="Comma 2 2 2 6 2 4 3" xfId="2290" xr:uid="{00000000-0005-0000-0000-000039090000}"/>
    <cellStyle name="Comma 2 2 2 6 2 4 3 2" xfId="22681" xr:uid="{D4DAE3F8-C683-4718-A4DC-0D4AD40A600F}"/>
    <cellStyle name="Comma 2 2 2 6 2 4 4" xfId="2291" xr:uid="{00000000-0005-0000-0000-00003A090000}"/>
    <cellStyle name="Comma 2 2 2 6 2 4 4 2" xfId="22682" xr:uid="{D353D645-3719-4FD1-9982-A38EBA05C3BB}"/>
    <cellStyle name="Comma 2 2 2 6 2 4 5" xfId="2292" xr:uid="{00000000-0005-0000-0000-00003B090000}"/>
    <cellStyle name="Comma 2 2 2 6 2 4 5 2" xfId="22683" xr:uid="{C35050F0-C45D-41FB-A100-489E799F677A}"/>
    <cellStyle name="Comma 2 2 2 6 2 4 6" xfId="22676" xr:uid="{1115B666-F974-404F-B844-8B97B9C1052C}"/>
    <cellStyle name="Comma 2 2 2 6 2 5" xfId="2293" xr:uid="{00000000-0005-0000-0000-00003C090000}"/>
    <cellStyle name="Comma 2 2 2 6 2 5 2" xfId="2294" xr:uid="{00000000-0005-0000-0000-00003D090000}"/>
    <cellStyle name="Comma 2 2 2 6 2 5 2 2" xfId="22685" xr:uid="{BF590305-EB05-4A7E-907C-7D9796662AB3}"/>
    <cellStyle name="Comma 2 2 2 6 2 5 3" xfId="2295" xr:uid="{00000000-0005-0000-0000-00003E090000}"/>
    <cellStyle name="Comma 2 2 2 6 2 5 3 2" xfId="22686" xr:uid="{DF5E580C-0D3B-4749-8AF2-3C39744A9AF0}"/>
    <cellStyle name="Comma 2 2 2 6 2 5 4" xfId="2296" xr:uid="{00000000-0005-0000-0000-00003F090000}"/>
    <cellStyle name="Comma 2 2 2 6 2 5 4 2" xfId="22687" xr:uid="{2862C252-3D4C-48A6-8A4E-A5E6F7B2BE44}"/>
    <cellStyle name="Comma 2 2 2 6 2 5 5" xfId="22684" xr:uid="{87BD998C-9791-42D5-ADAA-46805E26337B}"/>
    <cellStyle name="Comma 2 2 2 6 2 6" xfId="2297" xr:uid="{00000000-0005-0000-0000-000040090000}"/>
    <cellStyle name="Comma 2 2 2 6 2 6 2" xfId="22688" xr:uid="{89C3D5D5-EA21-4195-AC8E-F3DCFC33C7F0}"/>
    <cellStyle name="Comma 2 2 2 6 2 7" xfId="2298" xr:uid="{00000000-0005-0000-0000-000041090000}"/>
    <cellStyle name="Comma 2 2 2 6 2 7 2" xfId="22689" xr:uid="{9AF211D5-C08D-4689-B434-2C330D93E4A8}"/>
    <cellStyle name="Comma 2 2 2 6 2 8" xfId="2299" xr:uid="{00000000-0005-0000-0000-000042090000}"/>
    <cellStyle name="Comma 2 2 2 6 2 8 2" xfId="22690" xr:uid="{623D1A4A-46B1-4BEC-9F3C-16315BF4A629}"/>
    <cellStyle name="Comma 2 2 2 6 2 9" xfId="22643" xr:uid="{86647A32-80CB-47F5-AD44-DA4F774CE5E2}"/>
    <cellStyle name="Comma 2 2 2 6 3" xfId="2300" xr:uid="{00000000-0005-0000-0000-000043090000}"/>
    <cellStyle name="Comma 2 2 2 6 3 2" xfId="2301" xr:uid="{00000000-0005-0000-0000-000044090000}"/>
    <cellStyle name="Comma 2 2 2 6 3 2 2" xfId="2302" xr:uid="{00000000-0005-0000-0000-000045090000}"/>
    <cellStyle name="Comma 2 2 2 6 3 2 2 2" xfId="2303" xr:uid="{00000000-0005-0000-0000-000046090000}"/>
    <cellStyle name="Comma 2 2 2 6 3 2 2 2 2" xfId="22694" xr:uid="{1E2FA43C-7787-49E1-834A-585B5C884421}"/>
    <cellStyle name="Comma 2 2 2 6 3 2 2 3" xfId="2304" xr:uid="{00000000-0005-0000-0000-000047090000}"/>
    <cellStyle name="Comma 2 2 2 6 3 2 2 3 2" xfId="22695" xr:uid="{25722295-7A7F-4844-B233-BEC5ED5366A4}"/>
    <cellStyle name="Comma 2 2 2 6 3 2 2 4" xfId="2305" xr:uid="{00000000-0005-0000-0000-000048090000}"/>
    <cellStyle name="Comma 2 2 2 6 3 2 2 4 2" xfId="22696" xr:uid="{BE955437-879F-4F34-825D-B7BD3950DC62}"/>
    <cellStyle name="Comma 2 2 2 6 3 2 2 5" xfId="22693" xr:uid="{005D586B-623A-41BC-B96B-2ECB80D66576}"/>
    <cellStyle name="Comma 2 2 2 6 3 2 3" xfId="2306" xr:uid="{00000000-0005-0000-0000-000049090000}"/>
    <cellStyle name="Comma 2 2 2 6 3 2 3 2" xfId="22697" xr:uid="{A3DF4D51-CA3C-42F1-AB0F-C3C0EDF564E2}"/>
    <cellStyle name="Comma 2 2 2 6 3 2 4" xfId="2307" xr:uid="{00000000-0005-0000-0000-00004A090000}"/>
    <cellStyle name="Comma 2 2 2 6 3 2 4 2" xfId="22698" xr:uid="{865EEE68-E1BA-4B88-921D-87C6A00F26CE}"/>
    <cellStyle name="Comma 2 2 2 6 3 2 5" xfId="2308" xr:uid="{00000000-0005-0000-0000-00004B090000}"/>
    <cellStyle name="Comma 2 2 2 6 3 2 5 2" xfId="22699" xr:uid="{2E31ABAD-7EA8-44D3-9900-E10E1EE2C8D4}"/>
    <cellStyle name="Comma 2 2 2 6 3 2 6" xfId="22692" xr:uid="{5591C6B1-5539-4827-987B-D8608B0EE3AA}"/>
    <cellStyle name="Comma 2 2 2 6 3 3" xfId="2309" xr:uid="{00000000-0005-0000-0000-00004C090000}"/>
    <cellStyle name="Comma 2 2 2 6 3 3 2" xfId="2310" xr:uid="{00000000-0005-0000-0000-00004D090000}"/>
    <cellStyle name="Comma 2 2 2 6 3 3 2 2" xfId="22701" xr:uid="{4A867DDD-9D5E-460F-A9FD-AA122ECAB2DD}"/>
    <cellStyle name="Comma 2 2 2 6 3 3 3" xfId="2311" xr:uid="{00000000-0005-0000-0000-00004E090000}"/>
    <cellStyle name="Comma 2 2 2 6 3 3 3 2" xfId="22702" xr:uid="{50FF5094-5031-4AF4-B83A-C7812C6C47C5}"/>
    <cellStyle name="Comma 2 2 2 6 3 3 4" xfId="2312" xr:uid="{00000000-0005-0000-0000-00004F090000}"/>
    <cellStyle name="Comma 2 2 2 6 3 3 4 2" xfId="22703" xr:uid="{722D358C-44F0-4D86-B9FE-557B0CE05074}"/>
    <cellStyle name="Comma 2 2 2 6 3 3 5" xfId="22700" xr:uid="{D97E5033-9506-4B26-A4A4-BF0E97F81C4D}"/>
    <cellStyle name="Comma 2 2 2 6 3 4" xfId="2313" xr:uid="{00000000-0005-0000-0000-000050090000}"/>
    <cellStyle name="Comma 2 2 2 6 3 4 2" xfId="22704" xr:uid="{382BB14A-16AB-4753-970B-37E2A074805C}"/>
    <cellStyle name="Comma 2 2 2 6 3 5" xfId="2314" xr:uid="{00000000-0005-0000-0000-000051090000}"/>
    <cellStyle name="Comma 2 2 2 6 3 5 2" xfId="22705" xr:uid="{AC54013A-4AA7-49D5-BA76-87A013547D82}"/>
    <cellStyle name="Comma 2 2 2 6 3 6" xfId="2315" xr:uid="{00000000-0005-0000-0000-000052090000}"/>
    <cellStyle name="Comma 2 2 2 6 3 6 2" xfId="22706" xr:uid="{7D574A14-C1DB-4213-AF54-81CAD4875523}"/>
    <cellStyle name="Comma 2 2 2 6 3 7" xfId="22691" xr:uid="{0C51F209-A2AF-4AE6-A249-F60B4EDD4B0B}"/>
    <cellStyle name="Comma 2 2 2 6 4" xfId="2316" xr:uid="{00000000-0005-0000-0000-000053090000}"/>
    <cellStyle name="Comma 2 2 2 6 4 2" xfId="2317" xr:uid="{00000000-0005-0000-0000-000054090000}"/>
    <cellStyle name="Comma 2 2 2 6 4 2 2" xfId="2318" xr:uid="{00000000-0005-0000-0000-000055090000}"/>
    <cellStyle name="Comma 2 2 2 6 4 2 2 2" xfId="2319" xr:uid="{00000000-0005-0000-0000-000056090000}"/>
    <cellStyle name="Comma 2 2 2 6 4 2 2 2 2" xfId="22710" xr:uid="{738A3EA8-850F-4D1D-8716-CD6B4CD944C5}"/>
    <cellStyle name="Comma 2 2 2 6 4 2 2 3" xfId="2320" xr:uid="{00000000-0005-0000-0000-000057090000}"/>
    <cellStyle name="Comma 2 2 2 6 4 2 2 3 2" xfId="22711" xr:uid="{D587A5DD-BB7F-4D60-828B-7466B9224195}"/>
    <cellStyle name="Comma 2 2 2 6 4 2 2 4" xfId="2321" xr:uid="{00000000-0005-0000-0000-000058090000}"/>
    <cellStyle name="Comma 2 2 2 6 4 2 2 4 2" xfId="22712" xr:uid="{B1A469DE-9B45-4B5A-89AE-6A10CA4FD3E0}"/>
    <cellStyle name="Comma 2 2 2 6 4 2 2 5" xfId="22709" xr:uid="{856BF480-2F75-4458-9C0A-550B5EE6522B}"/>
    <cellStyle name="Comma 2 2 2 6 4 2 3" xfId="2322" xr:uid="{00000000-0005-0000-0000-000059090000}"/>
    <cellStyle name="Comma 2 2 2 6 4 2 3 2" xfId="22713" xr:uid="{6E590C44-A635-441F-ADA0-19BD20B2BB77}"/>
    <cellStyle name="Comma 2 2 2 6 4 2 4" xfId="2323" xr:uid="{00000000-0005-0000-0000-00005A090000}"/>
    <cellStyle name="Comma 2 2 2 6 4 2 4 2" xfId="22714" xr:uid="{801B03DB-C16C-42ED-88C9-24BEDBADE4EA}"/>
    <cellStyle name="Comma 2 2 2 6 4 2 5" xfId="2324" xr:uid="{00000000-0005-0000-0000-00005B090000}"/>
    <cellStyle name="Comma 2 2 2 6 4 2 5 2" xfId="22715" xr:uid="{F61C0B2F-F796-4704-A2B6-FDDD2B860EC4}"/>
    <cellStyle name="Comma 2 2 2 6 4 2 6" xfId="22708" xr:uid="{8F64CCD0-B0A5-4BDE-B521-633E19B9A8A0}"/>
    <cellStyle name="Comma 2 2 2 6 4 3" xfId="2325" xr:uid="{00000000-0005-0000-0000-00005C090000}"/>
    <cellStyle name="Comma 2 2 2 6 4 3 2" xfId="2326" xr:uid="{00000000-0005-0000-0000-00005D090000}"/>
    <cellStyle name="Comma 2 2 2 6 4 3 2 2" xfId="22717" xr:uid="{EC7BDD07-2452-49D0-AB07-8A4BD891FBC9}"/>
    <cellStyle name="Comma 2 2 2 6 4 3 3" xfId="2327" xr:uid="{00000000-0005-0000-0000-00005E090000}"/>
    <cellStyle name="Comma 2 2 2 6 4 3 3 2" xfId="22718" xr:uid="{CD3B7CCF-2BB2-43C6-8A3D-47A4F7514566}"/>
    <cellStyle name="Comma 2 2 2 6 4 3 4" xfId="2328" xr:uid="{00000000-0005-0000-0000-00005F090000}"/>
    <cellStyle name="Comma 2 2 2 6 4 3 4 2" xfId="22719" xr:uid="{2E888709-5A19-4909-B20E-FDE9CDD57A08}"/>
    <cellStyle name="Comma 2 2 2 6 4 3 5" xfId="22716" xr:uid="{8F06DF4F-8458-441A-94E9-F7378285ED49}"/>
    <cellStyle name="Comma 2 2 2 6 4 4" xfId="2329" xr:uid="{00000000-0005-0000-0000-000060090000}"/>
    <cellStyle name="Comma 2 2 2 6 4 4 2" xfId="22720" xr:uid="{75CB836E-F418-4593-9893-FF9C0D18196C}"/>
    <cellStyle name="Comma 2 2 2 6 4 5" xfId="2330" xr:uid="{00000000-0005-0000-0000-000061090000}"/>
    <cellStyle name="Comma 2 2 2 6 4 5 2" xfId="22721" xr:uid="{183A23D9-DAC6-454A-9929-B591929C36E8}"/>
    <cellStyle name="Comma 2 2 2 6 4 6" xfId="2331" xr:uid="{00000000-0005-0000-0000-000062090000}"/>
    <cellStyle name="Comma 2 2 2 6 4 6 2" xfId="22722" xr:uid="{E9F126C7-B8F4-4A49-9E58-AA57E41F8B0A}"/>
    <cellStyle name="Comma 2 2 2 6 4 7" xfId="22707" xr:uid="{E74F5E07-D487-4692-9A18-78DC0B1CE345}"/>
    <cellStyle name="Comma 2 2 2 6 5" xfId="2332" xr:uid="{00000000-0005-0000-0000-000063090000}"/>
    <cellStyle name="Comma 2 2 2 6 6" xfId="2333" xr:uid="{00000000-0005-0000-0000-000064090000}"/>
    <cellStyle name="Comma 2 2 2 6 6 2" xfId="2334" xr:uid="{00000000-0005-0000-0000-000065090000}"/>
    <cellStyle name="Comma 2 2 2 6 6 2 2" xfId="2335" xr:uid="{00000000-0005-0000-0000-000066090000}"/>
    <cellStyle name="Comma 2 2 2 6 6 2 2 2" xfId="22725" xr:uid="{B7EFB11C-673F-4159-91AF-234C4CF6B8EF}"/>
    <cellStyle name="Comma 2 2 2 6 6 2 3" xfId="2336" xr:uid="{00000000-0005-0000-0000-000067090000}"/>
    <cellStyle name="Comma 2 2 2 6 6 2 3 2" xfId="22726" xr:uid="{B1CF89EC-F205-40E6-8627-849B06BCA5B2}"/>
    <cellStyle name="Comma 2 2 2 6 6 2 4" xfId="2337" xr:uid="{00000000-0005-0000-0000-000068090000}"/>
    <cellStyle name="Comma 2 2 2 6 6 2 4 2" xfId="22727" xr:uid="{6200F095-DEFA-4891-9567-093BEA72120D}"/>
    <cellStyle name="Comma 2 2 2 6 6 2 5" xfId="22724" xr:uid="{BC9671F2-92EA-4944-B433-D1933A0D859F}"/>
    <cellStyle name="Comma 2 2 2 6 6 3" xfId="2338" xr:uid="{00000000-0005-0000-0000-000069090000}"/>
    <cellStyle name="Comma 2 2 2 6 6 3 2" xfId="22728" xr:uid="{6CC8F3FB-4CA2-4898-93A0-F4DB518FF4F0}"/>
    <cellStyle name="Comma 2 2 2 6 6 4" xfId="2339" xr:uid="{00000000-0005-0000-0000-00006A090000}"/>
    <cellStyle name="Comma 2 2 2 6 6 4 2" xfId="22729" xr:uid="{8E4A1B71-AD00-4248-9BB9-5560A48A69DF}"/>
    <cellStyle name="Comma 2 2 2 6 6 5" xfId="2340" xr:uid="{00000000-0005-0000-0000-00006B090000}"/>
    <cellStyle name="Comma 2 2 2 6 6 5 2" xfId="22730" xr:uid="{DB7D9D45-AC3C-4F93-A959-B9D3CC78B9AB}"/>
    <cellStyle name="Comma 2 2 2 6 6 6" xfId="22723" xr:uid="{3986D745-A949-49D3-90B2-9F27500D849A}"/>
    <cellStyle name="Comma 2 2 2 6 7" xfId="2341" xr:uid="{00000000-0005-0000-0000-00006C090000}"/>
    <cellStyle name="Comma 2 2 2 6 7 2" xfId="2342" xr:uid="{00000000-0005-0000-0000-00006D090000}"/>
    <cellStyle name="Comma 2 2 2 6 7 2 2" xfId="22732" xr:uid="{A66EB536-7698-428F-A8C2-B0BB83E38A83}"/>
    <cellStyle name="Comma 2 2 2 6 7 3" xfId="2343" xr:uid="{00000000-0005-0000-0000-00006E090000}"/>
    <cellStyle name="Comma 2 2 2 6 7 3 2" xfId="22733" xr:uid="{F1EB24C1-824B-4BF4-84EF-D027FCDFA550}"/>
    <cellStyle name="Comma 2 2 2 6 7 4" xfId="2344" xr:uid="{00000000-0005-0000-0000-00006F090000}"/>
    <cellStyle name="Comma 2 2 2 6 7 4 2" xfId="22734" xr:uid="{C328FD6F-29CB-43A3-8434-FB7018942162}"/>
    <cellStyle name="Comma 2 2 2 6 7 5" xfId="22731" xr:uid="{D81C2A77-A4BB-4F27-AB81-E889F617E004}"/>
    <cellStyle name="Comma 2 2 2 6 8" xfId="2345" xr:uid="{00000000-0005-0000-0000-000070090000}"/>
    <cellStyle name="Comma 2 2 2 6 8 2" xfId="22735" xr:uid="{F1E18DE8-AAC3-43DA-9CF0-35334369BC48}"/>
    <cellStyle name="Comma 2 2 2 6 9" xfId="2346" xr:uid="{00000000-0005-0000-0000-000071090000}"/>
    <cellStyle name="Comma 2 2 2 6 9 2" xfId="22736" xr:uid="{3BAC6E59-43EA-4C73-A66A-7C88365D3517}"/>
    <cellStyle name="Comma 2 2 2 7" xfId="2347" xr:uid="{00000000-0005-0000-0000-000072090000}"/>
    <cellStyle name="Comma 2 2 2 7 10" xfId="22737" xr:uid="{7A78CF2B-0503-46D4-80B3-3184F254C209}"/>
    <cellStyle name="Comma 2 2 2 7 2" xfId="2348" xr:uid="{00000000-0005-0000-0000-000073090000}"/>
    <cellStyle name="Comma 2 2 2 7 2 2" xfId="2349" xr:uid="{00000000-0005-0000-0000-000074090000}"/>
    <cellStyle name="Comma 2 2 2 7 2 2 2" xfId="2350" xr:uid="{00000000-0005-0000-0000-000075090000}"/>
    <cellStyle name="Comma 2 2 2 7 2 2 2 2" xfId="2351" xr:uid="{00000000-0005-0000-0000-000076090000}"/>
    <cellStyle name="Comma 2 2 2 7 2 2 2 2 2" xfId="22741" xr:uid="{0FA14610-26BE-4FC5-AB38-68CED9DCD2CA}"/>
    <cellStyle name="Comma 2 2 2 7 2 2 2 3" xfId="2352" xr:uid="{00000000-0005-0000-0000-000077090000}"/>
    <cellStyle name="Comma 2 2 2 7 2 2 2 3 2" xfId="22742" xr:uid="{E0925C4C-D8A4-4C69-81CA-551E6C0E3A32}"/>
    <cellStyle name="Comma 2 2 2 7 2 2 2 4" xfId="2353" xr:uid="{00000000-0005-0000-0000-000078090000}"/>
    <cellStyle name="Comma 2 2 2 7 2 2 2 4 2" xfId="22743" xr:uid="{9DB76119-FF97-4C7F-835F-339A26D21E21}"/>
    <cellStyle name="Comma 2 2 2 7 2 2 2 5" xfId="22740" xr:uid="{82E936FD-5195-46F8-8336-E4B7F8050AED}"/>
    <cellStyle name="Comma 2 2 2 7 2 2 3" xfId="2354" xr:uid="{00000000-0005-0000-0000-000079090000}"/>
    <cellStyle name="Comma 2 2 2 7 2 2 3 2" xfId="22744" xr:uid="{3A797213-0400-4547-B865-5AC2720C42C0}"/>
    <cellStyle name="Comma 2 2 2 7 2 2 4" xfId="2355" xr:uid="{00000000-0005-0000-0000-00007A090000}"/>
    <cellStyle name="Comma 2 2 2 7 2 2 4 2" xfId="22745" xr:uid="{128048DF-9BE9-46AB-ADD0-D5CAFB14CF51}"/>
    <cellStyle name="Comma 2 2 2 7 2 2 5" xfId="2356" xr:uid="{00000000-0005-0000-0000-00007B090000}"/>
    <cellStyle name="Comma 2 2 2 7 2 2 5 2" xfId="22746" xr:uid="{B2482486-4A1D-4F2B-8369-15EAB8F1DA64}"/>
    <cellStyle name="Comma 2 2 2 7 2 2 6" xfId="22739" xr:uid="{C4446480-808F-4D0E-B0E2-B9D761657043}"/>
    <cellStyle name="Comma 2 2 2 7 2 3" xfId="2357" xr:uid="{00000000-0005-0000-0000-00007C090000}"/>
    <cellStyle name="Comma 2 2 2 7 2 3 2" xfId="2358" xr:uid="{00000000-0005-0000-0000-00007D090000}"/>
    <cellStyle name="Comma 2 2 2 7 2 3 2 2" xfId="22748" xr:uid="{FEB5CAC5-D5FB-4848-AD03-D122A6598122}"/>
    <cellStyle name="Comma 2 2 2 7 2 3 3" xfId="2359" xr:uid="{00000000-0005-0000-0000-00007E090000}"/>
    <cellStyle name="Comma 2 2 2 7 2 3 3 2" xfId="22749" xr:uid="{5B144E27-2CC4-4BA8-A0D4-8E5B8DAA3135}"/>
    <cellStyle name="Comma 2 2 2 7 2 3 4" xfId="2360" xr:uid="{00000000-0005-0000-0000-00007F090000}"/>
    <cellStyle name="Comma 2 2 2 7 2 3 4 2" xfId="22750" xr:uid="{2FF0BCA1-9C45-4564-8EB6-0F576AAF732F}"/>
    <cellStyle name="Comma 2 2 2 7 2 3 5" xfId="22747" xr:uid="{76D1E8B6-A316-40F1-96E5-93DD4A400CC9}"/>
    <cellStyle name="Comma 2 2 2 7 2 4" xfId="2361" xr:uid="{00000000-0005-0000-0000-000080090000}"/>
    <cellStyle name="Comma 2 2 2 7 2 4 2" xfId="22751" xr:uid="{6AC569A0-26A7-4169-BF32-B71CF4447375}"/>
    <cellStyle name="Comma 2 2 2 7 2 5" xfId="2362" xr:uid="{00000000-0005-0000-0000-000081090000}"/>
    <cellStyle name="Comma 2 2 2 7 2 5 2" xfId="22752" xr:uid="{91295573-E8E4-4853-AFE8-51A96E7E9412}"/>
    <cellStyle name="Comma 2 2 2 7 2 6" xfId="2363" xr:uid="{00000000-0005-0000-0000-000082090000}"/>
    <cellStyle name="Comma 2 2 2 7 2 6 2" xfId="22753" xr:uid="{68ED0619-6AE9-4613-B8CD-5BC93610F4A8}"/>
    <cellStyle name="Comma 2 2 2 7 2 7" xfId="22738" xr:uid="{391F26A4-FB48-487C-AD9D-57049DA53697}"/>
    <cellStyle name="Comma 2 2 2 7 3" xfId="2364" xr:uid="{00000000-0005-0000-0000-000083090000}"/>
    <cellStyle name="Comma 2 2 2 7 3 2" xfId="2365" xr:uid="{00000000-0005-0000-0000-000084090000}"/>
    <cellStyle name="Comma 2 2 2 7 3 2 2" xfId="2366" xr:uid="{00000000-0005-0000-0000-000085090000}"/>
    <cellStyle name="Comma 2 2 2 7 3 2 2 2" xfId="2367" xr:uid="{00000000-0005-0000-0000-000086090000}"/>
    <cellStyle name="Comma 2 2 2 7 3 2 2 2 2" xfId="22757" xr:uid="{34AD21CC-4581-4AB0-807E-FC7E22900A7B}"/>
    <cellStyle name="Comma 2 2 2 7 3 2 2 3" xfId="2368" xr:uid="{00000000-0005-0000-0000-000087090000}"/>
    <cellStyle name="Comma 2 2 2 7 3 2 2 3 2" xfId="22758" xr:uid="{4651AF29-861D-435A-83CB-7A733668A437}"/>
    <cellStyle name="Comma 2 2 2 7 3 2 2 4" xfId="2369" xr:uid="{00000000-0005-0000-0000-000088090000}"/>
    <cellStyle name="Comma 2 2 2 7 3 2 2 4 2" xfId="22759" xr:uid="{1A017669-6878-434D-9D6D-5948AFFA3DE9}"/>
    <cellStyle name="Comma 2 2 2 7 3 2 2 5" xfId="22756" xr:uid="{A84C7424-04CC-44A1-BD05-09CC2E9DF97D}"/>
    <cellStyle name="Comma 2 2 2 7 3 2 3" xfId="2370" xr:uid="{00000000-0005-0000-0000-000089090000}"/>
    <cellStyle name="Comma 2 2 2 7 3 2 3 2" xfId="22760" xr:uid="{66D0146B-D387-465C-933F-53A296AFBF6A}"/>
    <cellStyle name="Comma 2 2 2 7 3 2 4" xfId="2371" xr:uid="{00000000-0005-0000-0000-00008A090000}"/>
    <cellStyle name="Comma 2 2 2 7 3 2 4 2" xfId="22761" xr:uid="{BA322744-A353-46D2-9C50-746341CDF82C}"/>
    <cellStyle name="Comma 2 2 2 7 3 2 5" xfId="2372" xr:uid="{00000000-0005-0000-0000-00008B090000}"/>
    <cellStyle name="Comma 2 2 2 7 3 2 5 2" xfId="22762" xr:uid="{7527D873-415C-446E-AAF8-4DE3F2F0ABB8}"/>
    <cellStyle name="Comma 2 2 2 7 3 2 6" xfId="22755" xr:uid="{E22E3720-1426-4E64-92B8-59E1F5BC9FC4}"/>
    <cellStyle name="Comma 2 2 2 7 3 3" xfId="2373" xr:uid="{00000000-0005-0000-0000-00008C090000}"/>
    <cellStyle name="Comma 2 2 2 7 3 3 2" xfId="2374" xr:uid="{00000000-0005-0000-0000-00008D090000}"/>
    <cellStyle name="Comma 2 2 2 7 3 3 2 2" xfId="22764" xr:uid="{6189080E-C674-4226-B49F-5B45F5D405E1}"/>
    <cellStyle name="Comma 2 2 2 7 3 3 3" xfId="2375" xr:uid="{00000000-0005-0000-0000-00008E090000}"/>
    <cellStyle name="Comma 2 2 2 7 3 3 3 2" xfId="22765" xr:uid="{2A6480F7-3397-4388-941D-A0096C5127CB}"/>
    <cellStyle name="Comma 2 2 2 7 3 3 4" xfId="2376" xr:uid="{00000000-0005-0000-0000-00008F090000}"/>
    <cellStyle name="Comma 2 2 2 7 3 3 4 2" xfId="22766" xr:uid="{93B10394-4367-49D7-8C65-D604B32B3E2F}"/>
    <cellStyle name="Comma 2 2 2 7 3 3 5" xfId="22763" xr:uid="{2FC4B8FB-1FFC-4C2D-B794-65F3F44312A9}"/>
    <cellStyle name="Comma 2 2 2 7 3 4" xfId="2377" xr:uid="{00000000-0005-0000-0000-000090090000}"/>
    <cellStyle name="Comma 2 2 2 7 3 4 2" xfId="22767" xr:uid="{1EA2F4E8-F86E-47FF-BDD5-770E83064745}"/>
    <cellStyle name="Comma 2 2 2 7 3 5" xfId="2378" xr:uid="{00000000-0005-0000-0000-000091090000}"/>
    <cellStyle name="Comma 2 2 2 7 3 5 2" xfId="22768" xr:uid="{88FE5BF6-4409-4A85-89D9-918AADFB70A9}"/>
    <cellStyle name="Comma 2 2 2 7 3 6" xfId="2379" xr:uid="{00000000-0005-0000-0000-000092090000}"/>
    <cellStyle name="Comma 2 2 2 7 3 6 2" xfId="22769" xr:uid="{680DC01F-AAE2-4E19-8787-0E688AAA520D}"/>
    <cellStyle name="Comma 2 2 2 7 3 7" xfId="22754" xr:uid="{F36A24FE-B612-400A-B000-58A957C6B7CC}"/>
    <cellStyle name="Comma 2 2 2 7 4" xfId="2380" xr:uid="{00000000-0005-0000-0000-000093090000}"/>
    <cellStyle name="Comma 2 2 2 7 5" xfId="2381" xr:uid="{00000000-0005-0000-0000-000094090000}"/>
    <cellStyle name="Comma 2 2 2 7 5 2" xfId="2382" xr:uid="{00000000-0005-0000-0000-000095090000}"/>
    <cellStyle name="Comma 2 2 2 7 5 2 2" xfId="2383" xr:uid="{00000000-0005-0000-0000-000096090000}"/>
    <cellStyle name="Comma 2 2 2 7 5 2 2 2" xfId="22772" xr:uid="{847DC868-9B4A-43EA-BB6C-958D219B2F04}"/>
    <cellStyle name="Comma 2 2 2 7 5 2 3" xfId="2384" xr:uid="{00000000-0005-0000-0000-000097090000}"/>
    <cellStyle name="Comma 2 2 2 7 5 2 3 2" xfId="22773" xr:uid="{49F1AEF5-5024-4E26-BD8D-45D172467292}"/>
    <cellStyle name="Comma 2 2 2 7 5 2 4" xfId="2385" xr:uid="{00000000-0005-0000-0000-000098090000}"/>
    <cellStyle name="Comma 2 2 2 7 5 2 4 2" xfId="22774" xr:uid="{1F6D8B2E-103E-4C24-BE5C-BE8328D197DA}"/>
    <cellStyle name="Comma 2 2 2 7 5 2 5" xfId="22771" xr:uid="{3488189A-666E-441C-8D20-ED6F3A9CB4C7}"/>
    <cellStyle name="Comma 2 2 2 7 5 3" xfId="2386" xr:uid="{00000000-0005-0000-0000-000099090000}"/>
    <cellStyle name="Comma 2 2 2 7 5 3 2" xfId="22775" xr:uid="{8D01B5C8-7E9E-47CD-9945-432B3211F3AA}"/>
    <cellStyle name="Comma 2 2 2 7 5 4" xfId="2387" xr:uid="{00000000-0005-0000-0000-00009A090000}"/>
    <cellStyle name="Comma 2 2 2 7 5 4 2" xfId="22776" xr:uid="{A65E40CA-CD59-4CD0-AEF0-2C153E40EA2F}"/>
    <cellStyle name="Comma 2 2 2 7 5 5" xfId="2388" xr:uid="{00000000-0005-0000-0000-00009B090000}"/>
    <cellStyle name="Comma 2 2 2 7 5 5 2" xfId="22777" xr:uid="{78A1C50B-9687-40DA-9675-B9F6A561F194}"/>
    <cellStyle name="Comma 2 2 2 7 5 6" xfId="22770" xr:uid="{E120FC5A-9CC2-4283-BA2F-4FE61A346C03}"/>
    <cellStyle name="Comma 2 2 2 7 6" xfId="2389" xr:uid="{00000000-0005-0000-0000-00009C090000}"/>
    <cellStyle name="Comma 2 2 2 7 6 2" xfId="2390" xr:uid="{00000000-0005-0000-0000-00009D090000}"/>
    <cellStyle name="Comma 2 2 2 7 6 2 2" xfId="22779" xr:uid="{1450E0A2-D83A-45BB-ABA8-461560BA5135}"/>
    <cellStyle name="Comma 2 2 2 7 6 3" xfId="2391" xr:uid="{00000000-0005-0000-0000-00009E090000}"/>
    <cellStyle name="Comma 2 2 2 7 6 3 2" xfId="22780" xr:uid="{96E8B4CD-945C-46E8-A9AD-704B5E46D0D8}"/>
    <cellStyle name="Comma 2 2 2 7 6 4" xfId="2392" xr:uid="{00000000-0005-0000-0000-00009F090000}"/>
    <cellStyle name="Comma 2 2 2 7 6 4 2" xfId="22781" xr:uid="{90E06AE5-5421-42F7-824C-A94C672DE06A}"/>
    <cellStyle name="Comma 2 2 2 7 6 5" xfId="22778" xr:uid="{89FD1C0D-9599-4244-8C2C-84BA1586E273}"/>
    <cellStyle name="Comma 2 2 2 7 7" xfId="2393" xr:uid="{00000000-0005-0000-0000-0000A0090000}"/>
    <cellStyle name="Comma 2 2 2 7 7 2" xfId="22782" xr:uid="{D773D39A-B86F-4284-BD16-C09859BC38CB}"/>
    <cellStyle name="Comma 2 2 2 7 8" xfId="2394" xr:uid="{00000000-0005-0000-0000-0000A1090000}"/>
    <cellStyle name="Comma 2 2 2 7 8 2" xfId="22783" xr:uid="{AC74E426-5104-48D5-B37E-512A8D337918}"/>
    <cellStyle name="Comma 2 2 2 7 9" xfId="2395" xr:uid="{00000000-0005-0000-0000-0000A2090000}"/>
    <cellStyle name="Comma 2 2 2 7 9 2" xfId="22784" xr:uid="{B2D5432B-A3CB-4571-8818-43B30F76AB4A}"/>
    <cellStyle name="Comma 2 2 2 8" xfId="2396" xr:uid="{00000000-0005-0000-0000-0000A3090000}"/>
    <cellStyle name="Comma 2 2 2 8 10" xfId="22785" xr:uid="{5A6AA27F-9883-402B-AB2E-91DEB03DEDB6}"/>
    <cellStyle name="Comma 2 2 2 8 2" xfId="2397" xr:uid="{00000000-0005-0000-0000-0000A4090000}"/>
    <cellStyle name="Comma 2 2 2 8 2 2" xfId="2398" xr:uid="{00000000-0005-0000-0000-0000A5090000}"/>
    <cellStyle name="Comma 2 2 2 8 2 2 2" xfId="2399" xr:uid="{00000000-0005-0000-0000-0000A6090000}"/>
    <cellStyle name="Comma 2 2 2 8 2 2 2 2" xfId="2400" xr:uid="{00000000-0005-0000-0000-0000A7090000}"/>
    <cellStyle name="Comma 2 2 2 8 2 2 2 2 2" xfId="22789" xr:uid="{91751D34-B2BB-4026-9BAA-8E65E74CB668}"/>
    <cellStyle name="Comma 2 2 2 8 2 2 2 3" xfId="2401" xr:uid="{00000000-0005-0000-0000-0000A8090000}"/>
    <cellStyle name="Comma 2 2 2 8 2 2 2 3 2" xfId="22790" xr:uid="{0F67FAB3-FE10-4273-9098-5212812C0D78}"/>
    <cellStyle name="Comma 2 2 2 8 2 2 2 4" xfId="2402" xr:uid="{00000000-0005-0000-0000-0000A9090000}"/>
    <cellStyle name="Comma 2 2 2 8 2 2 2 4 2" xfId="22791" xr:uid="{C1B9187B-6D05-4A46-93E6-10CA5C7F3692}"/>
    <cellStyle name="Comma 2 2 2 8 2 2 2 5" xfId="22788" xr:uid="{903655C7-A5C0-4DDC-932B-47EE99594549}"/>
    <cellStyle name="Comma 2 2 2 8 2 2 3" xfId="2403" xr:uid="{00000000-0005-0000-0000-0000AA090000}"/>
    <cellStyle name="Comma 2 2 2 8 2 2 3 2" xfId="22792" xr:uid="{1E940CCD-2D0D-48D2-BBFB-D833E0A6077F}"/>
    <cellStyle name="Comma 2 2 2 8 2 2 4" xfId="2404" xr:uid="{00000000-0005-0000-0000-0000AB090000}"/>
    <cellStyle name="Comma 2 2 2 8 2 2 4 2" xfId="22793" xr:uid="{ACC103DA-0DF5-444E-ABAE-06E8D1F0530D}"/>
    <cellStyle name="Comma 2 2 2 8 2 2 5" xfId="2405" xr:uid="{00000000-0005-0000-0000-0000AC090000}"/>
    <cellStyle name="Comma 2 2 2 8 2 2 5 2" xfId="22794" xr:uid="{F33649F6-D036-40A8-AFDE-8AADE7A3507E}"/>
    <cellStyle name="Comma 2 2 2 8 2 2 6" xfId="22787" xr:uid="{AE819670-60BB-45F1-9E4A-7A33090C082B}"/>
    <cellStyle name="Comma 2 2 2 8 2 3" xfId="2406" xr:uid="{00000000-0005-0000-0000-0000AD090000}"/>
    <cellStyle name="Comma 2 2 2 8 2 3 2" xfId="2407" xr:uid="{00000000-0005-0000-0000-0000AE090000}"/>
    <cellStyle name="Comma 2 2 2 8 2 3 2 2" xfId="22796" xr:uid="{DCBAB588-102F-45A0-8312-EF5967EDF46C}"/>
    <cellStyle name="Comma 2 2 2 8 2 3 3" xfId="2408" xr:uid="{00000000-0005-0000-0000-0000AF090000}"/>
    <cellStyle name="Comma 2 2 2 8 2 3 3 2" xfId="22797" xr:uid="{DA751101-4049-4A4C-8233-9E7FB97E2C7E}"/>
    <cellStyle name="Comma 2 2 2 8 2 3 4" xfId="2409" xr:uid="{00000000-0005-0000-0000-0000B0090000}"/>
    <cellStyle name="Comma 2 2 2 8 2 3 4 2" xfId="22798" xr:uid="{2C232068-CA97-4F8B-A834-59D8440E8712}"/>
    <cellStyle name="Comma 2 2 2 8 2 3 5" xfId="22795" xr:uid="{E1CF411F-D385-4A19-943B-4FC8990A02A8}"/>
    <cellStyle name="Comma 2 2 2 8 2 4" xfId="2410" xr:uid="{00000000-0005-0000-0000-0000B1090000}"/>
    <cellStyle name="Comma 2 2 2 8 2 4 2" xfId="22799" xr:uid="{058C65AD-6773-47E5-9B07-904B3690413E}"/>
    <cellStyle name="Comma 2 2 2 8 2 5" xfId="2411" xr:uid="{00000000-0005-0000-0000-0000B2090000}"/>
    <cellStyle name="Comma 2 2 2 8 2 5 2" xfId="22800" xr:uid="{117CE0BA-9456-47AC-BCCF-8D68D06C25D5}"/>
    <cellStyle name="Comma 2 2 2 8 2 6" xfId="2412" xr:uid="{00000000-0005-0000-0000-0000B3090000}"/>
    <cellStyle name="Comma 2 2 2 8 2 6 2" xfId="22801" xr:uid="{40028315-AC8E-45C1-AFA3-72D83692769B}"/>
    <cellStyle name="Comma 2 2 2 8 2 7" xfId="22786" xr:uid="{ECA620F1-06BB-477A-B555-95FA16F525C7}"/>
    <cellStyle name="Comma 2 2 2 8 3" xfId="2413" xr:uid="{00000000-0005-0000-0000-0000B4090000}"/>
    <cellStyle name="Comma 2 2 2 8 3 2" xfId="2414" xr:uid="{00000000-0005-0000-0000-0000B5090000}"/>
    <cellStyle name="Comma 2 2 2 8 3 2 2" xfId="2415" xr:uid="{00000000-0005-0000-0000-0000B6090000}"/>
    <cellStyle name="Comma 2 2 2 8 3 2 2 2" xfId="2416" xr:uid="{00000000-0005-0000-0000-0000B7090000}"/>
    <cellStyle name="Comma 2 2 2 8 3 2 2 2 2" xfId="22805" xr:uid="{A7DBE716-D50D-4072-A562-DB9FCF2D0D4F}"/>
    <cellStyle name="Comma 2 2 2 8 3 2 2 3" xfId="2417" xr:uid="{00000000-0005-0000-0000-0000B8090000}"/>
    <cellStyle name="Comma 2 2 2 8 3 2 2 3 2" xfId="22806" xr:uid="{AD16CF3A-C1AE-4EDC-928C-284923C99D11}"/>
    <cellStyle name="Comma 2 2 2 8 3 2 2 4" xfId="2418" xr:uid="{00000000-0005-0000-0000-0000B9090000}"/>
    <cellStyle name="Comma 2 2 2 8 3 2 2 4 2" xfId="22807" xr:uid="{88258A8D-B28F-4FA6-89FE-B4A3A2601588}"/>
    <cellStyle name="Comma 2 2 2 8 3 2 2 5" xfId="22804" xr:uid="{D0A7912F-777D-4B7D-A9E1-02B4F00FCB43}"/>
    <cellStyle name="Comma 2 2 2 8 3 2 3" xfId="2419" xr:uid="{00000000-0005-0000-0000-0000BA090000}"/>
    <cellStyle name="Comma 2 2 2 8 3 2 3 2" xfId="22808" xr:uid="{3C0239BD-BF0F-4B63-A744-02A61941772D}"/>
    <cellStyle name="Comma 2 2 2 8 3 2 4" xfId="2420" xr:uid="{00000000-0005-0000-0000-0000BB090000}"/>
    <cellStyle name="Comma 2 2 2 8 3 2 4 2" xfId="22809" xr:uid="{93C3E10A-B7A8-421B-BD3A-F15BBAD335C8}"/>
    <cellStyle name="Comma 2 2 2 8 3 2 5" xfId="2421" xr:uid="{00000000-0005-0000-0000-0000BC090000}"/>
    <cellStyle name="Comma 2 2 2 8 3 2 5 2" xfId="22810" xr:uid="{33252631-032E-4B40-9E51-7C6D821CFC7E}"/>
    <cellStyle name="Comma 2 2 2 8 3 2 6" xfId="22803" xr:uid="{92A46ADC-5911-46A7-A9DB-1EBB633825E7}"/>
    <cellStyle name="Comma 2 2 2 8 3 3" xfId="2422" xr:uid="{00000000-0005-0000-0000-0000BD090000}"/>
    <cellStyle name="Comma 2 2 2 8 3 3 2" xfId="2423" xr:uid="{00000000-0005-0000-0000-0000BE090000}"/>
    <cellStyle name="Comma 2 2 2 8 3 3 2 2" xfId="22812" xr:uid="{82F81412-23C6-477B-8103-DCFA4F946189}"/>
    <cellStyle name="Comma 2 2 2 8 3 3 3" xfId="2424" xr:uid="{00000000-0005-0000-0000-0000BF090000}"/>
    <cellStyle name="Comma 2 2 2 8 3 3 3 2" xfId="22813" xr:uid="{37EE5873-CB30-4A7F-9AEF-CA474B5FE741}"/>
    <cellStyle name="Comma 2 2 2 8 3 3 4" xfId="2425" xr:uid="{00000000-0005-0000-0000-0000C0090000}"/>
    <cellStyle name="Comma 2 2 2 8 3 3 4 2" xfId="22814" xr:uid="{660753BD-A7C6-4A16-805F-54C473BB3B0C}"/>
    <cellStyle name="Comma 2 2 2 8 3 3 5" xfId="22811" xr:uid="{EEB21BA1-4130-47FE-A14C-6DE40446B388}"/>
    <cellStyle name="Comma 2 2 2 8 3 4" xfId="2426" xr:uid="{00000000-0005-0000-0000-0000C1090000}"/>
    <cellStyle name="Comma 2 2 2 8 3 4 2" xfId="22815" xr:uid="{96B21527-33F0-48E5-B6E6-C5C501B12090}"/>
    <cellStyle name="Comma 2 2 2 8 3 5" xfId="2427" xr:uid="{00000000-0005-0000-0000-0000C2090000}"/>
    <cellStyle name="Comma 2 2 2 8 3 5 2" xfId="22816" xr:uid="{1391C7F8-08B8-4788-8CBB-1279C09074F4}"/>
    <cellStyle name="Comma 2 2 2 8 3 6" xfId="2428" xr:uid="{00000000-0005-0000-0000-0000C3090000}"/>
    <cellStyle name="Comma 2 2 2 8 3 6 2" xfId="22817" xr:uid="{7CF59732-9CAF-441F-92C4-378CD320D2D3}"/>
    <cellStyle name="Comma 2 2 2 8 3 7" xfId="22802" xr:uid="{AC31BB84-CAE1-4CA7-A3F0-666B57A98146}"/>
    <cellStyle name="Comma 2 2 2 8 4" xfId="2429" xr:uid="{00000000-0005-0000-0000-0000C4090000}"/>
    <cellStyle name="Comma 2 2 2 8 5" xfId="2430" xr:uid="{00000000-0005-0000-0000-0000C5090000}"/>
    <cellStyle name="Comma 2 2 2 8 5 2" xfId="2431" xr:uid="{00000000-0005-0000-0000-0000C6090000}"/>
    <cellStyle name="Comma 2 2 2 8 5 2 2" xfId="2432" xr:uid="{00000000-0005-0000-0000-0000C7090000}"/>
    <cellStyle name="Comma 2 2 2 8 5 2 2 2" xfId="22820" xr:uid="{E2EC3E0C-3F35-4398-BAC8-BAB1E874AF48}"/>
    <cellStyle name="Comma 2 2 2 8 5 2 3" xfId="2433" xr:uid="{00000000-0005-0000-0000-0000C8090000}"/>
    <cellStyle name="Comma 2 2 2 8 5 2 3 2" xfId="22821" xr:uid="{0E30B4B4-0775-45DE-9BB7-9DBCED4C4248}"/>
    <cellStyle name="Comma 2 2 2 8 5 2 4" xfId="2434" xr:uid="{00000000-0005-0000-0000-0000C9090000}"/>
    <cellStyle name="Comma 2 2 2 8 5 2 4 2" xfId="22822" xr:uid="{1C124876-6FA0-4A12-95BC-0EC6B6E9CB44}"/>
    <cellStyle name="Comma 2 2 2 8 5 2 5" xfId="22819" xr:uid="{DCEAC01C-8B51-42D7-9AA0-BEBE087D67EA}"/>
    <cellStyle name="Comma 2 2 2 8 5 3" xfId="2435" xr:uid="{00000000-0005-0000-0000-0000CA090000}"/>
    <cellStyle name="Comma 2 2 2 8 5 3 2" xfId="22823" xr:uid="{60558AD2-782B-4647-9457-7507F0C388BE}"/>
    <cellStyle name="Comma 2 2 2 8 5 4" xfId="2436" xr:uid="{00000000-0005-0000-0000-0000CB090000}"/>
    <cellStyle name="Comma 2 2 2 8 5 4 2" xfId="22824" xr:uid="{FB8122AB-C7E0-48F0-8DFA-BE51B0408A06}"/>
    <cellStyle name="Comma 2 2 2 8 5 5" xfId="2437" xr:uid="{00000000-0005-0000-0000-0000CC090000}"/>
    <cellStyle name="Comma 2 2 2 8 5 5 2" xfId="22825" xr:uid="{C8EF00EC-9248-406B-9EF2-1685FD85BC5A}"/>
    <cellStyle name="Comma 2 2 2 8 5 6" xfId="22818" xr:uid="{5C1C8D0A-877F-4496-BA2A-218707BB975B}"/>
    <cellStyle name="Comma 2 2 2 8 6" xfId="2438" xr:uid="{00000000-0005-0000-0000-0000CD090000}"/>
    <cellStyle name="Comma 2 2 2 8 6 2" xfId="2439" xr:uid="{00000000-0005-0000-0000-0000CE090000}"/>
    <cellStyle name="Comma 2 2 2 8 6 2 2" xfId="22827" xr:uid="{A0FB9AC6-C5EF-4CC7-8DCA-12E3F7F7B87D}"/>
    <cellStyle name="Comma 2 2 2 8 6 3" xfId="2440" xr:uid="{00000000-0005-0000-0000-0000CF090000}"/>
    <cellStyle name="Comma 2 2 2 8 6 3 2" xfId="22828" xr:uid="{028CCD9E-EBD2-4F7C-B0CC-EB5A42C52FFB}"/>
    <cellStyle name="Comma 2 2 2 8 6 4" xfId="2441" xr:uid="{00000000-0005-0000-0000-0000D0090000}"/>
    <cellStyle name="Comma 2 2 2 8 6 4 2" xfId="22829" xr:uid="{4F08DD30-508E-40F2-8C2F-D3B5BC5A436F}"/>
    <cellStyle name="Comma 2 2 2 8 6 5" xfId="22826" xr:uid="{512BBB9A-BD73-4A2D-94B9-2F07CB42F0E6}"/>
    <cellStyle name="Comma 2 2 2 8 7" xfId="2442" xr:uid="{00000000-0005-0000-0000-0000D1090000}"/>
    <cellStyle name="Comma 2 2 2 8 7 2" xfId="22830" xr:uid="{5FC097A5-56E1-478E-8166-70376E6C49A3}"/>
    <cellStyle name="Comma 2 2 2 8 8" xfId="2443" xr:uid="{00000000-0005-0000-0000-0000D2090000}"/>
    <cellStyle name="Comma 2 2 2 8 8 2" xfId="22831" xr:uid="{9575E2C4-324C-4071-A2E1-F471EA0AB77E}"/>
    <cellStyle name="Comma 2 2 2 8 9" xfId="2444" xr:uid="{00000000-0005-0000-0000-0000D3090000}"/>
    <cellStyle name="Comma 2 2 2 8 9 2" xfId="22832" xr:uid="{91B497E8-5AA4-402E-9D28-D0DD826B5264}"/>
    <cellStyle name="Comma 2 2 2 9" xfId="2445" xr:uid="{00000000-0005-0000-0000-0000D4090000}"/>
    <cellStyle name="Comma 2 2 2 9 2" xfId="2446" xr:uid="{00000000-0005-0000-0000-0000D5090000}"/>
    <cellStyle name="Comma 2 2 2 9 3" xfId="2447" xr:uid="{00000000-0005-0000-0000-0000D6090000}"/>
    <cellStyle name="Comma 2 2 2 9 3 2" xfId="2448" xr:uid="{00000000-0005-0000-0000-0000D7090000}"/>
    <cellStyle name="Comma 2 2 2 9 3 2 2" xfId="2449" xr:uid="{00000000-0005-0000-0000-0000D8090000}"/>
    <cellStyle name="Comma 2 2 2 9 3 2 2 2" xfId="22836" xr:uid="{476B3F2C-1CF8-4A3B-BF58-EFFEA538BFCB}"/>
    <cellStyle name="Comma 2 2 2 9 3 2 3" xfId="2450" xr:uid="{00000000-0005-0000-0000-0000D9090000}"/>
    <cellStyle name="Comma 2 2 2 9 3 2 3 2" xfId="22837" xr:uid="{06945CB3-4AE1-4A95-AAF6-C38019A8D62B}"/>
    <cellStyle name="Comma 2 2 2 9 3 2 4" xfId="2451" xr:uid="{00000000-0005-0000-0000-0000DA090000}"/>
    <cellStyle name="Comma 2 2 2 9 3 2 4 2" xfId="22838" xr:uid="{7BBC20BB-87AE-40C1-905A-D910E9FA7443}"/>
    <cellStyle name="Comma 2 2 2 9 3 2 5" xfId="22835" xr:uid="{FFFFDCB5-72E0-46ED-B26B-EF124430C1A9}"/>
    <cellStyle name="Comma 2 2 2 9 3 3" xfId="2452" xr:uid="{00000000-0005-0000-0000-0000DB090000}"/>
    <cellStyle name="Comma 2 2 2 9 3 3 2" xfId="22839" xr:uid="{BE172735-E0F1-4D68-8C24-139516B2CEC8}"/>
    <cellStyle name="Comma 2 2 2 9 3 4" xfId="2453" xr:uid="{00000000-0005-0000-0000-0000DC090000}"/>
    <cellStyle name="Comma 2 2 2 9 3 4 2" xfId="22840" xr:uid="{C2CF2FFF-0267-43E1-92AD-1FFF18916497}"/>
    <cellStyle name="Comma 2 2 2 9 3 5" xfId="2454" xr:uid="{00000000-0005-0000-0000-0000DD090000}"/>
    <cellStyle name="Comma 2 2 2 9 3 5 2" xfId="22841" xr:uid="{027803A2-91F6-47BB-8BE3-1E3DF37F2D9E}"/>
    <cellStyle name="Comma 2 2 2 9 3 6" xfId="22834" xr:uid="{E87FE785-3461-49DC-843F-D75383D23882}"/>
    <cellStyle name="Comma 2 2 2 9 4" xfId="2455" xr:uid="{00000000-0005-0000-0000-0000DE090000}"/>
    <cellStyle name="Comma 2 2 2 9 4 2" xfId="2456" xr:uid="{00000000-0005-0000-0000-0000DF090000}"/>
    <cellStyle name="Comma 2 2 2 9 4 2 2" xfId="22843" xr:uid="{B8D19A47-059B-4422-9CE3-E857F95BF97A}"/>
    <cellStyle name="Comma 2 2 2 9 4 3" xfId="2457" xr:uid="{00000000-0005-0000-0000-0000E0090000}"/>
    <cellStyle name="Comma 2 2 2 9 4 3 2" xfId="22844" xr:uid="{4C15E84A-9580-4887-80A5-2FB0DC4FC695}"/>
    <cellStyle name="Comma 2 2 2 9 4 4" xfId="2458" xr:uid="{00000000-0005-0000-0000-0000E1090000}"/>
    <cellStyle name="Comma 2 2 2 9 4 4 2" xfId="22845" xr:uid="{C7D563E4-1846-4390-98E6-A1F36C26E074}"/>
    <cellStyle name="Comma 2 2 2 9 4 5" xfId="22842" xr:uid="{F337A6D7-4458-49ED-9068-552E6A8685A0}"/>
    <cellStyle name="Comma 2 2 2 9 5" xfId="2459" xr:uid="{00000000-0005-0000-0000-0000E2090000}"/>
    <cellStyle name="Comma 2 2 2 9 5 2" xfId="22846" xr:uid="{6AA58562-9490-4A2C-938C-3656CB8CB350}"/>
    <cellStyle name="Comma 2 2 2 9 6" xfId="2460" xr:uid="{00000000-0005-0000-0000-0000E3090000}"/>
    <cellStyle name="Comma 2 2 2 9 6 2" xfId="22847" xr:uid="{DB43BD49-47DF-4083-8CF4-6C4871B14BAA}"/>
    <cellStyle name="Comma 2 2 2 9 7" xfId="2461" xr:uid="{00000000-0005-0000-0000-0000E4090000}"/>
    <cellStyle name="Comma 2 2 2 9 7 2" xfId="22848" xr:uid="{607994D6-4494-4F43-A8D3-9AF014326224}"/>
    <cellStyle name="Comma 2 2 2 9 8" xfId="22833" xr:uid="{F6FC2AAF-B6AA-496A-B25C-208DA43A98F8}"/>
    <cellStyle name="Comma 2 2 20" xfId="2462" xr:uid="{00000000-0005-0000-0000-0000E5090000}"/>
    <cellStyle name="Comma 2 2 20 2" xfId="2463" xr:uid="{00000000-0005-0000-0000-0000E6090000}"/>
    <cellStyle name="Comma 2 2 20 2 2" xfId="22850" xr:uid="{180538E9-D9BB-4E9E-8971-EDB223E93D43}"/>
    <cellStyle name="Comma 2 2 20 3" xfId="2464" xr:uid="{00000000-0005-0000-0000-0000E7090000}"/>
    <cellStyle name="Comma 2 2 20 3 2" xfId="22851" xr:uid="{70DCED39-1886-4621-9C5A-A2A0774F20D7}"/>
    <cellStyle name="Comma 2 2 20 4" xfId="2465" xr:uid="{00000000-0005-0000-0000-0000E8090000}"/>
    <cellStyle name="Comma 2 2 20 4 2" xfId="22852" xr:uid="{54D536FA-65B1-4FED-9551-0B417D439281}"/>
    <cellStyle name="Comma 2 2 20 5" xfId="22849" xr:uid="{796071AE-FFC0-4BB0-9F76-59C77ABF4347}"/>
    <cellStyle name="Comma 2 2 21" xfId="2466" xr:uid="{00000000-0005-0000-0000-0000E9090000}"/>
    <cellStyle name="Comma 2 2 21 2" xfId="22853" xr:uid="{427E66CD-F592-4FE1-9B4F-600BBC8CF8DF}"/>
    <cellStyle name="Comma 2 2 22" xfId="2467" xr:uid="{00000000-0005-0000-0000-0000EA090000}"/>
    <cellStyle name="Comma 2 2 22 2" xfId="22854" xr:uid="{E7222DB4-ABC0-41AC-86AA-3490182013F5}"/>
    <cellStyle name="Comma 2 2 23" xfId="2468" xr:uid="{00000000-0005-0000-0000-0000EB090000}"/>
    <cellStyle name="Comma 2 2 23 2" xfId="22855" xr:uid="{830160AF-ECA0-4E83-BA1D-C7E8D25E9D9F}"/>
    <cellStyle name="Comma 2 2 24" xfId="21932" xr:uid="{33D2263F-8A71-411F-B4F4-25C5827D1DC5}"/>
    <cellStyle name="Comma 2 2 3" xfId="2469" xr:uid="{00000000-0005-0000-0000-0000EC090000}"/>
    <cellStyle name="Comma 2 2 3 10" xfId="2470" xr:uid="{00000000-0005-0000-0000-0000ED090000}"/>
    <cellStyle name="Comma 2 2 3 10 2" xfId="2471" xr:uid="{00000000-0005-0000-0000-0000EE090000}"/>
    <cellStyle name="Comma 2 2 3 10 2 2" xfId="2472" xr:uid="{00000000-0005-0000-0000-0000EF090000}"/>
    <cellStyle name="Comma 2 2 3 10 2 2 2" xfId="22859" xr:uid="{5420AB07-73D6-4E79-B3B5-73FBFC5CD166}"/>
    <cellStyle name="Comma 2 2 3 10 2 3" xfId="2473" xr:uid="{00000000-0005-0000-0000-0000F0090000}"/>
    <cellStyle name="Comma 2 2 3 10 2 3 2" xfId="22860" xr:uid="{E71DE70A-A2FB-4F43-82F7-50A7990E8489}"/>
    <cellStyle name="Comma 2 2 3 10 2 4" xfId="2474" xr:uid="{00000000-0005-0000-0000-0000F1090000}"/>
    <cellStyle name="Comma 2 2 3 10 2 4 2" xfId="22861" xr:uid="{DB20F074-FB7A-48BB-A321-2DBB8C9EED58}"/>
    <cellStyle name="Comma 2 2 3 10 2 5" xfId="22858" xr:uid="{C3B8111A-C76A-40A7-9482-D95F3994346E}"/>
    <cellStyle name="Comma 2 2 3 10 3" xfId="22857" xr:uid="{0D019EBE-AB2C-4977-8B4C-6CF26F5C5E8F}"/>
    <cellStyle name="Comma 2 2 3 11" xfId="2475" xr:uid="{00000000-0005-0000-0000-0000F2090000}"/>
    <cellStyle name="Comma 2 2 3 11 2" xfId="2476" xr:uid="{00000000-0005-0000-0000-0000F3090000}"/>
    <cellStyle name="Comma 2 2 3 11 2 2" xfId="2477" xr:uid="{00000000-0005-0000-0000-0000F4090000}"/>
    <cellStyle name="Comma 2 2 3 11 2 2 2" xfId="22864" xr:uid="{A32ADA09-8F11-4130-BC2E-67EB17F632DE}"/>
    <cellStyle name="Comma 2 2 3 11 2 3" xfId="2478" xr:uid="{00000000-0005-0000-0000-0000F5090000}"/>
    <cellStyle name="Comma 2 2 3 11 2 3 2" xfId="22865" xr:uid="{047174DF-1948-4003-B75A-7AC20EEC8359}"/>
    <cellStyle name="Comma 2 2 3 11 2 4" xfId="2479" xr:uid="{00000000-0005-0000-0000-0000F6090000}"/>
    <cellStyle name="Comma 2 2 3 11 2 4 2" xfId="22866" xr:uid="{0D0DEE12-26C6-4F6C-AB49-1A97B601D0ED}"/>
    <cellStyle name="Comma 2 2 3 11 2 5" xfId="22863" xr:uid="{2BF094F0-8636-4EA7-A704-B8F2CDAD58A5}"/>
    <cellStyle name="Comma 2 2 3 11 3" xfId="22862" xr:uid="{DEDD88D7-D40B-490A-9BED-A4876B521ACE}"/>
    <cellStyle name="Comma 2 2 3 12" xfId="2480" xr:uid="{00000000-0005-0000-0000-0000F7090000}"/>
    <cellStyle name="Comma 2 2 3 12 2" xfId="2481" xr:uid="{00000000-0005-0000-0000-0000F8090000}"/>
    <cellStyle name="Comma 2 2 3 12 2 2" xfId="2482" xr:uid="{00000000-0005-0000-0000-0000F9090000}"/>
    <cellStyle name="Comma 2 2 3 12 2 2 2" xfId="22869" xr:uid="{31C5995B-005A-4B86-BA52-53F78A78B48A}"/>
    <cellStyle name="Comma 2 2 3 12 2 3" xfId="2483" xr:uid="{00000000-0005-0000-0000-0000FA090000}"/>
    <cellStyle name="Comma 2 2 3 12 2 3 2" xfId="22870" xr:uid="{7185A46C-4701-4E9F-AF11-00FCFEB65A43}"/>
    <cellStyle name="Comma 2 2 3 12 2 4" xfId="2484" xr:uid="{00000000-0005-0000-0000-0000FB090000}"/>
    <cellStyle name="Comma 2 2 3 12 2 4 2" xfId="22871" xr:uid="{6EDC85D8-15F2-42FB-80D6-70B13C47FD08}"/>
    <cellStyle name="Comma 2 2 3 12 2 5" xfId="22868" xr:uid="{616E0D52-7BFA-4FAB-81A6-B88BDF219328}"/>
    <cellStyle name="Comma 2 2 3 12 3" xfId="22867" xr:uid="{C6AF1696-C13B-4A06-8CDE-59A9C62BA7A0}"/>
    <cellStyle name="Comma 2 2 3 13" xfId="2485" xr:uid="{00000000-0005-0000-0000-0000FC090000}"/>
    <cellStyle name="Comma 2 2 3 13 2" xfId="2486" xr:uid="{00000000-0005-0000-0000-0000FD090000}"/>
    <cellStyle name="Comma 2 2 3 13 2 2" xfId="2487" xr:uid="{00000000-0005-0000-0000-0000FE090000}"/>
    <cellStyle name="Comma 2 2 3 13 2 2 2" xfId="22874" xr:uid="{4D522AE3-0F6B-4733-8B6E-A35535E1846F}"/>
    <cellStyle name="Comma 2 2 3 13 2 3" xfId="2488" xr:uid="{00000000-0005-0000-0000-0000FF090000}"/>
    <cellStyle name="Comma 2 2 3 13 2 3 2" xfId="22875" xr:uid="{AC9697FD-2AE5-4B69-A762-E22A7AB687E5}"/>
    <cellStyle name="Comma 2 2 3 13 2 4" xfId="2489" xr:uid="{00000000-0005-0000-0000-0000000A0000}"/>
    <cellStyle name="Comma 2 2 3 13 2 4 2" xfId="22876" xr:uid="{CB406842-2C30-4FA3-B6A2-5F84B959D9C3}"/>
    <cellStyle name="Comma 2 2 3 13 2 5" xfId="22873" xr:uid="{19396929-CF58-41D9-BF79-93DAD7DEA92C}"/>
    <cellStyle name="Comma 2 2 3 13 3" xfId="22872" xr:uid="{9FAF762E-326D-42C9-8153-56F6B4E2F177}"/>
    <cellStyle name="Comma 2 2 3 14" xfId="2490" xr:uid="{00000000-0005-0000-0000-0000010A0000}"/>
    <cellStyle name="Comma 2 2 3 14 2" xfId="2491" xr:uid="{00000000-0005-0000-0000-0000020A0000}"/>
    <cellStyle name="Comma 2 2 3 14 2 2" xfId="2492" xr:uid="{00000000-0005-0000-0000-0000030A0000}"/>
    <cellStyle name="Comma 2 2 3 14 2 2 2" xfId="22878" xr:uid="{BF9077FF-FE83-44E0-92BA-617A020D0028}"/>
    <cellStyle name="Comma 2 2 3 14 2 3" xfId="2493" xr:uid="{00000000-0005-0000-0000-0000040A0000}"/>
    <cellStyle name="Comma 2 2 3 14 2 3 2" xfId="22879" xr:uid="{72C00B7C-ACAA-437F-8B97-92F612A5C6E4}"/>
    <cellStyle name="Comma 2 2 3 14 2 4" xfId="2494" xr:uid="{00000000-0005-0000-0000-0000050A0000}"/>
    <cellStyle name="Comma 2 2 3 14 2 4 2" xfId="22880" xr:uid="{50CFDAF6-0EE5-4639-A510-C557DFA6788C}"/>
    <cellStyle name="Comma 2 2 3 14 2 5" xfId="22877" xr:uid="{983B5E99-B9CF-42A4-8C51-9ADF224C3064}"/>
    <cellStyle name="Comma 2 2 3 15" xfId="2495" xr:uid="{00000000-0005-0000-0000-0000060A0000}"/>
    <cellStyle name="Comma 2 2 3 15 2" xfId="2496" xr:uid="{00000000-0005-0000-0000-0000070A0000}"/>
    <cellStyle name="Comma 2 2 3 15 2 2" xfId="2497" xr:uid="{00000000-0005-0000-0000-0000080A0000}"/>
    <cellStyle name="Comma 2 2 3 15 2 2 2" xfId="22883" xr:uid="{303E8592-D2B8-412A-BADA-8DBBB04A8F30}"/>
    <cellStyle name="Comma 2 2 3 15 2 3" xfId="2498" xr:uid="{00000000-0005-0000-0000-0000090A0000}"/>
    <cellStyle name="Comma 2 2 3 15 2 3 2" xfId="22884" xr:uid="{2C23517E-C8D3-4365-8FEF-EFA85737D7DF}"/>
    <cellStyle name="Comma 2 2 3 15 2 4" xfId="2499" xr:uid="{00000000-0005-0000-0000-00000A0A0000}"/>
    <cellStyle name="Comma 2 2 3 15 2 4 2" xfId="22885" xr:uid="{83280FB4-A7D0-4518-B560-1576C8D94433}"/>
    <cellStyle name="Comma 2 2 3 15 2 5" xfId="22882" xr:uid="{FA607565-B5D6-45B4-98BA-7C3B4DD69A4F}"/>
    <cellStyle name="Comma 2 2 3 15 3" xfId="2500" xr:uid="{00000000-0005-0000-0000-00000B0A0000}"/>
    <cellStyle name="Comma 2 2 3 15 3 2" xfId="22886" xr:uid="{4E0B8DEC-CE16-4906-A068-8196941E1BFB}"/>
    <cellStyle name="Comma 2 2 3 15 4" xfId="2501" xr:uid="{00000000-0005-0000-0000-00000C0A0000}"/>
    <cellStyle name="Comma 2 2 3 15 4 2" xfId="22887" xr:uid="{2CC595F5-25D6-4F3D-BD01-4B3FBDC40E4C}"/>
    <cellStyle name="Comma 2 2 3 15 5" xfId="2502" xr:uid="{00000000-0005-0000-0000-00000D0A0000}"/>
    <cellStyle name="Comma 2 2 3 15 5 2" xfId="22888" xr:uid="{DF800373-5944-4C5F-8C6B-7535D0427E31}"/>
    <cellStyle name="Comma 2 2 3 15 6" xfId="22881" xr:uid="{A37B080B-24B8-40C3-8414-935A281F75F7}"/>
    <cellStyle name="Comma 2 2 3 16" xfId="2503" xr:uid="{00000000-0005-0000-0000-00000E0A0000}"/>
    <cellStyle name="Comma 2 2 3 16 2" xfId="2504" xr:uid="{00000000-0005-0000-0000-00000F0A0000}"/>
    <cellStyle name="Comma 2 2 3 16 2 2" xfId="22890" xr:uid="{3ADCE914-E54A-47C8-9D56-1FADFF77FE53}"/>
    <cellStyle name="Comma 2 2 3 16 3" xfId="2505" xr:uid="{00000000-0005-0000-0000-0000100A0000}"/>
    <cellStyle name="Comma 2 2 3 16 3 2" xfId="22891" xr:uid="{21A32F54-D994-4DDF-9F9E-E9771D17AC0B}"/>
    <cellStyle name="Comma 2 2 3 16 4" xfId="2506" xr:uid="{00000000-0005-0000-0000-0000110A0000}"/>
    <cellStyle name="Comma 2 2 3 16 4 2" xfId="22892" xr:uid="{DE8AD8D3-9138-4413-94E1-BA4A5A86A462}"/>
    <cellStyle name="Comma 2 2 3 16 5" xfId="22889" xr:uid="{05EE115D-21AD-4CCA-9B96-E3DDB82F3C62}"/>
    <cellStyle name="Comma 2 2 3 17" xfId="2507" xr:uid="{00000000-0005-0000-0000-0000120A0000}"/>
    <cellStyle name="Comma 2 2 3 17 2" xfId="2508" xr:uid="{00000000-0005-0000-0000-0000130A0000}"/>
    <cellStyle name="Comma 2 2 3 17 3" xfId="2509" xr:uid="{00000000-0005-0000-0000-0000140A0000}"/>
    <cellStyle name="Comma 2 2 3 17 4" xfId="2510" xr:uid="{00000000-0005-0000-0000-0000150A0000}"/>
    <cellStyle name="Comma 2 2 3 18" xfId="2511" xr:uid="{00000000-0005-0000-0000-0000160A0000}"/>
    <cellStyle name="Comma 2 2 3 18 2" xfId="22893" xr:uid="{FF511D97-49AF-4CE4-BB33-A3F41905531A}"/>
    <cellStyle name="Comma 2 2 3 19" xfId="2512" xr:uid="{00000000-0005-0000-0000-0000170A0000}"/>
    <cellStyle name="Comma 2 2 3 19 2" xfId="22894" xr:uid="{65A0B5BE-229F-4EC4-848D-316873FB7E29}"/>
    <cellStyle name="Comma 2 2 3 2" xfId="2513" xr:uid="{00000000-0005-0000-0000-0000180A0000}"/>
    <cellStyle name="Comma 2 2 3 2 10" xfId="2514" xr:uid="{00000000-0005-0000-0000-0000190A0000}"/>
    <cellStyle name="Comma 2 2 3 2 10 2" xfId="22896" xr:uid="{03A045BC-A9B0-42A0-92FA-C20C656183FA}"/>
    <cellStyle name="Comma 2 2 3 2 11" xfId="22895" xr:uid="{3CC642CD-7EA6-4EB7-B97D-0D98877C6BD1}"/>
    <cellStyle name="Comma 2 2 3 2 2" xfId="2515" xr:uid="{00000000-0005-0000-0000-00001A0A0000}"/>
    <cellStyle name="Comma 2 2 3 2 2 2" xfId="2516" xr:uid="{00000000-0005-0000-0000-00001B0A0000}"/>
    <cellStyle name="Comma 2 2 3 2 2 2 2" xfId="2517" xr:uid="{00000000-0005-0000-0000-00001C0A0000}"/>
    <cellStyle name="Comma 2 2 3 2 2 2 2 2" xfId="2518" xr:uid="{00000000-0005-0000-0000-00001D0A0000}"/>
    <cellStyle name="Comma 2 2 3 2 2 2 2 2 2" xfId="2519" xr:uid="{00000000-0005-0000-0000-00001E0A0000}"/>
    <cellStyle name="Comma 2 2 3 2 2 2 2 2 2 2" xfId="22901" xr:uid="{4AB67BB5-B636-4432-A46A-F028EA05653D}"/>
    <cellStyle name="Comma 2 2 3 2 2 2 2 2 3" xfId="2520" xr:uid="{00000000-0005-0000-0000-00001F0A0000}"/>
    <cellStyle name="Comma 2 2 3 2 2 2 2 2 3 2" xfId="22902" xr:uid="{27D140AC-2A6C-4A10-A053-3EF738150847}"/>
    <cellStyle name="Comma 2 2 3 2 2 2 2 2 4" xfId="2521" xr:uid="{00000000-0005-0000-0000-0000200A0000}"/>
    <cellStyle name="Comma 2 2 3 2 2 2 2 2 4 2" xfId="22903" xr:uid="{289C8644-C83B-43E7-AA0C-63BB3FC651CA}"/>
    <cellStyle name="Comma 2 2 3 2 2 2 2 2 5" xfId="22900" xr:uid="{EDDBCEDF-CFF3-47DB-B62F-FE0E2B1A2BF5}"/>
    <cellStyle name="Comma 2 2 3 2 2 2 2 3" xfId="2522" xr:uid="{00000000-0005-0000-0000-0000210A0000}"/>
    <cellStyle name="Comma 2 2 3 2 2 2 2 3 2" xfId="22904" xr:uid="{10BC5F6C-8C02-4231-9708-DBDCF64C2D8D}"/>
    <cellStyle name="Comma 2 2 3 2 2 2 2 4" xfId="2523" xr:uid="{00000000-0005-0000-0000-0000220A0000}"/>
    <cellStyle name="Comma 2 2 3 2 2 2 2 4 2" xfId="22905" xr:uid="{4FBE854C-AA34-4201-A81B-6BC356F70AC3}"/>
    <cellStyle name="Comma 2 2 3 2 2 2 2 5" xfId="2524" xr:uid="{00000000-0005-0000-0000-0000230A0000}"/>
    <cellStyle name="Comma 2 2 3 2 2 2 2 5 2" xfId="22906" xr:uid="{D803F94E-335A-4437-AD3B-971EA720C967}"/>
    <cellStyle name="Comma 2 2 3 2 2 2 2 6" xfId="22899" xr:uid="{18919BAA-507A-4078-AA01-8761512D0831}"/>
    <cellStyle name="Comma 2 2 3 2 2 2 3" xfId="2525" xr:uid="{00000000-0005-0000-0000-0000240A0000}"/>
    <cellStyle name="Comma 2 2 3 2 2 2 3 2" xfId="2526" xr:uid="{00000000-0005-0000-0000-0000250A0000}"/>
    <cellStyle name="Comma 2 2 3 2 2 2 3 2 2" xfId="22908" xr:uid="{642FD7C5-CD86-4992-9320-516DB2522142}"/>
    <cellStyle name="Comma 2 2 3 2 2 2 3 3" xfId="2527" xr:uid="{00000000-0005-0000-0000-0000260A0000}"/>
    <cellStyle name="Comma 2 2 3 2 2 2 3 3 2" xfId="22909" xr:uid="{36A82315-4AD4-4C1A-9575-43C36153349D}"/>
    <cellStyle name="Comma 2 2 3 2 2 2 3 4" xfId="2528" xr:uid="{00000000-0005-0000-0000-0000270A0000}"/>
    <cellStyle name="Comma 2 2 3 2 2 2 3 4 2" xfId="22910" xr:uid="{26B3B7AE-3F54-4209-B655-EA4F69D60FBA}"/>
    <cellStyle name="Comma 2 2 3 2 2 2 3 5" xfId="22907" xr:uid="{BDB8978B-C3BF-4F86-BC1C-F07102325114}"/>
    <cellStyle name="Comma 2 2 3 2 2 2 4" xfId="2529" xr:uid="{00000000-0005-0000-0000-0000280A0000}"/>
    <cellStyle name="Comma 2 2 3 2 2 2 4 2" xfId="22911" xr:uid="{C317F1BB-A3FF-4599-903E-F9F5076BE21D}"/>
    <cellStyle name="Comma 2 2 3 2 2 2 5" xfId="2530" xr:uid="{00000000-0005-0000-0000-0000290A0000}"/>
    <cellStyle name="Comma 2 2 3 2 2 2 5 2" xfId="22912" xr:uid="{FDCD4F1E-9033-433B-9D94-892DEE933489}"/>
    <cellStyle name="Comma 2 2 3 2 2 2 6" xfId="2531" xr:uid="{00000000-0005-0000-0000-00002A0A0000}"/>
    <cellStyle name="Comma 2 2 3 2 2 2 6 2" xfId="22913" xr:uid="{F8A50761-7784-43D5-9EC1-2D87E0DBB98F}"/>
    <cellStyle name="Comma 2 2 3 2 2 2 7" xfId="22898" xr:uid="{B8A495B1-B88B-46AC-971A-C716EAEC1809}"/>
    <cellStyle name="Comma 2 2 3 2 2 3" xfId="2532" xr:uid="{00000000-0005-0000-0000-00002B0A0000}"/>
    <cellStyle name="Comma 2 2 3 2 2 3 2" xfId="2533" xr:uid="{00000000-0005-0000-0000-00002C0A0000}"/>
    <cellStyle name="Comma 2 2 3 2 2 3 2 2" xfId="2534" xr:uid="{00000000-0005-0000-0000-00002D0A0000}"/>
    <cellStyle name="Comma 2 2 3 2 2 3 2 2 2" xfId="2535" xr:uid="{00000000-0005-0000-0000-00002E0A0000}"/>
    <cellStyle name="Comma 2 2 3 2 2 3 2 2 2 2" xfId="22917" xr:uid="{3AD3CA43-A1AC-4078-91AE-C103A128DDA5}"/>
    <cellStyle name="Comma 2 2 3 2 2 3 2 2 3" xfId="2536" xr:uid="{00000000-0005-0000-0000-00002F0A0000}"/>
    <cellStyle name="Comma 2 2 3 2 2 3 2 2 3 2" xfId="22918" xr:uid="{FD103F93-A2C5-4B0F-94CD-5AD33164C5A0}"/>
    <cellStyle name="Comma 2 2 3 2 2 3 2 2 4" xfId="2537" xr:uid="{00000000-0005-0000-0000-0000300A0000}"/>
    <cellStyle name="Comma 2 2 3 2 2 3 2 2 4 2" xfId="22919" xr:uid="{9DC911C9-D647-4B8D-8881-5CA54D730E26}"/>
    <cellStyle name="Comma 2 2 3 2 2 3 2 2 5" xfId="22916" xr:uid="{EBE9738A-1911-4F76-88C3-FD5C6E755883}"/>
    <cellStyle name="Comma 2 2 3 2 2 3 2 3" xfId="2538" xr:uid="{00000000-0005-0000-0000-0000310A0000}"/>
    <cellStyle name="Comma 2 2 3 2 2 3 2 3 2" xfId="22920" xr:uid="{C58CBE05-8E45-42E7-878D-5CFD3401AB60}"/>
    <cellStyle name="Comma 2 2 3 2 2 3 2 4" xfId="2539" xr:uid="{00000000-0005-0000-0000-0000320A0000}"/>
    <cellStyle name="Comma 2 2 3 2 2 3 2 4 2" xfId="22921" xr:uid="{A6910955-6DCD-442D-97A2-BCD48BA758CA}"/>
    <cellStyle name="Comma 2 2 3 2 2 3 2 5" xfId="2540" xr:uid="{00000000-0005-0000-0000-0000330A0000}"/>
    <cellStyle name="Comma 2 2 3 2 2 3 2 5 2" xfId="22922" xr:uid="{32016452-3473-4499-BEED-713EB8B733B9}"/>
    <cellStyle name="Comma 2 2 3 2 2 3 2 6" xfId="22915" xr:uid="{DD9654EC-E5DC-4D27-8784-9553B0F73A67}"/>
    <cellStyle name="Comma 2 2 3 2 2 3 3" xfId="2541" xr:uid="{00000000-0005-0000-0000-0000340A0000}"/>
    <cellStyle name="Comma 2 2 3 2 2 3 3 2" xfId="2542" xr:uid="{00000000-0005-0000-0000-0000350A0000}"/>
    <cellStyle name="Comma 2 2 3 2 2 3 3 2 2" xfId="22924" xr:uid="{EA6D4BC3-E232-4098-8A58-ADAE8741F06B}"/>
    <cellStyle name="Comma 2 2 3 2 2 3 3 3" xfId="2543" xr:uid="{00000000-0005-0000-0000-0000360A0000}"/>
    <cellStyle name="Comma 2 2 3 2 2 3 3 3 2" xfId="22925" xr:uid="{8312E2ED-BF5F-46F5-A401-B9675F02A007}"/>
    <cellStyle name="Comma 2 2 3 2 2 3 3 4" xfId="2544" xr:uid="{00000000-0005-0000-0000-0000370A0000}"/>
    <cellStyle name="Comma 2 2 3 2 2 3 3 4 2" xfId="22926" xr:uid="{F1DC9C1C-970B-4200-B7F4-91200573C1F7}"/>
    <cellStyle name="Comma 2 2 3 2 2 3 3 5" xfId="22923" xr:uid="{4979E502-55B7-4CD7-9B19-FF6440BCC717}"/>
    <cellStyle name="Comma 2 2 3 2 2 3 4" xfId="2545" xr:uid="{00000000-0005-0000-0000-0000380A0000}"/>
    <cellStyle name="Comma 2 2 3 2 2 3 4 2" xfId="22927" xr:uid="{E5863665-541A-4C13-A7C0-83C2280AEFD0}"/>
    <cellStyle name="Comma 2 2 3 2 2 3 5" xfId="2546" xr:uid="{00000000-0005-0000-0000-0000390A0000}"/>
    <cellStyle name="Comma 2 2 3 2 2 3 5 2" xfId="22928" xr:uid="{FEBA007B-25AC-4246-B3A7-83FA299189AE}"/>
    <cellStyle name="Comma 2 2 3 2 2 3 6" xfId="2547" xr:uid="{00000000-0005-0000-0000-00003A0A0000}"/>
    <cellStyle name="Comma 2 2 3 2 2 3 6 2" xfId="22929" xr:uid="{52081AF3-41FA-40AC-AC95-FF6C7ED0F0D3}"/>
    <cellStyle name="Comma 2 2 3 2 2 3 7" xfId="22914" xr:uid="{77C0710F-A082-423F-A305-445438540DCC}"/>
    <cellStyle name="Comma 2 2 3 2 2 4" xfId="2548" xr:uid="{00000000-0005-0000-0000-00003B0A0000}"/>
    <cellStyle name="Comma 2 2 3 2 2 4 2" xfId="2549" xr:uid="{00000000-0005-0000-0000-00003C0A0000}"/>
    <cellStyle name="Comma 2 2 3 2 2 4 2 2" xfId="2550" xr:uid="{00000000-0005-0000-0000-00003D0A0000}"/>
    <cellStyle name="Comma 2 2 3 2 2 4 2 2 2" xfId="22932" xr:uid="{2AB51BFB-6961-4167-9331-E3BB201887EA}"/>
    <cellStyle name="Comma 2 2 3 2 2 4 2 3" xfId="2551" xr:uid="{00000000-0005-0000-0000-00003E0A0000}"/>
    <cellStyle name="Comma 2 2 3 2 2 4 2 3 2" xfId="22933" xr:uid="{4D436FE7-9023-49EF-843E-699016A36472}"/>
    <cellStyle name="Comma 2 2 3 2 2 4 2 4" xfId="2552" xr:uid="{00000000-0005-0000-0000-00003F0A0000}"/>
    <cellStyle name="Comma 2 2 3 2 2 4 2 4 2" xfId="22934" xr:uid="{61D7C517-0711-4778-97BC-C4D6529F7D02}"/>
    <cellStyle name="Comma 2 2 3 2 2 4 2 5" xfId="22931" xr:uid="{E2971754-0F4E-468E-B321-2DF07CC61A25}"/>
    <cellStyle name="Comma 2 2 3 2 2 4 3" xfId="2553" xr:uid="{00000000-0005-0000-0000-0000400A0000}"/>
    <cellStyle name="Comma 2 2 3 2 2 4 3 2" xfId="22935" xr:uid="{7A3EF6C6-FDA2-4338-B509-0FD109188D76}"/>
    <cellStyle name="Comma 2 2 3 2 2 4 4" xfId="2554" xr:uid="{00000000-0005-0000-0000-0000410A0000}"/>
    <cellStyle name="Comma 2 2 3 2 2 4 4 2" xfId="22936" xr:uid="{3C8955B4-ED61-4EE4-A300-95AF5E03E2C7}"/>
    <cellStyle name="Comma 2 2 3 2 2 4 5" xfId="2555" xr:uid="{00000000-0005-0000-0000-0000420A0000}"/>
    <cellStyle name="Comma 2 2 3 2 2 4 5 2" xfId="22937" xr:uid="{DE13BDC8-7F00-43DE-B84B-3D12F2E345A8}"/>
    <cellStyle name="Comma 2 2 3 2 2 4 6" xfId="22930" xr:uid="{D67CBF1C-7DC0-4A64-95CA-2026A4BDBAB3}"/>
    <cellStyle name="Comma 2 2 3 2 2 5" xfId="2556" xr:uid="{00000000-0005-0000-0000-0000430A0000}"/>
    <cellStyle name="Comma 2 2 3 2 2 5 2" xfId="2557" xr:uid="{00000000-0005-0000-0000-0000440A0000}"/>
    <cellStyle name="Comma 2 2 3 2 2 5 3" xfId="2558" xr:uid="{00000000-0005-0000-0000-0000450A0000}"/>
    <cellStyle name="Comma 2 2 3 2 2 5 4" xfId="2559" xr:uid="{00000000-0005-0000-0000-0000460A0000}"/>
    <cellStyle name="Comma 2 2 3 2 2 6" xfId="2560" xr:uid="{00000000-0005-0000-0000-0000470A0000}"/>
    <cellStyle name="Comma 2 2 3 2 2 6 2" xfId="22938" xr:uid="{FACDECF5-6B71-4391-A582-37745F8C97CD}"/>
    <cellStyle name="Comma 2 2 3 2 2 7" xfId="2561" xr:uid="{00000000-0005-0000-0000-0000480A0000}"/>
    <cellStyle name="Comma 2 2 3 2 2 7 2" xfId="22939" xr:uid="{E193D3D4-4E52-417F-85E7-6EE1586FBC3C}"/>
    <cellStyle name="Comma 2 2 3 2 2 8" xfId="2562" xr:uid="{00000000-0005-0000-0000-0000490A0000}"/>
    <cellStyle name="Comma 2 2 3 2 2 8 2" xfId="22940" xr:uid="{8D966771-E1B0-484D-9F26-E49681A8DD74}"/>
    <cellStyle name="Comma 2 2 3 2 2 9" xfId="22897" xr:uid="{92DD7B78-5E79-4B48-9501-C14894F1FB7F}"/>
    <cellStyle name="Comma 2 2 3 2 3" xfId="2563" xr:uid="{00000000-0005-0000-0000-00004A0A0000}"/>
    <cellStyle name="Comma 2 2 3 2 3 2" xfId="2564" xr:uid="{00000000-0005-0000-0000-00004B0A0000}"/>
    <cellStyle name="Comma 2 2 3 2 3 2 2" xfId="2565" xr:uid="{00000000-0005-0000-0000-00004C0A0000}"/>
    <cellStyle name="Comma 2 2 3 2 3 2 2 2" xfId="2566" xr:uid="{00000000-0005-0000-0000-00004D0A0000}"/>
    <cellStyle name="Comma 2 2 3 2 3 2 2 2 2" xfId="22944" xr:uid="{EEB68EE2-9EF1-4F7C-BA13-94055F382112}"/>
    <cellStyle name="Comma 2 2 3 2 3 2 2 3" xfId="2567" xr:uid="{00000000-0005-0000-0000-00004E0A0000}"/>
    <cellStyle name="Comma 2 2 3 2 3 2 2 3 2" xfId="22945" xr:uid="{EFC01E3E-E336-4F2F-8D36-82E22378F1AA}"/>
    <cellStyle name="Comma 2 2 3 2 3 2 2 4" xfId="2568" xr:uid="{00000000-0005-0000-0000-00004F0A0000}"/>
    <cellStyle name="Comma 2 2 3 2 3 2 2 4 2" xfId="22946" xr:uid="{35E40B26-A7C1-43D7-8846-D1F4A2DC9D52}"/>
    <cellStyle name="Comma 2 2 3 2 3 2 2 5" xfId="22943" xr:uid="{88610D44-9432-43BB-8A8E-7DF4B55FA767}"/>
    <cellStyle name="Comma 2 2 3 2 3 2 3" xfId="2569" xr:uid="{00000000-0005-0000-0000-0000500A0000}"/>
    <cellStyle name="Comma 2 2 3 2 3 2 3 2" xfId="22947" xr:uid="{EB6053E2-AE6E-4CB0-B99C-C7A6F126A395}"/>
    <cellStyle name="Comma 2 2 3 2 3 2 4" xfId="2570" xr:uid="{00000000-0005-0000-0000-0000510A0000}"/>
    <cellStyle name="Comma 2 2 3 2 3 2 4 2" xfId="22948" xr:uid="{6A2A4B7F-CA06-4420-B060-A80869DD6D6F}"/>
    <cellStyle name="Comma 2 2 3 2 3 2 5" xfId="2571" xr:uid="{00000000-0005-0000-0000-0000520A0000}"/>
    <cellStyle name="Comma 2 2 3 2 3 2 5 2" xfId="22949" xr:uid="{67D3C4AB-496D-4D7C-B946-796404B70683}"/>
    <cellStyle name="Comma 2 2 3 2 3 2 6" xfId="22942" xr:uid="{CD84A9D8-F102-4F72-A8D3-3FE82535ADB2}"/>
    <cellStyle name="Comma 2 2 3 2 3 3" xfId="2572" xr:uid="{00000000-0005-0000-0000-0000530A0000}"/>
    <cellStyle name="Comma 2 2 3 2 3 3 2" xfId="2573" xr:uid="{00000000-0005-0000-0000-0000540A0000}"/>
    <cellStyle name="Comma 2 2 3 2 3 3 3" xfId="2574" xr:uid="{00000000-0005-0000-0000-0000550A0000}"/>
    <cellStyle name="Comma 2 2 3 2 3 3 4" xfId="2575" xr:uid="{00000000-0005-0000-0000-0000560A0000}"/>
    <cellStyle name="Comma 2 2 3 2 3 4" xfId="2576" xr:uid="{00000000-0005-0000-0000-0000570A0000}"/>
    <cellStyle name="Comma 2 2 3 2 3 4 2" xfId="2577" xr:uid="{00000000-0005-0000-0000-0000580A0000}"/>
    <cellStyle name="Comma 2 2 3 2 3 4 2 2" xfId="22951" xr:uid="{21B23E98-5D04-4DD3-AC79-3B14870CBC6E}"/>
    <cellStyle name="Comma 2 2 3 2 3 4 3" xfId="2578" xr:uid="{00000000-0005-0000-0000-0000590A0000}"/>
    <cellStyle name="Comma 2 2 3 2 3 4 3 2" xfId="22952" xr:uid="{4606B498-4726-4FE7-B32F-0544F33E4503}"/>
    <cellStyle name="Comma 2 2 3 2 3 4 4" xfId="2579" xr:uid="{00000000-0005-0000-0000-00005A0A0000}"/>
    <cellStyle name="Comma 2 2 3 2 3 4 4 2" xfId="22953" xr:uid="{439ACA72-A18C-4097-A7DB-8D4575139033}"/>
    <cellStyle name="Comma 2 2 3 2 3 4 5" xfId="22950" xr:uid="{6D2BA267-A46D-4729-8A24-1377730F3F2B}"/>
    <cellStyle name="Comma 2 2 3 2 3 5" xfId="2580" xr:uid="{00000000-0005-0000-0000-00005B0A0000}"/>
    <cellStyle name="Comma 2 2 3 2 3 5 2" xfId="22954" xr:uid="{C41119F6-A496-419C-B43F-23B578E210D3}"/>
    <cellStyle name="Comma 2 2 3 2 3 6" xfId="2581" xr:uid="{00000000-0005-0000-0000-00005C0A0000}"/>
    <cellStyle name="Comma 2 2 3 2 3 6 2" xfId="22955" xr:uid="{75C04382-796C-4A74-AE0C-04D060F14C21}"/>
    <cellStyle name="Comma 2 2 3 2 3 7" xfId="2582" xr:uid="{00000000-0005-0000-0000-00005D0A0000}"/>
    <cellStyle name="Comma 2 2 3 2 3 7 2" xfId="22956" xr:uid="{23F3CCBF-AEF8-4EEB-AABC-6699534D531D}"/>
    <cellStyle name="Comma 2 2 3 2 3 8" xfId="22941" xr:uid="{318F5D3F-2F43-473A-858E-EB29C393E9C3}"/>
    <cellStyle name="Comma 2 2 3 2 4" xfId="2583" xr:uid="{00000000-0005-0000-0000-00005E0A0000}"/>
    <cellStyle name="Comma 2 2 3 2 4 2" xfId="2584" xr:uid="{00000000-0005-0000-0000-00005F0A0000}"/>
    <cellStyle name="Comma 2 2 3 2 4 2 2" xfId="2585" xr:uid="{00000000-0005-0000-0000-0000600A0000}"/>
    <cellStyle name="Comma 2 2 3 2 4 2 2 2" xfId="2586" xr:uid="{00000000-0005-0000-0000-0000610A0000}"/>
    <cellStyle name="Comma 2 2 3 2 4 2 2 2 2" xfId="22960" xr:uid="{5290075F-4A67-4EFF-8531-FDDBF347724A}"/>
    <cellStyle name="Comma 2 2 3 2 4 2 2 3" xfId="2587" xr:uid="{00000000-0005-0000-0000-0000620A0000}"/>
    <cellStyle name="Comma 2 2 3 2 4 2 2 3 2" xfId="22961" xr:uid="{954B13BB-3247-4028-B18A-FF1AE0067EB0}"/>
    <cellStyle name="Comma 2 2 3 2 4 2 2 4" xfId="2588" xr:uid="{00000000-0005-0000-0000-0000630A0000}"/>
    <cellStyle name="Comma 2 2 3 2 4 2 2 4 2" xfId="22962" xr:uid="{A35A24E3-612D-4EAF-8085-C7CCE50E1549}"/>
    <cellStyle name="Comma 2 2 3 2 4 2 2 5" xfId="22959" xr:uid="{DBDD8388-B2EC-4C9E-98E0-8A1C7F3FF73D}"/>
    <cellStyle name="Comma 2 2 3 2 4 2 3" xfId="2589" xr:uid="{00000000-0005-0000-0000-0000640A0000}"/>
    <cellStyle name="Comma 2 2 3 2 4 2 3 2" xfId="22963" xr:uid="{75BC7DDF-8190-4787-999E-5D7FA579E1D6}"/>
    <cellStyle name="Comma 2 2 3 2 4 2 4" xfId="2590" xr:uid="{00000000-0005-0000-0000-0000650A0000}"/>
    <cellStyle name="Comma 2 2 3 2 4 2 4 2" xfId="22964" xr:uid="{E2971318-F824-44DE-94A4-B83FE70342F7}"/>
    <cellStyle name="Comma 2 2 3 2 4 2 5" xfId="2591" xr:uid="{00000000-0005-0000-0000-0000660A0000}"/>
    <cellStyle name="Comma 2 2 3 2 4 2 5 2" xfId="22965" xr:uid="{7D90105E-6AC8-4109-B348-6257D5C35A39}"/>
    <cellStyle name="Comma 2 2 3 2 4 2 6" xfId="22958" xr:uid="{F9385D4F-44E6-4F62-A297-FCD321C6A461}"/>
    <cellStyle name="Comma 2 2 3 2 4 3" xfId="2592" xr:uid="{00000000-0005-0000-0000-0000670A0000}"/>
    <cellStyle name="Comma 2 2 3 2 4 3 2" xfId="2593" xr:uid="{00000000-0005-0000-0000-0000680A0000}"/>
    <cellStyle name="Comma 2 2 3 2 4 3 3" xfId="2594" xr:uid="{00000000-0005-0000-0000-0000690A0000}"/>
    <cellStyle name="Comma 2 2 3 2 4 3 4" xfId="2595" xr:uid="{00000000-0005-0000-0000-00006A0A0000}"/>
    <cellStyle name="Comma 2 2 3 2 4 4" xfId="2596" xr:uid="{00000000-0005-0000-0000-00006B0A0000}"/>
    <cellStyle name="Comma 2 2 3 2 4 4 2" xfId="2597" xr:uid="{00000000-0005-0000-0000-00006C0A0000}"/>
    <cellStyle name="Comma 2 2 3 2 4 4 2 2" xfId="22967" xr:uid="{AD70F013-2285-49D2-BDA3-DDE410F062A9}"/>
    <cellStyle name="Comma 2 2 3 2 4 4 3" xfId="2598" xr:uid="{00000000-0005-0000-0000-00006D0A0000}"/>
    <cellStyle name="Comma 2 2 3 2 4 4 3 2" xfId="22968" xr:uid="{3DB074DA-6BAF-46EA-A602-B9C4D8944A9E}"/>
    <cellStyle name="Comma 2 2 3 2 4 4 4" xfId="2599" xr:uid="{00000000-0005-0000-0000-00006E0A0000}"/>
    <cellStyle name="Comma 2 2 3 2 4 4 4 2" xfId="22969" xr:uid="{94DF01A7-2AD5-4B02-A7B1-94E2A3D81125}"/>
    <cellStyle name="Comma 2 2 3 2 4 4 5" xfId="22966" xr:uid="{85344DA8-E2CA-4AD9-B86A-F7036FC9E97A}"/>
    <cellStyle name="Comma 2 2 3 2 4 5" xfId="2600" xr:uid="{00000000-0005-0000-0000-00006F0A0000}"/>
    <cellStyle name="Comma 2 2 3 2 4 5 2" xfId="22970" xr:uid="{A1B1CCD6-8540-4D03-B844-71898DB75ECE}"/>
    <cellStyle name="Comma 2 2 3 2 4 6" xfId="2601" xr:uid="{00000000-0005-0000-0000-0000700A0000}"/>
    <cellStyle name="Comma 2 2 3 2 4 6 2" xfId="22971" xr:uid="{A2F73632-78A4-46EB-ABAE-A79536511E7E}"/>
    <cellStyle name="Comma 2 2 3 2 4 7" xfId="2602" xr:uid="{00000000-0005-0000-0000-0000710A0000}"/>
    <cellStyle name="Comma 2 2 3 2 4 7 2" xfId="22972" xr:uid="{84BF8DA3-3277-44EB-A62E-25C0017AF6F8}"/>
    <cellStyle name="Comma 2 2 3 2 4 8" xfId="22957" xr:uid="{BA3C2884-8478-490E-82E1-254CEFC45A9E}"/>
    <cellStyle name="Comma 2 2 3 2 5" xfId="2603" xr:uid="{00000000-0005-0000-0000-0000720A0000}"/>
    <cellStyle name="Comma 2 2 3 2 5 2" xfId="22973" xr:uid="{4571A801-46D5-4D0D-AC30-C898480335CA}"/>
    <cellStyle name="Comma 2 2 3 2 6" xfId="2604" xr:uid="{00000000-0005-0000-0000-0000730A0000}"/>
    <cellStyle name="Comma 2 2 3 2 6 2" xfId="2605" xr:uid="{00000000-0005-0000-0000-0000740A0000}"/>
    <cellStyle name="Comma 2 2 3 2 6 2 2" xfId="2606" xr:uid="{00000000-0005-0000-0000-0000750A0000}"/>
    <cellStyle name="Comma 2 2 3 2 6 2 2 2" xfId="22976" xr:uid="{F6B15851-F5B0-4A10-8924-8F15947EF45C}"/>
    <cellStyle name="Comma 2 2 3 2 6 2 3" xfId="2607" xr:uid="{00000000-0005-0000-0000-0000760A0000}"/>
    <cellStyle name="Comma 2 2 3 2 6 2 3 2" xfId="22977" xr:uid="{B8F86D0D-A298-45DB-8CF0-19C4818C6791}"/>
    <cellStyle name="Comma 2 2 3 2 6 2 4" xfId="2608" xr:uid="{00000000-0005-0000-0000-0000770A0000}"/>
    <cellStyle name="Comma 2 2 3 2 6 2 4 2" xfId="22978" xr:uid="{BF56CED6-A085-43A4-9D2F-5EEEBD381C4A}"/>
    <cellStyle name="Comma 2 2 3 2 6 2 5" xfId="22975" xr:uid="{AF9F2120-B483-42FF-968A-733755DC607E}"/>
    <cellStyle name="Comma 2 2 3 2 6 3" xfId="2609" xr:uid="{00000000-0005-0000-0000-0000780A0000}"/>
    <cellStyle name="Comma 2 2 3 2 6 3 2" xfId="22979" xr:uid="{7F92E8D9-31CC-4352-A994-43F3D6D33FF3}"/>
    <cellStyle name="Comma 2 2 3 2 6 4" xfId="2610" xr:uid="{00000000-0005-0000-0000-0000790A0000}"/>
    <cellStyle name="Comma 2 2 3 2 6 4 2" xfId="22980" xr:uid="{3AA51682-8D49-4CFB-BF67-4098A81EDE95}"/>
    <cellStyle name="Comma 2 2 3 2 6 5" xfId="2611" xr:uid="{00000000-0005-0000-0000-00007A0A0000}"/>
    <cellStyle name="Comma 2 2 3 2 6 5 2" xfId="22981" xr:uid="{112DCCBC-FB17-440E-9D28-2283CEE9D3E2}"/>
    <cellStyle name="Comma 2 2 3 2 6 6" xfId="22974" xr:uid="{143158E5-12CE-4A1D-88C2-738E2A534C7B}"/>
    <cellStyle name="Comma 2 2 3 2 7" xfId="2612" xr:uid="{00000000-0005-0000-0000-00007B0A0000}"/>
    <cellStyle name="Comma 2 2 3 2 7 2" xfId="2613" xr:uid="{00000000-0005-0000-0000-00007C0A0000}"/>
    <cellStyle name="Comma 2 2 3 2 7 2 2" xfId="22983" xr:uid="{C50EE796-6B79-4AE3-B59A-D2CA668F7AB3}"/>
    <cellStyle name="Comma 2 2 3 2 7 3" xfId="2614" xr:uid="{00000000-0005-0000-0000-00007D0A0000}"/>
    <cellStyle name="Comma 2 2 3 2 7 3 2" xfId="22984" xr:uid="{00E04083-4031-4090-A2C4-C0BCAE2F2A99}"/>
    <cellStyle name="Comma 2 2 3 2 7 4" xfId="2615" xr:uid="{00000000-0005-0000-0000-00007E0A0000}"/>
    <cellStyle name="Comma 2 2 3 2 7 4 2" xfId="22985" xr:uid="{E1EE3709-9811-4B40-8EE1-5228F7794F2B}"/>
    <cellStyle name="Comma 2 2 3 2 7 5" xfId="22982" xr:uid="{1E6D4C6E-2C61-4154-9B7F-1B2F4F95B1A6}"/>
    <cellStyle name="Comma 2 2 3 2 8" xfId="2616" xr:uid="{00000000-0005-0000-0000-00007F0A0000}"/>
    <cellStyle name="Comma 2 2 3 2 8 2" xfId="22986" xr:uid="{1316D1FA-7572-44DC-B9B8-9A843AE15BF9}"/>
    <cellStyle name="Comma 2 2 3 2 9" xfId="2617" xr:uid="{00000000-0005-0000-0000-0000800A0000}"/>
    <cellStyle name="Comma 2 2 3 2 9 2" xfId="22987" xr:uid="{D0FB4A3E-3EEB-4FFF-8D0C-2796E1D8B88A}"/>
    <cellStyle name="Comma 2 2 3 20" xfId="2618" xr:uid="{00000000-0005-0000-0000-0000810A0000}"/>
    <cellStyle name="Comma 2 2 3 20 2" xfId="22988" xr:uid="{445FEA6B-ADE5-4D61-9020-1394927B67BB}"/>
    <cellStyle name="Comma 2 2 3 21" xfId="22856" xr:uid="{9579DB9E-509C-4E76-B264-55E9C9688AB6}"/>
    <cellStyle name="Comma 2 2 3 3" xfId="2619" xr:uid="{00000000-0005-0000-0000-0000820A0000}"/>
    <cellStyle name="Comma 2 2 3 3 10" xfId="2620" xr:uid="{00000000-0005-0000-0000-0000830A0000}"/>
    <cellStyle name="Comma 2 2 3 3 10 2" xfId="22990" xr:uid="{36649534-A89E-413F-BEC9-2C3EBBD6ACE1}"/>
    <cellStyle name="Comma 2 2 3 3 11" xfId="22989" xr:uid="{815A674F-DFD1-4F84-A228-EEEC737DAEEB}"/>
    <cellStyle name="Comma 2 2 3 3 2" xfId="2621" xr:uid="{00000000-0005-0000-0000-0000840A0000}"/>
    <cellStyle name="Comma 2 2 3 3 2 2" xfId="2622" xr:uid="{00000000-0005-0000-0000-0000850A0000}"/>
    <cellStyle name="Comma 2 2 3 3 2 2 2" xfId="2623" xr:uid="{00000000-0005-0000-0000-0000860A0000}"/>
    <cellStyle name="Comma 2 2 3 3 2 2 2 2" xfId="2624" xr:uid="{00000000-0005-0000-0000-0000870A0000}"/>
    <cellStyle name="Comma 2 2 3 3 2 2 2 2 2" xfId="2625" xr:uid="{00000000-0005-0000-0000-0000880A0000}"/>
    <cellStyle name="Comma 2 2 3 3 2 2 2 2 2 2" xfId="22995" xr:uid="{A7813048-EE10-478D-A9EB-D3D22D5A6145}"/>
    <cellStyle name="Comma 2 2 3 3 2 2 2 2 3" xfId="2626" xr:uid="{00000000-0005-0000-0000-0000890A0000}"/>
    <cellStyle name="Comma 2 2 3 3 2 2 2 2 3 2" xfId="22996" xr:uid="{D921BE7F-16E2-4D98-94CB-75F3A8431633}"/>
    <cellStyle name="Comma 2 2 3 3 2 2 2 2 4" xfId="2627" xr:uid="{00000000-0005-0000-0000-00008A0A0000}"/>
    <cellStyle name="Comma 2 2 3 3 2 2 2 2 4 2" xfId="22997" xr:uid="{8DDFB48D-80BC-4277-8725-51A91AE90053}"/>
    <cellStyle name="Comma 2 2 3 3 2 2 2 2 5" xfId="22994" xr:uid="{7FB9F61D-04F1-4782-B6EB-2E181775196C}"/>
    <cellStyle name="Comma 2 2 3 3 2 2 2 3" xfId="2628" xr:uid="{00000000-0005-0000-0000-00008B0A0000}"/>
    <cellStyle name="Comma 2 2 3 3 2 2 2 3 2" xfId="22998" xr:uid="{D792EFFB-5240-41A4-8CAE-129BD1A039FC}"/>
    <cellStyle name="Comma 2 2 3 3 2 2 2 4" xfId="2629" xr:uid="{00000000-0005-0000-0000-00008C0A0000}"/>
    <cellStyle name="Comma 2 2 3 3 2 2 2 4 2" xfId="22999" xr:uid="{8903FF5D-A266-4610-B539-1266676F4914}"/>
    <cellStyle name="Comma 2 2 3 3 2 2 2 5" xfId="2630" xr:uid="{00000000-0005-0000-0000-00008D0A0000}"/>
    <cellStyle name="Comma 2 2 3 3 2 2 2 5 2" xfId="23000" xr:uid="{A81A7492-C5EE-4061-82B2-8E2914B335CD}"/>
    <cellStyle name="Comma 2 2 3 3 2 2 2 6" xfId="22993" xr:uid="{9D9024D6-FB3E-418A-AC2B-B869C39C53C3}"/>
    <cellStyle name="Comma 2 2 3 3 2 2 3" xfId="2631" xr:uid="{00000000-0005-0000-0000-00008E0A0000}"/>
    <cellStyle name="Comma 2 2 3 3 2 2 3 2" xfId="2632" xr:uid="{00000000-0005-0000-0000-00008F0A0000}"/>
    <cellStyle name="Comma 2 2 3 3 2 2 3 2 2" xfId="23002" xr:uid="{301D17A0-264F-40EA-BCA1-23D01D0FB95D}"/>
    <cellStyle name="Comma 2 2 3 3 2 2 3 3" xfId="2633" xr:uid="{00000000-0005-0000-0000-0000900A0000}"/>
    <cellStyle name="Comma 2 2 3 3 2 2 3 3 2" xfId="23003" xr:uid="{8001029A-55F0-4EF5-B209-42DF01D7D863}"/>
    <cellStyle name="Comma 2 2 3 3 2 2 3 4" xfId="2634" xr:uid="{00000000-0005-0000-0000-0000910A0000}"/>
    <cellStyle name="Comma 2 2 3 3 2 2 3 4 2" xfId="23004" xr:uid="{F7ADC954-96EA-416C-A58E-A0ECC046F1D4}"/>
    <cellStyle name="Comma 2 2 3 3 2 2 3 5" xfId="23001" xr:uid="{D150D5C2-81D5-4238-9714-678E0D286BEF}"/>
    <cellStyle name="Comma 2 2 3 3 2 2 4" xfId="2635" xr:uid="{00000000-0005-0000-0000-0000920A0000}"/>
    <cellStyle name="Comma 2 2 3 3 2 2 4 2" xfId="23005" xr:uid="{CB0F55B0-C89F-4B07-AF4C-B99538475414}"/>
    <cellStyle name="Comma 2 2 3 3 2 2 5" xfId="2636" xr:uid="{00000000-0005-0000-0000-0000930A0000}"/>
    <cellStyle name="Comma 2 2 3 3 2 2 5 2" xfId="23006" xr:uid="{45D28906-85E8-499F-AE06-96B9AB473E0B}"/>
    <cellStyle name="Comma 2 2 3 3 2 2 6" xfId="2637" xr:uid="{00000000-0005-0000-0000-0000940A0000}"/>
    <cellStyle name="Comma 2 2 3 3 2 2 6 2" xfId="23007" xr:uid="{8A0966D4-881B-4D4E-B489-1ECBD91253E6}"/>
    <cellStyle name="Comma 2 2 3 3 2 2 7" xfId="22992" xr:uid="{F1CEACC5-C7AE-4AEA-BABC-A7F0274F8731}"/>
    <cellStyle name="Comma 2 2 3 3 2 3" xfId="2638" xr:uid="{00000000-0005-0000-0000-0000950A0000}"/>
    <cellStyle name="Comma 2 2 3 3 2 3 2" xfId="2639" xr:uid="{00000000-0005-0000-0000-0000960A0000}"/>
    <cellStyle name="Comma 2 2 3 3 2 3 2 2" xfId="2640" xr:uid="{00000000-0005-0000-0000-0000970A0000}"/>
    <cellStyle name="Comma 2 2 3 3 2 3 2 2 2" xfId="2641" xr:uid="{00000000-0005-0000-0000-0000980A0000}"/>
    <cellStyle name="Comma 2 2 3 3 2 3 2 2 2 2" xfId="23011" xr:uid="{6AFB3250-86D2-44FD-A836-6419D250A081}"/>
    <cellStyle name="Comma 2 2 3 3 2 3 2 2 3" xfId="2642" xr:uid="{00000000-0005-0000-0000-0000990A0000}"/>
    <cellStyle name="Comma 2 2 3 3 2 3 2 2 3 2" xfId="23012" xr:uid="{ACA099D8-4FC7-46F3-9C4D-4404A7B5CFDA}"/>
    <cellStyle name="Comma 2 2 3 3 2 3 2 2 4" xfId="2643" xr:uid="{00000000-0005-0000-0000-00009A0A0000}"/>
    <cellStyle name="Comma 2 2 3 3 2 3 2 2 4 2" xfId="23013" xr:uid="{D3E8E07C-DFE0-4182-8A59-4C38BD8E4676}"/>
    <cellStyle name="Comma 2 2 3 3 2 3 2 2 5" xfId="23010" xr:uid="{EF844352-1502-4997-8934-B2B3C05FFE34}"/>
    <cellStyle name="Comma 2 2 3 3 2 3 2 3" xfId="2644" xr:uid="{00000000-0005-0000-0000-00009B0A0000}"/>
    <cellStyle name="Comma 2 2 3 3 2 3 2 3 2" xfId="23014" xr:uid="{1AFD8736-5850-462E-9465-998FB194DC23}"/>
    <cellStyle name="Comma 2 2 3 3 2 3 2 4" xfId="2645" xr:uid="{00000000-0005-0000-0000-00009C0A0000}"/>
    <cellStyle name="Comma 2 2 3 3 2 3 2 4 2" xfId="23015" xr:uid="{2995AF34-ED09-4648-AF34-3DB72ACBC3F8}"/>
    <cellStyle name="Comma 2 2 3 3 2 3 2 5" xfId="2646" xr:uid="{00000000-0005-0000-0000-00009D0A0000}"/>
    <cellStyle name="Comma 2 2 3 3 2 3 2 5 2" xfId="23016" xr:uid="{451C3A3B-54D0-403A-BF1A-50B7F626BB36}"/>
    <cellStyle name="Comma 2 2 3 3 2 3 2 6" xfId="23009" xr:uid="{958C4CD7-3D93-46F2-826E-7C875AF7FF2A}"/>
    <cellStyle name="Comma 2 2 3 3 2 3 3" xfId="2647" xr:uid="{00000000-0005-0000-0000-00009E0A0000}"/>
    <cellStyle name="Comma 2 2 3 3 2 3 3 2" xfId="2648" xr:uid="{00000000-0005-0000-0000-00009F0A0000}"/>
    <cellStyle name="Comma 2 2 3 3 2 3 3 2 2" xfId="23018" xr:uid="{FFF56E35-7ECB-4E44-87B8-E0A17152435E}"/>
    <cellStyle name="Comma 2 2 3 3 2 3 3 3" xfId="2649" xr:uid="{00000000-0005-0000-0000-0000A00A0000}"/>
    <cellStyle name="Comma 2 2 3 3 2 3 3 3 2" xfId="23019" xr:uid="{7B557A09-9796-4FE4-AD57-9D509F7E1793}"/>
    <cellStyle name="Comma 2 2 3 3 2 3 3 4" xfId="2650" xr:uid="{00000000-0005-0000-0000-0000A10A0000}"/>
    <cellStyle name="Comma 2 2 3 3 2 3 3 4 2" xfId="23020" xr:uid="{DE2CA133-DA0D-41CE-9E1D-95CD7F05C8C8}"/>
    <cellStyle name="Comma 2 2 3 3 2 3 3 5" xfId="23017" xr:uid="{0C9879A7-C0D2-4249-851C-FE40B77BE7AD}"/>
    <cellStyle name="Comma 2 2 3 3 2 3 4" xfId="2651" xr:uid="{00000000-0005-0000-0000-0000A20A0000}"/>
    <cellStyle name="Comma 2 2 3 3 2 3 4 2" xfId="23021" xr:uid="{8255E697-B4B2-4EA5-93D8-86B14EBBF1D2}"/>
    <cellStyle name="Comma 2 2 3 3 2 3 5" xfId="2652" xr:uid="{00000000-0005-0000-0000-0000A30A0000}"/>
    <cellStyle name="Comma 2 2 3 3 2 3 5 2" xfId="23022" xr:uid="{C4CCFB74-7264-4821-876D-2911772E36D0}"/>
    <cellStyle name="Comma 2 2 3 3 2 3 6" xfId="2653" xr:uid="{00000000-0005-0000-0000-0000A40A0000}"/>
    <cellStyle name="Comma 2 2 3 3 2 3 6 2" xfId="23023" xr:uid="{D7177105-BD16-4EBB-AF9A-AEAF5B890D03}"/>
    <cellStyle name="Comma 2 2 3 3 2 3 7" xfId="23008" xr:uid="{BF1C6AE0-3407-46D0-8620-E8E5D8492840}"/>
    <cellStyle name="Comma 2 2 3 3 2 4" xfId="2654" xr:uid="{00000000-0005-0000-0000-0000A50A0000}"/>
    <cellStyle name="Comma 2 2 3 3 2 4 2" xfId="2655" xr:uid="{00000000-0005-0000-0000-0000A60A0000}"/>
    <cellStyle name="Comma 2 2 3 3 2 4 2 2" xfId="2656" xr:uid="{00000000-0005-0000-0000-0000A70A0000}"/>
    <cellStyle name="Comma 2 2 3 3 2 4 2 2 2" xfId="23026" xr:uid="{BD9721A4-75DC-4AA5-9357-778CB67F66AD}"/>
    <cellStyle name="Comma 2 2 3 3 2 4 2 3" xfId="2657" xr:uid="{00000000-0005-0000-0000-0000A80A0000}"/>
    <cellStyle name="Comma 2 2 3 3 2 4 2 3 2" xfId="23027" xr:uid="{B53C4F60-9DBA-45BE-8BB6-D4A6909F12E8}"/>
    <cellStyle name="Comma 2 2 3 3 2 4 2 4" xfId="2658" xr:uid="{00000000-0005-0000-0000-0000A90A0000}"/>
    <cellStyle name="Comma 2 2 3 3 2 4 2 4 2" xfId="23028" xr:uid="{2910D2D2-84A5-43D2-8F83-412814936222}"/>
    <cellStyle name="Comma 2 2 3 3 2 4 2 5" xfId="23025" xr:uid="{99131D09-FB8C-4CA8-80F5-72440C1D6344}"/>
    <cellStyle name="Comma 2 2 3 3 2 4 3" xfId="2659" xr:uid="{00000000-0005-0000-0000-0000AA0A0000}"/>
    <cellStyle name="Comma 2 2 3 3 2 4 3 2" xfId="23029" xr:uid="{5FA93E73-3F40-4B3F-89D6-4826700A0522}"/>
    <cellStyle name="Comma 2 2 3 3 2 4 4" xfId="2660" xr:uid="{00000000-0005-0000-0000-0000AB0A0000}"/>
    <cellStyle name="Comma 2 2 3 3 2 4 4 2" xfId="23030" xr:uid="{283EF04B-181A-4097-B106-EBF126080614}"/>
    <cellStyle name="Comma 2 2 3 3 2 4 5" xfId="2661" xr:uid="{00000000-0005-0000-0000-0000AC0A0000}"/>
    <cellStyle name="Comma 2 2 3 3 2 4 5 2" xfId="23031" xr:uid="{718B4546-7576-44E9-9A92-77557FB8E909}"/>
    <cellStyle name="Comma 2 2 3 3 2 4 6" xfId="23024" xr:uid="{600A4DCE-7A3C-4F54-BDB4-2B745614595D}"/>
    <cellStyle name="Comma 2 2 3 3 2 5" xfId="2662" xr:uid="{00000000-0005-0000-0000-0000AD0A0000}"/>
    <cellStyle name="Comma 2 2 3 3 2 5 2" xfId="2663" xr:uid="{00000000-0005-0000-0000-0000AE0A0000}"/>
    <cellStyle name="Comma 2 2 3 3 2 5 2 2" xfId="23033" xr:uid="{FE6904B8-1F3C-4144-850B-B11B244F4632}"/>
    <cellStyle name="Comma 2 2 3 3 2 5 3" xfId="2664" xr:uid="{00000000-0005-0000-0000-0000AF0A0000}"/>
    <cellStyle name="Comma 2 2 3 3 2 5 3 2" xfId="23034" xr:uid="{5541C18A-FD69-4A96-9AE0-1560C2CA65DC}"/>
    <cellStyle name="Comma 2 2 3 3 2 5 4" xfId="2665" xr:uid="{00000000-0005-0000-0000-0000B00A0000}"/>
    <cellStyle name="Comma 2 2 3 3 2 5 4 2" xfId="23035" xr:uid="{8A604DE5-622F-4C82-9D5B-198FF4D6D444}"/>
    <cellStyle name="Comma 2 2 3 3 2 5 5" xfId="23032" xr:uid="{BFC0C7CA-629D-49BC-A7C4-6CDF9569BD1A}"/>
    <cellStyle name="Comma 2 2 3 3 2 6" xfId="2666" xr:uid="{00000000-0005-0000-0000-0000B10A0000}"/>
    <cellStyle name="Comma 2 2 3 3 2 6 2" xfId="23036" xr:uid="{6F665FDC-92E2-4368-BA0D-5258007A384E}"/>
    <cellStyle name="Comma 2 2 3 3 2 7" xfId="2667" xr:uid="{00000000-0005-0000-0000-0000B20A0000}"/>
    <cellStyle name="Comma 2 2 3 3 2 7 2" xfId="23037" xr:uid="{D6EE22FE-A0D1-4211-914C-548E2E82A4B9}"/>
    <cellStyle name="Comma 2 2 3 3 2 8" xfId="2668" xr:uid="{00000000-0005-0000-0000-0000B30A0000}"/>
    <cellStyle name="Comma 2 2 3 3 2 8 2" xfId="23038" xr:uid="{BBB3EC95-171C-493D-B6A3-8F0EAB1ECDB6}"/>
    <cellStyle name="Comma 2 2 3 3 2 9" xfId="22991" xr:uid="{CE1963E7-F277-445C-BA7D-51356792690E}"/>
    <cellStyle name="Comma 2 2 3 3 3" xfId="2669" xr:uid="{00000000-0005-0000-0000-0000B40A0000}"/>
    <cellStyle name="Comma 2 2 3 3 3 2" xfId="2670" xr:uid="{00000000-0005-0000-0000-0000B50A0000}"/>
    <cellStyle name="Comma 2 2 3 3 3 2 2" xfId="2671" xr:uid="{00000000-0005-0000-0000-0000B60A0000}"/>
    <cellStyle name="Comma 2 2 3 3 3 2 2 2" xfId="2672" xr:uid="{00000000-0005-0000-0000-0000B70A0000}"/>
    <cellStyle name="Comma 2 2 3 3 3 2 2 2 2" xfId="23042" xr:uid="{620C6169-91FD-4821-A5CF-3DD29ED3AE59}"/>
    <cellStyle name="Comma 2 2 3 3 3 2 2 3" xfId="2673" xr:uid="{00000000-0005-0000-0000-0000B80A0000}"/>
    <cellStyle name="Comma 2 2 3 3 3 2 2 3 2" xfId="23043" xr:uid="{C88CA390-2D3B-48EF-A90E-1FDF0CAD1446}"/>
    <cellStyle name="Comma 2 2 3 3 3 2 2 4" xfId="2674" xr:uid="{00000000-0005-0000-0000-0000B90A0000}"/>
    <cellStyle name="Comma 2 2 3 3 3 2 2 4 2" xfId="23044" xr:uid="{90A6BD6E-5E6D-404A-920E-F9042BD67F71}"/>
    <cellStyle name="Comma 2 2 3 3 3 2 2 5" xfId="23041" xr:uid="{DCCA868C-35F0-40EC-A590-8117F2E9915C}"/>
    <cellStyle name="Comma 2 2 3 3 3 2 3" xfId="2675" xr:uid="{00000000-0005-0000-0000-0000BA0A0000}"/>
    <cellStyle name="Comma 2 2 3 3 3 2 3 2" xfId="23045" xr:uid="{50EA2D07-92E9-4B75-8A46-3951031E82BC}"/>
    <cellStyle name="Comma 2 2 3 3 3 2 4" xfId="2676" xr:uid="{00000000-0005-0000-0000-0000BB0A0000}"/>
    <cellStyle name="Comma 2 2 3 3 3 2 4 2" xfId="23046" xr:uid="{5A3AF0DB-E6F2-4134-BD1C-236FC02B20FF}"/>
    <cellStyle name="Comma 2 2 3 3 3 2 5" xfId="2677" xr:uid="{00000000-0005-0000-0000-0000BC0A0000}"/>
    <cellStyle name="Comma 2 2 3 3 3 2 5 2" xfId="23047" xr:uid="{B073A443-B4D8-4AD4-9A20-E6CA5EB9D7DD}"/>
    <cellStyle name="Comma 2 2 3 3 3 2 6" xfId="23040" xr:uid="{758BD342-87D3-4A5A-A1AD-C2B6C239608C}"/>
    <cellStyle name="Comma 2 2 3 3 3 3" xfId="2678" xr:uid="{00000000-0005-0000-0000-0000BD0A0000}"/>
    <cellStyle name="Comma 2 2 3 3 3 3 2" xfId="2679" xr:uid="{00000000-0005-0000-0000-0000BE0A0000}"/>
    <cellStyle name="Comma 2 2 3 3 3 3 2 2" xfId="23049" xr:uid="{66C3F62C-D633-4DC0-BA0D-56E2ABC2D235}"/>
    <cellStyle name="Comma 2 2 3 3 3 3 3" xfId="2680" xr:uid="{00000000-0005-0000-0000-0000BF0A0000}"/>
    <cellStyle name="Comma 2 2 3 3 3 3 3 2" xfId="23050" xr:uid="{5420C4C5-1656-46A1-8ED2-4F04981A7F49}"/>
    <cellStyle name="Comma 2 2 3 3 3 3 4" xfId="2681" xr:uid="{00000000-0005-0000-0000-0000C00A0000}"/>
    <cellStyle name="Comma 2 2 3 3 3 3 4 2" xfId="23051" xr:uid="{A3A81769-E4F4-4095-9DC6-403D819B91E0}"/>
    <cellStyle name="Comma 2 2 3 3 3 3 5" xfId="23048" xr:uid="{53CB75BA-71E2-4EDC-B033-C2CAEEF62111}"/>
    <cellStyle name="Comma 2 2 3 3 3 4" xfId="2682" xr:uid="{00000000-0005-0000-0000-0000C10A0000}"/>
    <cellStyle name="Comma 2 2 3 3 3 4 2" xfId="23052" xr:uid="{4A4E810D-76BF-4719-9EC1-53528923B99C}"/>
    <cellStyle name="Comma 2 2 3 3 3 5" xfId="2683" xr:uid="{00000000-0005-0000-0000-0000C20A0000}"/>
    <cellStyle name="Comma 2 2 3 3 3 5 2" xfId="23053" xr:uid="{C5C74C80-5130-4E16-A667-537A33F8CD0C}"/>
    <cellStyle name="Comma 2 2 3 3 3 6" xfId="2684" xr:uid="{00000000-0005-0000-0000-0000C30A0000}"/>
    <cellStyle name="Comma 2 2 3 3 3 6 2" xfId="23054" xr:uid="{3CDA945C-31CD-43D4-8C05-D651B10E6369}"/>
    <cellStyle name="Comma 2 2 3 3 3 7" xfId="23039" xr:uid="{C270EE73-527A-4717-A9F6-50F2DB68146A}"/>
    <cellStyle name="Comma 2 2 3 3 4" xfId="2685" xr:uid="{00000000-0005-0000-0000-0000C40A0000}"/>
    <cellStyle name="Comma 2 2 3 3 4 2" xfId="2686" xr:uid="{00000000-0005-0000-0000-0000C50A0000}"/>
    <cellStyle name="Comma 2 2 3 3 4 2 2" xfId="2687" xr:uid="{00000000-0005-0000-0000-0000C60A0000}"/>
    <cellStyle name="Comma 2 2 3 3 4 2 2 2" xfId="2688" xr:uid="{00000000-0005-0000-0000-0000C70A0000}"/>
    <cellStyle name="Comma 2 2 3 3 4 2 2 2 2" xfId="23058" xr:uid="{7BFC1F55-61B9-48A1-A47E-BED4984933F6}"/>
    <cellStyle name="Comma 2 2 3 3 4 2 2 3" xfId="2689" xr:uid="{00000000-0005-0000-0000-0000C80A0000}"/>
    <cellStyle name="Comma 2 2 3 3 4 2 2 3 2" xfId="23059" xr:uid="{58536EC7-50D9-4A3C-97E3-C15F997C39CD}"/>
    <cellStyle name="Comma 2 2 3 3 4 2 2 4" xfId="2690" xr:uid="{00000000-0005-0000-0000-0000C90A0000}"/>
    <cellStyle name="Comma 2 2 3 3 4 2 2 4 2" xfId="23060" xr:uid="{282C51DA-0738-462B-8D06-EDAE3549B388}"/>
    <cellStyle name="Comma 2 2 3 3 4 2 2 5" xfId="23057" xr:uid="{2B02883F-8BA2-46A7-BD8B-7514C1361BBC}"/>
    <cellStyle name="Comma 2 2 3 3 4 2 3" xfId="2691" xr:uid="{00000000-0005-0000-0000-0000CA0A0000}"/>
    <cellStyle name="Comma 2 2 3 3 4 2 3 2" xfId="23061" xr:uid="{F6A943CA-35F4-4EB4-B82A-93800DA1FB98}"/>
    <cellStyle name="Comma 2 2 3 3 4 2 4" xfId="2692" xr:uid="{00000000-0005-0000-0000-0000CB0A0000}"/>
    <cellStyle name="Comma 2 2 3 3 4 2 4 2" xfId="23062" xr:uid="{E2F07BC4-ADA0-4C35-BBF3-D70343A664F0}"/>
    <cellStyle name="Comma 2 2 3 3 4 2 5" xfId="2693" xr:uid="{00000000-0005-0000-0000-0000CC0A0000}"/>
    <cellStyle name="Comma 2 2 3 3 4 2 5 2" xfId="23063" xr:uid="{4BB9743C-E082-4188-AC35-22E2EDAF73F9}"/>
    <cellStyle name="Comma 2 2 3 3 4 2 6" xfId="23056" xr:uid="{615AA4B3-5655-445D-86F6-173CB0BCBF24}"/>
    <cellStyle name="Comma 2 2 3 3 4 3" xfId="2694" xr:uid="{00000000-0005-0000-0000-0000CD0A0000}"/>
    <cellStyle name="Comma 2 2 3 3 4 3 2" xfId="2695" xr:uid="{00000000-0005-0000-0000-0000CE0A0000}"/>
    <cellStyle name="Comma 2 2 3 3 4 3 2 2" xfId="23065" xr:uid="{3B765F15-46AC-4325-AF78-39EC0870E7EE}"/>
    <cellStyle name="Comma 2 2 3 3 4 3 3" xfId="2696" xr:uid="{00000000-0005-0000-0000-0000CF0A0000}"/>
    <cellStyle name="Comma 2 2 3 3 4 3 3 2" xfId="23066" xr:uid="{7CE37D8D-7258-45ED-881F-5083104D2C53}"/>
    <cellStyle name="Comma 2 2 3 3 4 3 4" xfId="2697" xr:uid="{00000000-0005-0000-0000-0000D00A0000}"/>
    <cellStyle name="Comma 2 2 3 3 4 3 4 2" xfId="23067" xr:uid="{7DB280A1-9E32-4042-B635-5E2BBC66EBE9}"/>
    <cellStyle name="Comma 2 2 3 3 4 3 5" xfId="23064" xr:uid="{83C25F34-5C06-473E-A4AD-8D8A7E6590B5}"/>
    <cellStyle name="Comma 2 2 3 3 4 4" xfId="2698" xr:uid="{00000000-0005-0000-0000-0000D10A0000}"/>
    <cellStyle name="Comma 2 2 3 3 4 4 2" xfId="23068" xr:uid="{7C0A47BA-DD70-46F0-BAD8-D610BCA0E2CE}"/>
    <cellStyle name="Comma 2 2 3 3 4 5" xfId="2699" xr:uid="{00000000-0005-0000-0000-0000D20A0000}"/>
    <cellStyle name="Comma 2 2 3 3 4 5 2" xfId="23069" xr:uid="{D10A51AF-416E-4077-81BA-651A40649337}"/>
    <cellStyle name="Comma 2 2 3 3 4 6" xfId="2700" xr:uid="{00000000-0005-0000-0000-0000D30A0000}"/>
    <cellStyle name="Comma 2 2 3 3 4 6 2" xfId="23070" xr:uid="{9D386450-D8FA-4FAB-8463-72A5BA9B8DE1}"/>
    <cellStyle name="Comma 2 2 3 3 4 7" xfId="23055" xr:uid="{21D1776D-CE65-4F73-A94D-889FDEDBC61B}"/>
    <cellStyle name="Comma 2 2 3 3 5" xfId="2701" xr:uid="{00000000-0005-0000-0000-0000D40A0000}"/>
    <cellStyle name="Comma 2 2 3 3 5 2" xfId="23071" xr:uid="{B656EE43-42D1-408B-8CA6-B99AF3502E32}"/>
    <cellStyle name="Comma 2 2 3 3 6" xfId="2702" xr:uid="{00000000-0005-0000-0000-0000D50A0000}"/>
    <cellStyle name="Comma 2 2 3 3 6 2" xfId="2703" xr:uid="{00000000-0005-0000-0000-0000D60A0000}"/>
    <cellStyle name="Comma 2 2 3 3 6 2 2" xfId="2704" xr:uid="{00000000-0005-0000-0000-0000D70A0000}"/>
    <cellStyle name="Comma 2 2 3 3 6 2 2 2" xfId="23074" xr:uid="{9AB71643-31B2-4666-BF0D-BEE13F0F0466}"/>
    <cellStyle name="Comma 2 2 3 3 6 2 3" xfId="2705" xr:uid="{00000000-0005-0000-0000-0000D80A0000}"/>
    <cellStyle name="Comma 2 2 3 3 6 2 3 2" xfId="23075" xr:uid="{DDE03B78-46E1-4C95-A53E-8D7E024AC8A1}"/>
    <cellStyle name="Comma 2 2 3 3 6 2 4" xfId="2706" xr:uid="{00000000-0005-0000-0000-0000D90A0000}"/>
    <cellStyle name="Comma 2 2 3 3 6 2 4 2" xfId="23076" xr:uid="{F75F1833-70D6-4C71-BBE6-D35B7713C1FC}"/>
    <cellStyle name="Comma 2 2 3 3 6 2 5" xfId="23073" xr:uid="{FC720C97-D703-475F-B0C4-01C61EF901EE}"/>
    <cellStyle name="Comma 2 2 3 3 6 3" xfId="2707" xr:uid="{00000000-0005-0000-0000-0000DA0A0000}"/>
    <cellStyle name="Comma 2 2 3 3 6 3 2" xfId="23077" xr:uid="{10B78299-4602-41C3-BDAB-2B434F62E3BC}"/>
    <cellStyle name="Comma 2 2 3 3 6 4" xfId="2708" xr:uid="{00000000-0005-0000-0000-0000DB0A0000}"/>
    <cellStyle name="Comma 2 2 3 3 6 4 2" xfId="23078" xr:uid="{1455B372-B503-4023-8F5C-9E7D1E9AE5F0}"/>
    <cellStyle name="Comma 2 2 3 3 6 5" xfId="2709" xr:uid="{00000000-0005-0000-0000-0000DC0A0000}"/>
    <cellStyle name="Comma 2 2 3 3 6 5 2" xfId="23079" xr:uid="{F88A024D-861D-40F4-9F33-58284DD2D0E5}"/>
    <cellStyle name="Comma 2 2 3 3 6 6" xfId="23072" xr:uid="{4A939A60-179F-4E29-81DF-AD435541253A}"/>
    <cellStyle name="Comma 2 2 3 3 7" xfId="2710" xr:uid="{00000000-0005-0000-0000-0000DD0A0000}"/>
    <cellStyle name="Comma 2 2 3 3 7 2" xfId="2711" xr:uid="{00000000-0005-0000-0000-0000DE0A0000}"/>
    <cellStyle name="Comma 2 2 3 3 7 2 2" xfId="23081" xr:uid="{73C538AA-20E5-4C0A-95A7-8F62C51377FB}"/>
    <cellStyle name="Comma 2 2 3 3 7 3" xfId="2712" xr:uid="{00000000-0005-0000-0000-0000DF0A0000}"/>
    <cellStyle name="Comma 2 2 3 3 7 3 2" xfId="23082" xr:uid="{11701A79-2A02-4BD7-A5DC-22EAA829BEEE}"/>
    <cellStyle name="Comma 2 2 3 3 7 4" xfId="2713" xr:uid="{00000000-0005-0000-0000-0000E00A0000}"/>
    <cellStyle name="Comma 2 2 3 3 7 4 2" xfId="23083" xr:uid="{C269898A-C6F0-4819-B053-4D38181A2B57}"/>
    <cellStyle name="Comma 2 2 3 3 7 5" xfId="23080" xr:uid="{008911E5-0491-4576-B069-3DF50201E1DF}"/>
    <cellStyle name="Comma 2 2 3 3 8" xfId="2714" xr:uid="{00000000-0005-0000-0000-0000E10A0000}"/>
    <cellStyle name="Comma 2 2 3 3 8 2" xfId="23084" xr:uid="{EFE8DE54-C8AF-49AF-BB79-8978004400C1}"/>
    <cellStyle name="Comma 2 2 3 3 9" xfId="2715" xr:uid="{00000000-0005-0000-0000-0000E20A0000}"/>
    <cellStyle name="Comma 2 2 3 3 9 2" xfId="23085" xr:uid="{92F28733-8D4F-4E46-8FEF-90A3BC807DA0}"/>
    <cellStyle name="Comma 2 2 3 4" xfId="2716" xr:uid="{00000000-0005-0000-0000-0000E30A0000}"/>
    <cellStyle name="Comma 2 2 3 4 2" xfId="2717" xr:uid="{00000000-0005-0000-0000-0000E40A0000}"/>
    <cellStyle name="Comma 2 2 3 4 2 2" xfId="2718" xr:uid="{00000000-0005-0000-0000-0000E50A0000}"/>
    <cellStyle name="Comma 2 2 3 4 2 2 2" xfId="23088" xr:uid="{65AC5AE3-8ADA-45A1-B3CC-C83B31F64BD9}"/>
    <cellStyle name="Comma 2 2 3 4 2 3" xfId="2719" xr:uid="{00000000-0005-0000-0000-0000E60A0000}"/>
    <cellStyle name="Comma 2 2 3 4 2 3 2" xfId="23089" xr:uid="{0CBC758F-8DBA-4918-B2D7-3E787073E0F5}"/>
    <cellStyle name="Comma 2 2 3 4 2 4" xfId="2720" xr:uid="{00000000-0005-0000-0000-0000E70A0000}"/>
    <cellStyle name="Comma 2 2 3 4 2 4 2" xfId="23090" xr:uid="{8CE7DE22-EB67-4B73-8DC0-E69E40193005}"/>
    <cellStyle name="Comma 2 2 3 4 2 5" xfId="23087" xr:uid="{DF0F45FD-4FB9-4442-85BA-2234A2A41591}"/>
    <cellStyle name="Comma 2 2 3 4 3" xfId="23086" xr:uid="{1DCDBAA9-4F19-4354-BF77-3D097F072184}"/>
    <cellStyle name="Comma 2 2 3 5" xfId="2721" xr:uid="{00000000-0005-0000-0000-0000E80A0000}"/>
    <cellStyle name="Comma 2 2 3 5 10" xfId="2722" xr:uid="{00000000-0005-0000-0000-0000E90A0000}"/>
    <cellStyle name="Comma 2 2 3 5 10 2" xfId="23092" xr:uid="{F205657A-55B4-49F4-BAB3-33AF688C7FC4}"/>
    <cellStyle name="Comma 2 2 3 5 11" xfId="23091" xr:uid="{2869403E-16E1-4FB1-B19B-C0F4F63766AE}"/>
    <cellStyle name="Comma 2 2 3 5 2" xfId="2723" xr:uid="{00000000-0005-0000-0000-0000EA0A0000}"/>
    <cellStyle name="Comma 2 2 3 5 2 2" xfId="2724" xr:uid="{00000000-0005-0000-0000-0000EB0A0000}"/>
    <cellStyle name="Comma 2 2 3 5 2 2 2" xfId="2725" xr:uid="{00000000-0005-0000-0000-0000EC0A0000}"/>
    <cellStyle name="Comma 2 2 3 5 2 2 2 2" xfId="2726" xr:uid="{00000000-0005-0000-0000-0000ED0A0000}"/>
    <cellStyle name="Comma 2 2 3 5 2 2 2 2 2" xfId="2727" xr:uid="{00000000-0005-0000-0000-0000EE0A0000}"/>
    <cellStyle name="Comma 2 2 3 5 2 2 2 2 2 2" xfId="23097" xr:uid="{5F4A3BBB-B734-4A0F-9969-1802D71F86D0}"/>
    <cellStyle name="Comma 2 2 3 5 2 2 2 2 3" xfId="2728" xr:uid="{00000000-0005-0000-0000-0000EF0A0000}"/>
    <cellStyle name="Comma 2 2 3 5 2 2 2 2 3 2" xfId="23098" xr:uid="{AC3E7E3F-01CF-4D7A-AB2C-92E2C00B1B3A}"/>
    <cellStyle name="Comma 2 2 3 5 2 2 2 2 4" xfId="2729" xr:uid="{00000000-0005-0000-0000-0000F00A0000}"/>
    <cellStyle name="Comma 2 2 3 5 2 2 2 2 4 2" xfId="23099" xr:uid="{FC20D406-C67D-4F3C-939A-3DF215FD6F59}"/>
    <cellStyle name="Comma 2 2 3 5 2 2 2 2 5" xfId="23096" xr:uid="{2CEA1FAF-BEFB-42D1-87F5-AEC03B35F5D3}"/>
    <cellStyle name="Comma 2 2 3 5 2 2 2 3" xfId="2730" xr:uid="{00000000-0005-0000-0000-0000F10A0000}"/>
    <cellStyle name="Comma 2 2 3 5 2 2 2 3 2" xfId="23100" xr:uid="{1B1C2217-A8C8-491E-B473-B55EFEBD8406}"/>
    <cellStyle name="Comma 2 2 3 5 2 2 2 4" xfId="2731" xr:uid="{00000000-0005-0000-0000-0000F20A0000}"/>
    <cellStyle name="Comma 2 2 3 5 2 2 2 4 2" xfId="23101" xr:uid="{06214CCF-FCDE-425B-B5EA-B61A30C2B9F0}"/>
    <cellStyle name="Comma 2 2 3 5 2 2 2 5" xfId="2732" xr:uid="{00000000-0005-0000-0000-0000F30A0000}"/>
    <cellStyle name="Comma 2 2 3 5 2 2 2 5 2" xfId="23102" xr:uid="{D6ACDBD9-FAC8-40B7-87DD-3C45B7A00188}"/>
    <cellStyle name="Comma 2 2 3 5 2 2 2 6" xfId="23095" xr:uid="{C8DFBD1B-AAD6-44A0-BDD5-91090BE88ADD}"/>
    <cellStyle name="Comma 2 2 3 5 2 2 3" xfId="2733" xr:uid="{00000000-0005-0000-0000-0000F40A0000}"/>
    <cellStyle name="Comma 2 2 3 5 2 2 3 2" xfId="2734" xr:uid="{00000000-0005-0000-0000-0000F50A0000}"/>
    <cellStyle name="Comma 2 2 3 5 2 2 3 2 2" xfId="23104" xr:uid="{4ECC5AB1-77CE-4856-BFA1-1066D3C86B88}"/>
    <cellStyle name="Comma 2 2 3 5 2 2 3 3" xfId="2735" xr:uid="{00000000-0005-0000-0000-0000F60A0000}"/>
    <cellStyle name="Comma 2 2 3 5 2 2 3 3 2" xfId="23105" xr:uid="{A37B2D1B-8FA0-4950-8C8B-E670BBBA9616}"/>
    <cellStyle name="Comma 2 2 3 5 2 2 3 4" xfId="2736" xr:uid="{00000000-0005-0000-0000-0000F70A0000}"/>
    <cellStyle name="Comma 2 2 3 5 2 2 3 4 2" xfId="23106" xr:uid="{4AE4E024-744A-423F-9C48-A27963EF8CE2}"/>
    <cellStyle name="Comma 2 2 3 5 2 2 3 5" xfId="23103" xr:uid="{940B36A1-2A32-4F5B-9CEE-54B2BBE6ADDC}"/>
    <cellStyle name="Comma 2 2 3 5 2 2 4" xfId="2737" xr:uid="{00000000-0005-0000-0000-0000F80A0000}"/>
    <cellStyle name="Comma 2 2 3 5 2 2 4 2" xfId="23107" xr:uid="{7560336E-6FED-4F0A-A6A0-FE9C2F3982F0}"/>
    <cellStyle name="Comma 2 2 3 5 2 2 5" xfId="2738" xr:uid="{00000000-0005-0000-0000-0000F90A0000}"/>
    <cellStyle name="Comma 2 2 3 5 2 2 5 2" xfId="23108" xr:uid="{079D4089-3079-4849-B9E7-12CDA79F7F44}"/>
    <cellStyle name="Comma 2 2 3 5 2 2 6" xfId="2739" xr:uid="{00000000-0005-0000-0000-0000FA0A0000}"/>
    <cellStyle name="Comma 2 2 3 5 2 2 6 2" xfId="23109" xr:uid="{843BC363-CA29-4233-87F5-1831D302022C}"/>
    <cellStyle name="Comma 2 2 3 5 2 2 7" xfId="23094" xr:uid="{820D6E1F-1F30-4213-B6B5-57A08371DC83}"/>
    <cellStyle name="Comma 2 2 3 5 2 3" xfId="2740" xr:uid="{00000000-0005-0000-0000-0000FB0A0000}"/>
    <cellStyle name="Comma 2 2 3 5 2 3 2" xfId="2741" xr:uid="{00000000-0005-0000-0000-0000FC0A0000}"/>
    <cellStyle name="Comma 2 2 3 5 2 3 2 2" xfId="2742" xr:uid="{00000000-0005-0000-0000-0000FD0A0000}"/>
    <cellStyle name="Comma 2 2 3 5 2 3 2 2 2" xfId="2743" xr:uid="{00000000-0005-0000-0000-0000FE0A0000}"/>
    <cellStyle name="Comma 2 2 3 5 2 3 2 2 2 2" xfId="23113" xr:uid="{554F5D7F-EE59-4CE9-BD23-D46B6331A6FC}"/>
    <cellStyle name="Comma 2 2 3 5 2 3 2 2 3" xfId="2744" xr:uid="{00000000-0005-0000-0000-0000FF0A0000}"/>
    <cellStyle name="Comma 2 2 3 5 2 3 2 2 3 2" xfId="23114" xr:uid="{A8421C65-9BD6-4552-9F7A-5EBC8E7AB567}"/>
    <cellStyle name="Comma 2 2 3 5 2 3 2 2 4" xfId="2745" xr:uid="{00000000-0005-0000-0000-0000000B0000}"/>
    <cellStyle name="Comma 2 2 3 5 2 3 2 2 4 2" xfId="23115" xr:uid="{1B5186F3-D457-445C-95B8-1652570AD447}"/>
    <cellStyle name="Comma 2 2 3 5 2 3 2 2 5" xfId="23112" xr:uid="{BD26FD6A-CD3F-4675-9F70-BCED4F896946}"/>
    <cellStyle name="Comma 2 2 3 5 2 3 2 3" xfId="2746" xr:uid="{00000000-0005-0000-0000-0000010B0000}"/>
    <cellStyle name="Comma 2 2 3 5 2 3 2 3 2" xfId="23116" xr:uid="{80A73889-05A3-4033-A2C5-108E6AEA9032}"/>
    <cellStyle name="Comma 2 2 3 5 2 3 2 4" xfId="2747" xr:uid="{00000000-0005-0000-0000-0000020B0000}"/>
    <cellStyle name="Comma 2 2 3 5 2 3 2 4 2" xfId="23117" xr:uid="{0E7EF169-0AC7-4F1F-9482-A623CA81623C}"/>
    <cellStyle name="Comma 2 2 3 5 2 3 2 5" xfId="2748" xr:uid="{00000000-0005-0000-0000-0000030B0000}"/>
    <cellStyle name="Comma 2 2 3 5 2 3 2 5 2" xfId="23118" xr:uid="{35E354FC-48D7-42C3-8D49-93B74A6A7AEE}"/>
    <cellStyle name="Comma 2 2 3 5 2 3 2 6" xfId="23111" xr:uid="{C496E6B0-1FDF-41C8-AEE5-B1EFEF61D383}"/>
    <cellStyle name="Comma 2 2 3 5 2 3 3" xfId="2749" xr:uid="{00000000-0005-0000-0000-0000040B0000}"/>
    <cellStyle name="Comma 2 2 3 5 2 3 3 2" xfId="2750" xr:uid="{00000000-0005-0000-0000-0000050B0000}"/>
    <cellStyle name="Comma 2 2 3 5 2 3 3 2 2" xfId="23120" xr:uid="{8A902CA7-E412-4901-AD60-53B7A06902E6}"/>
    <cellStyle name="Comma 2 2 3 5 2 3 3 3" xfId="2751" xr:uid="{00000000-0005-0000-0000-0000060B0000}"/>
    <cellStyle name="Comma 2 2 3 5 2 3 3 3 2" xfId="23121" xr:uid="{B2AEE25A-C3A2-4E60-9415-67D77B4B6B52}"/>
    <cellStyle name="Comma 2 2 3 5 2 3 3 4" xfId="2752" xr:uid="{00000000-0005-0000-0000-0000070B0000}"/>
    <cellStyle name="Comma 2 2 3 5 2 3 3 4 2" xfId="23122" xr:uid="{C185AEF2-847A-40F4-8595-35DC19E51C48}"/>
    <cellStyle name="Comma 2 2 3 5 2 3 3 5" xfId="23119" xr:uid="{1C7346DB-B2DC-43CC-9132-69C34EB86D18}"/>
    <cellStyle name="Comma 2 2 3 5 2 3 4" xfId="2753" xr:uid="{00000000-0005-0000-0000-0000080B0000}"/>
    <cellStyle name="Comma 2 2 3 5 2 3 4 2" xfId="23123" xr:uid="{19963E76-2B1A-4AA4-A2A5-F191BDAA375E}"/>
    <cellStyle name="Comma 2 2 3 5 2 3 5" xfId="2754" xr:uid="{00000000-0005-0000-0000-0000090B0000}"/>
    <cellStyle name="Comma 2 2 3 5 2 3 5 2" xfId="23124" xr:uid="{FB6C7C92-64FF-454F-A05E-CF3E12673FEF}"/>
    <cellStyle name="Comma 2 2 3 5 2 3 6" xfId="2755" xr:uid="{00000000-0005-0000-0000-00000A0B0000}"/>
    <cellStyle name="Comma 2 2 3 5 2 3 6 2" xfId="23125" xr:uid="{D985A92B-F25D-488D-8FE3-D54C0460D531}"/>
    <cellStyle name="Comma 2 2 3 5 2 3 7" xfId="23110" xr:uid="{CDFF5C8C-9F27-4839-91EE-7CA4C92573E5}"/>
    <cellStyle name="Comma 2 2 3 5 2 4" xfId="2756" xr:uid="{00000000-0005-0000-0000-00000B0B0000}"/>
    <cellStyle name="Comma 2 2 3 5 2 4 2" xfId="2757" xr:uid="{00000000-0005-0000-0000-00000C0B0000}"/>
    <cellStyle name="Comma 2 2 3 5 2 4 2 2" xfId="2758" xr:uid="{00000000-0005-0000-0000-00000D0B0000}"/>
    <cellStyle name="Comma 2 2 3 5 2 4 2 2 2" xfId="23128" xr:uid="{320613FF-4E3F-4A27-8616-0A8BAF7760B2}"/>
    <cellStyle name="Comma 2 2 3 5 2 4 2 3" xfId="2759" xr:uid="{00000000-0005-0000-0000-00000E0B0000}"/>
    <cellStyle name="Comma 2 2 3 5 2 4 2 3 2" xfId="23129" xr:uid="{3D622486-1D4D-4634-99F9-A721897CB3CE}"/>
    <cellStyle name="Comma 2 2 3 5 2 4 2 4" xfId="2760" xr:uid="{00000000-0005-0000-0000-00000F0B0000}"/>
    <cellStyle name="Comma 2 2 3 5 2 4 2 4 2" xfId="23130" xr:uid="{898E4C5F-E4D4-4E3C-9CBE-45E299040C38}"/>
    <cellStyle name="Comma 2 2 3 5 2 4 2 5" xfId="23127" xr:uid="{A6D1F1AF-3128-494D-B0B1-4365C9ABB2B4}"/>
    <cellStyle name="Comma 2 2 3 5 2 4 3" xfId="2761" xr:uid="{00000000-0005-0000-0000-0000100B0000}"/>
    <cellStyle name="Comma 2 2 3 5 2 4 3 2" xfId="23131" xr:uid="{D17B74AE-1C83-4640-B547-4EF1FAEFE0CE}"/>
    <cellStyle name="Comma 2 2 3 5 2 4 4" xfId="2762" xr:uid="{00000000-0005-0000-0000-0000110B0000}"/>
    <cellStyle name="Comma 2 2 3 5 2 4 4 2" xfId="23132" xr:uid="{E56ECBDC-4F1B-4536-9470-7EC69E3D211F}"/>
    <cellStyle name="Comma 2 2 3 5 2 4 5" xfId="2763" xr:uid="{00000000-0005-0000-0000-0000120B0000}"/>
    <cellStyle name="Comma 2 2 3 5 2 4 5 2" xfId="23133" xr:uid="{2D472ED7-F414-48F7-8955-9F3A22EF7B20}"/>
    <cellStyle name="Comma 2 2 3 5 2 4 6" xfId="23126" xr:uid="{B7F26934-53A8-4B8E-8FD4-B8B00B9B95E0}"/>
    <cellStyle name="Comma 2 2 3 5 2 5" xfId="2764" xr:uid="{00000000-0005-0000-0000-0000130B0000}"/>
    <cellStyle name="Comma 2 2 3 5 2 5 2" xfId="2765" xr:uid="{00000000-0005-0000-0000-0000140B0000}"/>
    <cellStyle name="Comma 2 2 3 5 2 5 2 2" xfId="23135" xr:uid="{370D0B93-2963-4436-BD22-99299D283892}"/>
    <cellStyle name="Comma 2 2 3 5 2 5 3" xfId="2766" xr:uid="{00000000-0005-0000-0000-0000150B0000}"/>
    <cellStyle name="Comma 2 2 3 5 2 5 3 2" xfId="23136" xr:uid="{34E7ADD9-DA48-48E9-8ECF-4284DA5AED92}"/>
    <cellStyle name="Comma 2 2 3 5 2 5 4" xfId="2767" xr:uid="{00000000-0005-0000-0000-0000160B0000}"/>
    <cellStyle name="Comma 2 2 3 5 2 5 4 2" xfId="23137" xr:uid="{F458F8ED-4AF1-4A9E-8795-4D0A9BD79B7E}"/>
    <cellStyle name="Comma 2 2 3 5 2 5 5" xfId="23134" xr:uid="{32C2ABDF-FFFB-4AA2-B9A4-0A876D81691F}"/>
    <cellStyle name="Comma 2 2 3 5 2 6" xfId="2768" xr:uid="{00000000-0005-0000-0000-0000170B0000}"/>
    <cellStyle name="Comma 2 2 3 5 2 6 2" xfId="23138" xr:uid="{8CDC8054-7473-4FC2-9F67-84F999D30AD1}"/>
    <cellStyle name="Comma 2 2 3 5 2 7" xfId="2769" xr:uid="{00000000-0005-0000-0000-0000180B0000}"/>
    <cellStyle name="Comma 2 2 3 5 2 7 2" xfId="23139" xr:uid="{20AAF41B-878F-48E0-A744-B14B22AE3543}"/>
    <cellStyle name="Comma 2 2 3 5 2 8" xfId="2770" xr:uid="{00000000-0005-0000-0000-0000190B0000}"/>
    <cellStyle name="Comma 2 2 3 5 2 8 2" xfId="23140" xr:uid="{0E1BF2DC-236B-4412-AA67-B90A984D0322}"/>
    <cellStyle name="Comma 2 2 3 5 2 9" xfId="23093" xr:uid="{EACEA651-7B79-45D7-9BFB-B8C40B152592}"/>
    <cellStyle name="Comma 2 2 3 5 3" xfId="2771" xr:uid="{00000000-0005-0000-0000-00001A0B0000}"/>
    <cellStyle name="Comma 2 2 3 5 3 2" xfId="2772" xr:uid="{00000000-0005-0000-0000-00001B0B0000}"/>
    <cellStyle name="Comma 2 2 3 5 3 2 2" xfId="2773" xr:uid="{00000000-0005-0000-0000-00001C0B0000}"/>
    <cellStyle name="Comma 2 2 3 5 3 2 2 2" xfId="2774" xr:uid="{00000000-0005-0000-0000-00001D0B0000}"/>
    <cellStyle name="Comma 2 2 3 5 3 2 2 2 2" xfId="23144" xr:uid="{2C2BFA41-5643-4925-B46E-5425FE3C2458}"/>
    <cellStyle name="Comma 2 2 3 5 3 2 2 3" xfId="2775" xr:uid="{00000000-0005-0000-0000-00001E0B0000}"/>
    <cellStyle name="Comma 2 2 3 5 3 2 2 3 2" xfId="23145" xr:uid="{38C02EA7-E17B-41D8-BBF2-3C7A0979A47C}"/>
    <cellStyle name="Comma 2 2 3 5 3 2 2 4" xfId="2776" xr:uid="{00000000-0005-0000-0000-00001F0B0000}"/>
    <cellStyle name="Comma 2 2 3 5 3 2 2 4 2" xfId="23146" xr:uid="{9C9548D3-01BF-44CB-A3E6-CAD9C0942F41}"/>
    <cellStyle name="Comma 2 2 3 5 3 2 2 5" xfId="23143" xr:uid="{1B51BB45-069F-4E2A-ABD2-A459A63BEB31}"/>
    <cellStyle name="Comma 2 2 3 5 3 2 3" xfId="2777" xr:uid="{00000000-0005-0000-0000-0000200B0000}"/>
    <cellStyle name="Comma 2 2 3 5 3 2 3 2" xfId="23147" xr:uid="{72421AB8-3E88-4B13-BD03-F807CC39A4E9}"/>
    <cellStyle name="Comma 2 2 3 5 3 2 4" xfId="2778" xr:uid="{00000000-0005-0000-0000-0000210B0000}"/>
    <cellStyle name="Comma 2 2 3 5 3 2 4 2" xfId="23148" xr:uid="{852F329B-76DA-4318-BF39-83B63B99C6E2}"/>
    <cellStyle name="Comma 2 2 3 5 3 2 5" xfId="2779" xr:uid="{00000000-0005-0000-0000-0000220B0000}"/>
    <cellStyle name="Comma 2 2 3 5 3 2 5 2" xfId="23149" xr:uid="{D6954C75-A2EF-4A3A-8A88-0E04E013BA1F}"/>
    <cellStyle name="Comma 2 2 3 5 3 2 6" xfId="23142" xr:uid="{21CD47A3-C576-4392-B687-5DCC63EA81A7}"/>
    <cellStyle name="Comma 2 2 3 5 3 3" xfId="2780" xr:uid="{00000000-0005-0000-0000-0000230B0000}"/>
    <cellStyle name="Comma 2 2 3 5 3 3 2" xfId="2781" xr:uid="{00000000-0005-0000-0000-0000240B0000}"/>
    <cellStyle name="Comma 2 2 3 5 3 3 2 2" xfId="23151" xr:uid="{08B7E3F8-230E-4E6A-AB3C-494BC16FB3D6}"/>
    <cellStyle name="Comma 2 2 3 5 3 3 3" xfId="2782" xr:uid="{00000000-0005-0000-0000-0000250B0000}"/>
    <cellStyle name="Comma 2 2 3 5 3 3 3 2" xfId="23152" xr:uid="{44784D9F-568C-436F-B30A-47DCFFAEA95D}"/>
    <cellStyle name="Comma 2 2 3 5 3 3 4" xfId="2783" xr:uid="{00000000-0005-0000-0000-0000260B0000}"/>
    <cellStyle name="Comma 2 2 3 5 3 3 4 2" xfId="23153" xr:uid="{B750BDE5-3B6C-4301-B7A8-41624CFD1B13}"/>
    <cellStyle name="Comma 2 2 3 5 3 3 5" xfId="23150" xr:uid="{21E74EFA-4D00-40FC-9115-F9D9CE93E18D}"/>
    <cellStyle name="Comma 2 2 3 5 3 4" xfId="2784" xr:uid="{00000000-0005-0000-0000-0000270B0000}"/>
    <cellStyle name="Comma 2 2 3 5 3 4 2" xfId="23154" xr:uid="{9C8D14D8-320A-4060-8ABD-30ABD47FE4FC}"/>
    <cellStyle name="Comma 2 2 3 5 3 5" xfId="2785" xr:uid="{00000000-0005-0000-0000-0000280B0000}"/>
    <cellStyle name="Comma 2 2 3 5 3 5 2" xfId="23155" xr:uid="{C48F1B15-A2CD-44F0-AB50-1F469F31C87A}"/>
    <cellStyle name="Comma 2 2 3 5 3 6" xfId="2786" xr:uid="{00000000-0005-0000-0000-0000290B0000}"/>
    <cellStyle name="Comma 2 2 3 5 3 6 2" xfId="23156" xr:uid="{378E9356-268E-40C2-A420-957C5C708010}"/>
    <cellStyle name="Comma 2 2 3 5 3 7" xfId="23141" xr:uid="{CEEAC253-495B-4C7D-A127-D16FCC850603}"/>
    <cellStyle name="Comma 2 2 3 5 4" xfId="2787" xr:uid="{00000000-0005-0000-0000-00002A0B0000}"/>
    <cellStyle name="Comma 2 2 3 5 4 2" xfId="2788" xr:uid="{00000000-0005-0000-0000-00002B0B0000}"/>
    <cellStyle name="Comma 2 2 3 5 4 2 2" xfId="2789" xr:uid="{00000000-0005-0000-0000-00002C0B0000}"/>
    <cellStyle name="Comma 2 2 3 5 4 2 2 2" xfId="2790" xr:uid="{00000000-0005-0000-0000-00002D0B0000}"/>
    <cellStyle name="Comma 2 2 3 5 4 2 2 2 2" xfId="23160" xr:uid="{154C0061-5F3A-4710-93AF-CECE8A6C9D15}"/>
    <cellStyle name="Comma 2 2 3 5 4 2 2 3" xfId="2791" xr:uid="{00000000-0005-0000-0000-00002E0B0000}"/>
    <cellStyle name="Comma 2 2 3 5 4 2 2 3 2" xfId="23161" xr:uid="{0F50C761-C97F-499E-B18E-4791D81206C3}"/>
    <cellStyle name="Comma 2 2 3 5 4 2 2 4" xfId="2792" xr:uid="{00000000-0005-0000-0000-00002F0B0000}"/>
    <cellStyle name="Comma 2 2 3 5 4 2 2 4 2" xfId="23162" xr:uid="{6F24557C-B023-4245-94AB-0355432C859C}"/>
    <cellStyle name="Comma 2 2 3 5 4 2 2 5" xfId="23159" xr:uid="{80843F99-4E0C-439A-BEE4-2B2C086F8437}"/>
    <cellStyle name="Comma 2 2 3 5 4 2 3" xfId="2793" xr:uid="{00000000-0005-0000-0000-0000300B0000}"/>
    <cellStyle name="Comma 2 2 3 5 4 2 3 2" xfId="23163" xr:uid="{3F6343D7-5ADD-47D8-BEC0-3EB3DBFDA0BA}"/>
    <cellStyle name="Comma 2 2 3 5 4 2 4" xfId="2794" xr:uid="{00000000-0005-0000-0000-0000310B0000}"/>
    <cellStyle name="Comma 2 2 3 5 4 2 4 2" xfId="23164" xr:uid="{A05AFA34-5A05-4D40-83F7-503144984ACF}"/>
    <cellStyle name="Comma 2 2 3 5 4 2 5" xfId="2795" xr:uid="{00000000-0005-0000-0000-0000320B0000}"/>
    <cellStyle name="Comma 2 2 3 5 4 2 5 2" xfId="23165" xr:uid="{0B0085AC-8CA4-4987-A7F4-8BDE73C93614}"/>
    <cellStyle name="Comma 2 2 3 5 4 2 6" xfId="23158" xr:uid="{CF1B09B5-8496-46E9-B124-6444B1724E2D}"/>
    <cellStyle name="Comma 2 2 3 5 4 3" xfId="2796" xr:uid="{00000000-0005-0000-0000-0000330B0000}"/>
    <cellStyle name="Comma 2 2 3 5 4 3 2" xfId="2797" xr:uid="{00000000-0005-0000-0000-0000340B0000}"/>
    <cellStyle name="Comma 2 2 3 5 4 3 2 2" xfId="23167" xr:uid="{E19F951F-E1C2-4651-9046-D2C4495B46D4}"/>
    <cellStyle name="Comma 2 2 3 5 4 3 3" xfId="2798" xr:uid="{00000000-0005-0000-0000-0000350B0000}"/>
    <cellStyle name="Comma 2 2 3 5 4 3 3 2" xfId="23168" xr:uid="{19087EE8-9FDD-4A42-955F-6B4177593C89}"/>
    <cellStyle name="Comma 2 2 3 5 4 3 4" xfId="2799" xr:uid="{00000000-0005-0000-0000-0000360B0000}"/>
    <cellStyle name="Comma 2 2 3 5 4 3 4 2" xfId="23169" xr:uid="{467069AC-9620-471C-8858-B32BDB585335}"/>
    <cellStyle name="Comma 2 2 3 5 4 3 5" xfId="23166" xr:uid="{1C52A9A3-6207-4177-83EF-67C6E58AF2D3}"/>
    <cellStyle name="Comma 2 2 3 5 4 4" xfId="2800" xr:uid="{00000000-0005-0000-0000-0000370B0000}"/>
    <cellStyle name="Comma 2 2 3 5 4 4 2" xfId="23170" xr:uid="{BF2D1AF2-8969-4FFD-A1A9-44E4C402D74B}"/>
    <cellStyle name="Comma 2 2 3 5 4 5" xfId="2801" xr:uid="{00000000-0005-0000-0000-0000380B0000}"/>
    <cellStyle name="Comma 2 2 3 5 4 5 2" xfId="23171" xr:uid="{5DE24936-5B9E-4D9E-B965-2107DCA069D3}"/>
    <cellStyle name="Comma 2 2 3 5 4 6" xfId="2802" xr:uid="{00000000-0005-0000-0000-0000390B0000}"/>
    <cellStyle name="Comma 2 2 3 5 4 6 2" xfId="23172" xr:uid="{79E7C059-014A-4280-A22D-6CCC85E3FA25}"/>
    <cellStyle name="Comma 2 2 3 5 4 7" xfId="23157" xr:uid="{71F8452D-C5A2-46E9-8330-01F5DFB5F4A8}"/>
    <cellStyle name="Comma 2 2 3 5 5" xfId="2803" xr:uid="{00000000-0005-0000-0000-00003A0B0000}"/>
    <cellStyle name="Comma 2 2 3 5 5 2" xfId="23173" xr:uid="{39338A32-B2F6-44BA-86D9-985668547FAC}"/>
    <cellStyle name="Comma 2 2 3 5 6" xfId="2804" xr:uid="{00000000-0005-0000-0000-00003B0B0000}"/>
    <cellStyle name="Comma 2 2 3 5 6 2" xfId="2805" xr:uid="{00000000-0005-0000-0000-00003C0B0000}"/>
    <cellStyle name="Comma 2 2 3 5 6 2 2" xfId="2806" xr:uid="{00000000-0005-0000-0000-00003D0B0000}"/>
    <cellStyle name="Comma 2 2 3 5 6 2 2 2" xfId="23176" xr:uid="{2D6E8CEB-8743-4B3C-85BE-7B1C1181F66E}"/>
    <cellStyle name="Comma 2 2 3 5 6 2 3" xfId="2807" xr:uid="{00000000-0005-0000-0000-00003E0B0000}"/>
    <cellStyle name="Comma 2 2 3 5 6 2 3 2" xfId="23177" xr:uid="{9C458BBF-13C5-498C-BA76-706643AC34B2}"/>
    <cellStyle name="Comma 2 2 3 5 6 2 4" xfId="2808" xr:uid="{00000000-0005-0000-0000-00003F0B0000}"/>
    <cellStyle name="Comma 2 2 3 5 6 2 4 2" xfId="23178" xr:uid="{EC84A73C-1328-4CFE-B4F4-053BDB86B917}"/>
    <cellStyle name="Comma 2 2 3 5 6 2 5" xfId="23175" xr:uid="{4E81FAEC-D4A4-45D7-88A2-79FDD2AD4775}"/>
    <cellStyle name="Comma 2 2 3 5 6 3" xfId="2809" xr:uid="{00000000-0005-0000-0000-0000400B0000}"/>
    <cellStyle name="Comma 2 2 3 5 6 3 2" xfId="23179" xr:uid="{793FC9B4-7650-4BB2-B83F-A03F9B1D8482}"/>
    <cellStyle name="Comma 2 2 3 5 6 4" xfId="2810" xr:uid="{00000000-0005-0000-0000-0000410B0000}"/>
    <cellStyle name="Comma 2 2 3 5 6 4 2" xfId="23180" xr:uid="{CFB509BF-22E7-4B34-8ED3-B894433CEB85}"/>
    <cellStyle name="Comma 2 2 3 5 6 5" xfId="2811" xr:uid="{00000000-0005-0000-0000-0000420B0000}"/>
    <cellStyle name="Comma 2 2 3 5 6 5 2" xfId="23181" xr:uid="{F1DE4EBD-03F5-4C51-A33F-CDE8215E46B1}"/>
    <cellStyle name="Comma 2 2 3 5 6 6" xfId="23174" xr:uid="{97D97AF3-C4B7-444F-B971-B83AF8BF682D}"/>
    <cellStyle name="Comma 2 2 3 5 7" xfId="2812" xr:uid="{00000000-0005-0000-0000-0000430B0000}"/>
    <cellStyle name="Comma 2 2 3 5 7 2" xfId="2813" xr:uid="{00000000-0005-0000-0000-0000440B0000}"/>
    <cellStyle name="Comma 2 2 3 5 7 2 2" xfId="23183" xr:uid="{BCF7C606-1C86-4451-BDD4-8EB3C6B52FE9}"/>
    <cellStyle name="Comma 2 2 3 5 7 3" xfId="2814" xr:uid="{00000000-0005-0000-0000-0000450B0000}"/>
    <cellStyle name="Comma 2 2 3 5 7 3 2" xfId="23184" xr:uid="{2DD84FED-E243-49EC-985F-2CFE76370BC6}"/>
    <cellStyle name="Comma 2 2 3 5 7 4" xfId="2815" xr:uid="{00000000-0005-0000-0000-0000460B0000}"/>
    <cellStyle name="Comma 2 2 3 5 7 4 2" xfId="23185" xr:uid="{E30918BB-E06B-42AC-B35C-EEB99745B572}"/>
    <cellStyle name="Comma 2 2 3 5 7 5" xfId="23182" xr:uid="{F59AF108-152B-4F0B-9E63-A2BA73814A84}"/>
    <cellStyle name="Comma 2 2 3 5 8" xfId="2816" xr:uid="{00000000-0005-0000-0000-0000470B0000}"/>
    <cellStyle name="Comma 2 2 3 5 8 2" xfId="23186" xr:uid="{1FF0AE49-248D-4143-AA7D-DC4AABA7EA3F}"/>
    <cellStyle name="Comma 2 2 3 5 9" xfId="2817" xr:uid="{00000000-0005-0000-0000-0000480B0000}"/>
    <cellStyle name="Comma 2 2 3 5 9 2" xfId="23187" xr:uid="{0C6888A2-66E8-41E1-8BA4-02B621BCA95A}"/>
    <cellStyle name="Comma 2 2 3 6" xfId="2818" xr:uid="{00000000-0005-0000-0000-0000490B0000}"/>
    <cellStyle name="Comma 2 2 3 6 10" xfId="23188" xr:uid="{10BF7CF8-18A9-462D-9F71-21F3CD6BF9C8}"/>
    <cellStyle name="Comma 2 2 3 6 2" xfId="2819" xr:uid="{00000000-0005-0000-0000-00004A0B0000}"/>
    <cellStyle name="Comma 2 2 3 6 2 2" xfId="2820" xr:uid="{00000000-0005-0000-0000-00004B0B0000}"/>
    <cellStyle name="Comma 2 2 3 6 2 2 2" xfId="2821" xr:uid="{00000000-0005-0000-0000-00004C0B0000}"/>
    <cellStyle name="Comma 2 2 3 6 2 2 2 2" xfId="2822" xr:uid="{00000000-0005-0000-0000-00004D0B0000}"/>
    <cellStyle name="Comma 2 2 3 6 2 2 2 2 2" xfId="23192" xr:uid="{DF486D91-6384-4AC3-AFE8-1BCB831AF0B8}"/>
    <cellStyle name="Comma 2 2 3 6 2 2 2 3" xfId="2823" xr:uid="{00000000-0005-0000-0000-00004E0B0000}"/>
    <cellStyle name="Comma 2 2 3 6 2 2 2 3 2" xfId="23193" xr:uid="{42939953-002E-44D3-928E-469BCAB85A27}"/>
    <cellStyle name="Comma 2 2 3 6 2 2 2 4" xfId="2824" xr:uid="{00000000-0005-0000-0000-00004F0B0000}"/>
    <cellStyle name="Comma 2 2 3 6 2 2 2 4 2" xfId="23194" xr:uid="{5C3C3858-2C90-4C69-BEF4-6024958C0EC9}"/>
    <cellStyle name="Comma 2 2 3 6 2 2 2 5" xfId="23191" xr:uid="{37EFADBE-7BE4-4A9A-B9DA-8FA070092904}"/>
    <cellStyle name="Comma 2 2 3 6 2 2 3" xfId="2825" xr:uid="{00000000-0005-0000-0000-0000500B0000}"/>
    <cellStyle name="Comma 2 2 3 6 2 2 3 2" xfId="23195" xr:uid="{E993CB8A-132E-41EF-B6E4-777484042D2D}"/>
    <cellStyle name="Comma 2 2 3 6 2 2 4" xfId="2826" xr:uid="{00000000-0005-0000-0000-0000510B0000}"/>
    <cellStyle name="Comma 2 2 3 6 2 2 4 2" xfId="23196" xr:uid="{AD72D073-44A5-457B-9F70-698930E90FE1}"/>
    <cellStyle name="Comma 2 2 3 6 2 2 5" xfId="2827" xr:uid="{00000000-0005-0000-0000-0000520B0000}"/>
    <cellStyle name="Comma 2 2 3 6 2 2 5 2" xfId="23197" xr:uid="{D98FD813-FFCD-4D18-BFAF-1C12A2328415}"/>
    <cellStyle name="Comma 2 2 3 6 2 2 6" xfId="23190" xr:uid="{0765E6DD-70FF-4B2C-9B65-F3F4BF4DDA90}"/>
    <cellStyle name="Comma 2 2 3 6 2 3" xfId="2828" xr:uid="{00000000-0005-0000-0000-0000530B0000}"/>
    <cellStyle name="Comma 2 2 3 6 2 3 2" xfId="2829" xr:uid="{00000000-0005-0000-0000-0000540B0000}"/>
    <cellStyle name="Comma 2 2 3 6 2 3 2 2" xfId="23199" xr:uid="{F22388FA-B339-4A20-A723-0D89B7934F9C}"/>
    <cellStyle name="Comma 2 2 3 6 2 3 3" xfId="2830" xr:uid="{00000000-0005-0000-0000-0000550B0000}"/>
    <cellStyle name="Comma 2 2 3 6 2 3 3 2" xfId="23200" xr:uid="{6BC560B2-C19D-4259-859A-3E912877B98E}"/>
    <cellStyle name="Comma 2 2 3 6 2 3 4" xfId="2831" xr:uid="{00000000-0005-0000-0000-0000560B0000}"/>
    <cellStyle name="Comma 2 2 3 6 2 3 4 2" xfId="23201" xr:uid="{7EEAB0ED-2F2A-4701-96A9-5A8EA039BE00}"/>
    <cellStyle name="Comma 2 2 3 6 2 3 5" xfId="23198" xr:uid="{8BF6B0B3-273C-4FA3-A07D-DC639188E6F9}"/>
    <cellStyle name="Comma 2 2 3 6 2 4" xfId="2832" xr:uid="{00000000-0005-0000-0000-0000570B0000}"/>
    <cellStyle name="Comma 2 2 3 6 2 4 2" xfId="23202" xr:uid="{7AA6B436-6C54-42CA-80B5-35663DC8B2EB}"/>
    <cellStyle name="Comma 2 2 3 6 2 5" xfId="2833" xr:uid="{00000000-0005-0000-0000-0000580B0000}"/>
    <cellStyle name="Comma 2 2 3 6 2 5 2" xfId="23203" xr:uid="{7C6145D9-A0FE-449E-B0B5-CF4D5E5FC999}"/>
    <cellStyle name="Comma 2 2 3 6 2 6" xfId="2834" xr:uid="{00000000-0005-0000-0000-0000590B0000}"/>
    <cellStyle name="Comma 2 2 3 6 2 6 2" xfId="23204" xr:uid="{3424DD95-8600-4EE2-88C6-13DF2B23D0A1}"/>
    <cellStyle name="Comma 2 2 3 6 2 7" xfId="23189" xr:uid="{50B3C38B-A2F7-4A71-81B8-C220BA5120B2}"/>
    <cellStyle name="Comma 2 2 3 6 3" xfId="2835" xr:uid="{00000000-0005-0000-0000-00005A0B0000}"/>
    <cellStyle name="Comma 2 2 3 6 3 2" xfId="2836" xr:uid="{00000000-0005-0000-0000-00005B0B0000}"/>
    <cellStyle name="Comma 2 2 3 6 3 2 2" xfId="2837" xr:uid="{00000000-0005-0000-0000-00005C0B0000}"/>
    <cellStyle name="Comma 2 2 3 6 3 2 2 2" xfId="2838" xr:uid="{00000000-0005-0000-0000-00005D0B0000}"/>
    <cellStyle name="Comma 2 2 3 6 3 2 2 2 2" xfId="23208" xr:uid="{D4AECF15-CC8F-4EF8-9162-8067DDB2BB50}"/>
    <cellStyle name="Comma 2 2 3 6 3 2 2 3" xfId="2839" xr:uid="{00000000-0005-0000-0000-00005E0B0000}"/>
    <cellStyle name="Comma 2 2 3 6 3 2 2 3 2" xfId="23209" xr:uid="{FBE1710B-DD7D-4DD2-907F-9207819AB833}"/>
    <cellStyle name="Comma 2 2 3 6 3 2 2 4" xfId="2840" xr:uid="{00000000-0005-0000-0000-00005F0B0000}"/>
    <cellStyle name="Comma 2 2 3 6 3 2 2 4 2" xfId="23210" xr:uid="{6684AE5D-6BCD-4C82-ABA6-F22472996E25}"/>
    <cellStyle name="Comma 2 2 3 6 3 2 2 5" xfId="23207" xr:uid="{99E0209F-B0DE-4D6F-8C6F-D05BD0CFCB1F}"/>
    <cellStyle name="Comma 2 2 3 6 3 2 3" xfId="2841" xr:uid="{00000000-0005-0000-0000-0000600B0000}"/>
    <cellStyle name="Comma 2 2 3 6 3 2 3 2" xfId="23211" xr:uid="{9CDE6BCE-4702-42E9-9DC1-62908B6675E0}"/>
    <cellStyle name="Comma 2 2 3 6 3 2 4" xfId="2842" xr:uid="{00000000-0005-0000-0000-0000610B0000}"/>
    <cellStyle name="Comma 2 2 3 6 3 2 4 2" xfId="23212" xr:uid="{9D1D851B-6701-438D-9CE4-F756E26D93C8}"/>
    <cellStyle name="Comma 2 2 3 6 3 2 5" xfId="2843" xr:uid="{00000000-0005-0000-0000-0000620B0000}"/>
    <cellStyle name="Comma 2 2 3 6 3 2 5 2" xfId="23213" xr:uid="{11847D87-52B4-4083-9E3D-BACAD60AABE3}"/>
    <cellStyle name="Comma 2 2 3 6 3 2 6" xfId="23206" xr:uid="{4F37AE8C-0637-47D5-93ED-A0B6F08BE401}"/>
    <cellStyle name="Comma 2 2 3 6 3 3" xfId="2844" xr:uid="{00000000-0005-0000-0000-0000630B0000}"/>
    <cellStyle name="Comma 2 2 3 6 3 3 2" xfId="2845" xr:uid="{00000000-0005-0000-0000-0000640B0000}"/>
    <cellStyle name="Comma 2 2 3 6 3 3 2 2" xfId="23215" xr:uid="{D30DF277-4F3F-4C71-9F89-64FB38125999}"/>
    <cellStyle name="Comma 2 2 3 6 3 3 3" xfId="2846" xr:uid="{00000000-0005-0000-0000-0000650B0000}"/>
    <cellStyle name="Comma 2 2 3 6 3 3 3 2" xfId="23216" xr:uid="{2FF4E6DA-6C46-4EBC-B7EA-1C1E4A320BE0}"/>
    <cellStyle name="Comma 2 2 3 6 3 3 4" xfId="2847" xr:uid="{00000000-0005-0000-0000-0000660B0000}"/>
    <cellStyle name="Comma 2 2 3 6 3 3 4 2" xfId="23217" xr:uid="{5B04AC6A-7866-4B24-B695-15E1E4F23D26}"/>
    <cellStyle name="Comma 2 2 3 6 3 3 5" xfId="23214" xr:uid="{57E8C5C6-9B69-41E3-B1C3-34E3677943BA}"/>
    <cellStyle name="Comma 2 2 3 6 3 4" xfId="2848" xr:uid="{00000000-0005-0000-0000-0000670B0000}"/>
    <cellStyle name="Comma 2 2 3 6 3 4 2" xfId="23218" xr:uid="{50A72B6E-3418-4D31-85F4-C215CA4FC529}"/>
    <cellStyle name="Comma 2 2 3 6 3 5" xfId="2849" xr:uid="{00000000-0005-0000-0000-0000680B0000}"/>
    <cellStyle name="Comma 2 2 3 6 3 5 2" xfId="23219" xr:uid="{4DB71523-8122-425B-B933-E4FB1FC0D92E}"/>
    <cellStyle name="Comma 2 2 3 6 3 6" xfId="2850" xr:uid="{00000000-0005-0000-0000-0000690B0000}"/>
    <cellStyle name="Comma 2 2 3 6 3 6 2" xfId="23220" xr:uid="{1BB9D821-93F7-4187-8CEC-634B7C1DD5F7}"/>
    <cellStyle name="Comma 2 2 3 6 3 7" xfId="23205" xr:uid="{4351896A-2053-43A0-9EC7-0B607BAE3DB3}"/>
    <cellStyle name="Comma 2 2 3 6 4" xfId="2851" xr:uid="{00000000-0005-0000-0000-00006A0B0000}"/>
    <cellStyle name="Comma 2 2 3 6 4 2" xfId="23221" xr:uid="{5D3C8BD3-9B9D-466E-9691-993CF0B02FE5}"/>
    <cellStyle name="Comma 2 2 3 6 5" xfId="2852" xr:uid="{00000000-0005-0000-0000-00006B0B0000}"/>
    <cellStyle name="Comma 2 2 3 6 5 2" xfId="2853" xr:uid="{00000000-0005-0000-0000-00006C0B0000}"/>
    <cellStyle name="Comma 2 2 3 6 5 2 2" xfId="2854" xr:uid="{00000000-0005-0000-0000-00006D0B0000}"/>
    <cellStyle name="Comma 2 2 3 6 5 2 2 2" xfId="23224" xr:uid="{38C2993A-5F1F-4C85-ACB1-A0142A5620A2}"/>
    <cellStyle name="Comma 2 2 3 6 5 2 3" xfId="2855" xr:uid="{00000000-0005-0000-0000-00006E0B0000}"/>
    <cellStyle name="Comma 2 2 3 6 5 2 3 2" xfId="23225" xr:uid="{D3E93C51-29A8-44D8-AD89-780593CA0C0F}"/>
    <cellStyle name="Comma 2 2 3 6 5 2 4" xfId="2856" xr:uid="{00000000-0005-0000-0000-00006F0B0000}"/>
    <cellStyle name="Comma 2 2 3 6 5 2 4 2" xfId="23226" xr:uid="{D44C1DC4-17AD-4BC1-9823-122EE50230DD}"/>
    <cellStyle name="Comma 2 2 3 6 5 2 5" xfId="23223" xr:uid="{EA570F33-285B-4CA9-9E8D-B81D19015DC8}"/>
    <cellStyle name="Comma 2 2 3 6 5 3" xfId="2857" xr:uid="{00000000-0005-0000-0000-0000700B0000}"/>
    <cellStyle name="Comma 2 2 3 6 5 3 2" xfId="23227" xr:uid="{4F20FF08-5AED-40C1-AB36-F606BD1157CB}"/>
    <cellStyle name="Comma 2 2 3 6 5 4" xfId="2858" xr:uid="{00000000-0005-0000-0000-0000710B0000}"/>
    <cellStyle name="Comma 2 2 3 6 5 4 2" xfId="23228" xr:uid="{C74310BA-8B70-4B4E-9369-15AA9C9ADE3E}"/>
    <cellStyle name="Comma 2 2 3 6 5 5" xfId="2859" xr:uid="{00000000-0005-0000-0000-0000720B0000}"/>
    <cellStyle name="Comma 2 2 3 6 5 5 2" xfId="23229" xr:uid="{0615A663-04F7-426D-96E3-44EE19EBBF4D}"/>
    <cellStyle name="Comma 2 2 3 6 5 6" xfId="23222" xr:uid="{1E342FF3-4E17-4113-B53C-4FCF0C1E80A4}"/>
    <cellStyle name="Comma 2 2 3 6 6" xfId="2860" xr:uid="{00000000-0005-0000-0000-0000730B0000}"/>
    <cellStyle name="Comma 2 2 3 6 6 2" xfId="2861" xr:uid="{00000000-0005-0000-0000-0000740B0000}"/>
    <cellStyle name="Comma 2 2 3 6 6 2 2" xfId="23231" xr:uid="{D287A3DB-C3E6-4E12-86A8-BA2278DAABB0}"/>
    <cellStyle name="Comma 2 2 3 6 6 3" xfId="2862" xr:uid="{00000000-0005-0000-0000-0000750B0000}"/>
    <cellStyle name="Comma 2 2 3 6 6 3 2" xfId="23232" xr:uid="{F466A0AD-86E6-42BC-8A74-475D08A0FCAC}"/>
    <cellStyle name="Comma 2 2 3 6 6 4" xfId="2863" xr:uid="{00000000-0005-0000-0000-0000760B0000}"/>
    <cellStyle name="Comma 2 2 3 6 6 4 2" xfId="23233" xr:uid="{B5EE9583-A0B0-45CC-B7F0-05649E1BA3E2}"/>
    <cellStyle name="Comma 2 2 3 6 6 5" xfId="23230" xr:uid="{24EEA044-0DC5-48C8-97E2-B33E7E92D364}"/>
    <cellStyle name="Comma 2 2 3 6 7" xfId="2864" xr:uid="{00000000-0005-0000-0000-0000770B0000}"/>
    <cellStyle name="Comma 2 2 3 6 7 2" xfId="23234" xr:uid="{B5107CF1-5A80-4704-92C3-CAF961EAEC88}"/>
    <cellStyle name="Comma 2 2 3 6 8" xfId="2865" xr:uid="{00000000-0005-0000-0000-0000780B0000}"/>
    <cellStyle name="Comma 2 2 3 6 8 2" xfId="23235" xr:uid="{66AED610-ABD4-4222-BFB1-CD2F589B4FC3}"/>
    <cellStyle name="Comma 2 2 3 6 9" xfId="2866" xr:uid="{00000000-0005-0000-0000-0000790B0000}"/>
    <cellStyle name="Comma 2 2 3 6 9 2" xfId="23236" xr:uid="{4D3B9485-B1E5-4EB4-9244-C00BF8E95000}"/>
    <cellStyle name="Comma 2 2 3 7" xfId="2867" xr:uid="{00000000-0005-0000-0000-00007A0B0000}"/>
    <cellStyle name="Comma 2 2 3 7 10" xfId="23237" xr:uid="{2D7D15A8-8FC3-4DDF-8DE9-49341AC0388F}"/>
    <cellStyle name="Comma 2 2 3 7 2" xfId="2868" xr:uid="{00000000-0005-0000-0000-00007B0B0000}"/>
    <cellStyle name="Comma 2 2 3 7 2 2" xfId="2869" xr:uid="{00000000-0005-0000-0000-00007C0B0000}"/>
    <cellStyle name="Comma 2 2 3 7 2 2 2" xfId="2870" xr:uid="{00000000-0005-0000-0000-00007D0B0000}"/>
    <cellStyle name="Comma 2 2 3 7 2 2 2 2" xfId="2871" xr:uid="{00000000-0005-0000-0000-00007E0B0000}"/>
    <cellStyle name="Comma 2 2 3 7 2 2 2 2 2" xfId="23241" xr:uid="{AB57BDA8-5371-4245-BFA8-839C3ED71712}"/>
    <cellStyle name="Comma 2 2 3 7 2 2 2 3" xfId="2872" xr:uid="{00000000-0005-0000-0000-00007F0B0000}"/>
    <cellStyle name="Comma 2 2 3 7 2 2 2 3 2" xfId="23242" xr:uid="{3DF0EC0E-24CF-452F-A8ED-067FD7E4375A}"/>
    <cellStyle name="Comma 2 2 3 7 2 2 2 4" xfId="2873" xr:uid="{00000000-0005-0000-0000-0000800B0000}"/>
    <cellStyle name="Comma 2 2 3 7 2 2 2 4 2" xfId="23243" xr:uid="{93E9ABB5-FF24-4119-AA73-9DBA1CE5187D}"/>
    <cellStyle name="Comma 2 2 3 7 2 2 2 5" xfId="23240" xr:uid="{EA63B78E-7AAF-46D0-BCA7-F8ED25A8A449}"/>
    <cellStyle name="Comma 2 2 3 7 2 2 3" xfId="2874" xr:uid="{00000000-0005-0000-0000-0000810B0000}"/>
    <cellStyle name="Comma 2 2 3 7 2 2 3 2" xfId="23244" xr:uid="{458489FF-3582-43B5-8613-0CAACD165AD1}"/>
    <cellStyle name="Comma 2 2 3 7 2 2 4" xfId="2875" xr:uid="{00000000-0005-0000-0000-0000820B0000}"/>
    <cellStyle name="Comma 2 2 3 7 2 2 4 2" xfId="23245" xr:uid="{A74BC9C8-B284-4571-8835-09DA28A3C9BB}"/>
    <cellStyle name="Comma 2 2 3 7 2 2 5" xfId="2876" xr:uid="{00000000-0005-0000-0000-0000830B0000}"/>
    <cellStyle name="Comma 2 2 3 7 2 2 5 2" xfId="23246" xr:uid="{D4601295-4C43-4DD4-8FC5-4AF152102C9C}"/>
    <cellStyle name="Comma 2 2 3 7 2 2 6" xfId="23239" xr:uid="{2DFD3F7D-D6FF-41CC-B0A5-48394410232D}"/>
    <cellStyle name="Comma 2 2 3 7 2 3" xfId="2877" xr:uid="{00000000-0005-0000-0000-0000840B0000}"/>
    <cellStyle name="Comma 2 2 3 7 2 3 2" xfId="2878" xr:uid="{00000000-0005-0000-0000-0000850B0000}"/>
    <cellStyle name="Comma 2 2 3 7 2 3 2 2" xfId="23248" xr:uid="{653317E5-26E2-475B-A2A8-09D4029C4C1F}"/>
    <cellStyle name="Comma 2 2 3 7 2 3 3" xfId="2879" xr:uid="{00000000-0005-0000-0000-0000860B0000}"/>
    <cellStyle name="Comma 2 2 3 7 2 3 3 2" xfId="23249" xr:uid="{202A567B-0D1F-4FF8-9521-7EDF3CC1D493}"/>
    <cellStyle name="Comma 2 2 3 7 2 3 4" xfId="2880" xr:uid="{00000000-0005-0000-0000-0000870B0000}"/>
    <cellStyle name="Comma 2 2 3 7 2 3 4 2" xfId="23250" xr:uid="{A334DFF5-DA0D-4CAB-80F9-8E79C27047FB}"/>
    <cellStyle name="Comma 2 2 3 7 2 3 5" xfId="23247" xr:uid="{3FD45B89-12E4-4A68-832C-5A1EC511F7A9}"/>
    <cellStyle name="Comma 2 2 3 7 2 4" xfId="2881" xr:uid="{00000000-0005-0000-0000-0000880B0000}"/>
    <cellStyle name="Comma 2 2 3 7 2 4 2" xfId="23251" xr:uid="{A04290BC-07F0-482A-BDAB-4D2D812F3006}"/>
    <cellStyle name="Comma 2 2 3 7 2 5" xfId="2882" xr:uid="{00000000-0005-0000-0000-0000890B0000}"/>
    <cellStyle name="Comma 2 2 3 7 2 5 2" xfId="23252" xr:uid="{91615659-6B8F-4DE8-B235-71B0B42B585D}"/>
    <cellStyle name="Comma 2 2 3 7 2 6" xfId="2883" xr:uid="{00000000-0005-0000-0000-00008A0B0000}"/>
    <cellStyle name="Comma 2 2 3 7 2 6 2" xfId="23253" xr:uid="{2605A163-5552-479F-AD76-A0BB05145C91}"/>
    <cellStyle name="Comma 2 2 3 7 2 7" xfId="23238" xr:uid="{118783BC-F492-499C-9839-1D73B920BA19}"/>
    <cellStyle name="Comma 2 2 3 7 3" xfId="2884" xr:uid="{00000000-0005-0000-0000-00008B0B0000}"/>
    <cellStyle name="Comma 2 2 3 7 3 2" xfId="2885" xr:uid="{00000000-0005-0000-0000-00008C0B0000}"/>
    <cellStyle name="Comma 2 2 3 7 3 2 2" xfId="2886" xr:uid="{00000000-0005-0000-0000-00008D0B0000}"/>
    <cellStyle name="Comma 2 2 3 7 3 2 2 2" xfId="2887" xr:uid="{00000000-0005-0000-0000-00008E0B0000}"/>
    <cellStyle name="Comma 2 2 3 7 3 2 2 2 2" xfId="23257" xr:uid="{01415658-B9E3-44D7-B593-1DA76D1E3CCA}"/>
    <cellStyle name="Comma 2 2 3 7 3 2 2 3" xfId="2888" xr:uid="{00000000-0005-0000-0000-00008F0B0000}"/>
    <cellStyle name="Comma 2 2 3 7 3 2 2 3 2" xfId="23258" xr:uid="{662A0312-8059-46EF-AEEE-5AD0115A0936}"/>
    <cellStyle name="Comma 2 2 3 7 3 2 2 4" xfId="2889" xr:uid="{00000000-0005-0000-0000-0000900B0000}"/>
    <cellStyle name="Comma 2 2 3 7 3 2 2 4 2" xfId="23259" xr:uid="{5CF94215-62C2-46CC-944B-CB3531678A44}"/>
    <cellStyle name="Comma 2 2 3 7 3 2 2 5" xfId="23256" xr:uid="{4479596E-3F42-4F0A-8721-AFA33D5D2FE9}"/>
    <cellStyle name="Comma 2 2 3 7 3 2 3" xfId="2890" xr:uid="{00000000-0005-0000-0000-0000910B0000}"/>
    <cellStyle name="Comma 2 2 3 7 3 2 3 2" xfId="23260" xr:uid="{C6841027-5289-44F5-872D-B462B170636E}"/>
    <cellStyle name="Comma 2 2 3 7 3 2 4" xfId="2891" xr:uid="{00000000-0005-0000-0000-0000920B0000}"/>
    <cellStyle name="Comma 2 2 3 7 3 2 4 2" xfId="23261" xr:uid="{10BB9B59-3400-42C4-A4A6-58D41601946C}"/>
    <cellStyle name="Comma 2 2 3 7 3 2 5" xfId="2892" xr:uid="{00000000-0005-0000-0000-0000930B0000}"/>
    <cellStyle name="Comma 2 2 3 7 3 2 5 2" xfId="23262" xr:uid="{FE45BE12-FEF6-4A8B-A01B-84FC108E9A49}"/>
    <cellStyle name="Comma 2 2 3 7 3 2 6" xfId="23255" xr:uid="{8D4B02CA-338D-49A2-8CE3-BDF3A4A069A0}"/>
    <cellStyle name="Comma 2 2 3 7 3 3" xfId="2893" xr:uid="{00000000-0005-0000-0000-0000940B0000}"/>
    <cellStyle name="Comma 2 2 3 7 3 3 2" xfId="2894" xr:uid="{00000000-0005-0000-0000-0000950B0000}"/>
    <cellStyle name="Comma 2 2 3 7 3 3 2 2" xfId="23264" xr:uid="{0D91EE2D-9006-404B-A2CF-442B6EDBD26F}"/>
    <cellStyle name="Comma 2 2 3 7 3 3 3" xfId="2895" xr:uid="{00000000-0005-0000-0000-0000960B0000}"/>
    <cellStyle name="Comma 2 2 3 7 3 3 3 2" xfId="23265" xr:uid="{07AA31A2-2BA9-470A-A517-0988F052BD5C}"/>
    <cellStyle name="Comma 2 2 3 7 3 3 4" xfId="2896" xr:uid="{00000000-0005-0000-0000-0000970B0000}"/>
    <cellStyle name="Comma 2 2 3 7 3 3 4 2" xfId="23266" xr:uid="{5C3CABEC-CB38-4507-9D3B-990A58DE2989}"/>
    <cellStyle name="Comma 2 2 3 7 3 3 5" xfId="23263" xr:uid="{BF06E2DD-192B-47A9-BA2E-DD5E806394CB}"/>
    <cellStyle name="Comma 2 2 3 7 3 4" xfId="2897" xr:uid="{00000000-0005-0000-0000-0000980B0000}"/>
    <cellStyle name="Comma 2 2 3 7 3 4 2" xfId="23267" xr:uid="{7DBA506B-2786-4680-9D4E-C8B98F5A470E}"/>
    <cellStyle name="Comma 2 2 3 7 3 5" xfId="2898" xr:uid="{00000000-0005-0000-0000-0000990B0000}"/>
    <cellStyle name="Comma 2 2 3 7 3 5 2" xfId="23268" xr:uid="{DC60BE22-8410-4871-BFBD-2A6E54F968E8}"/>
    <cellStyle name="Comma 2 2 3 7 3 6" xfId="2899" xr:uid="{00000000-0005-0000-0000-00009A0B0000}"/>
    <cellStyle name="Comma 2 2 3 7 3 6 2" xfId="23269" xr:uid="{35D6A112-C530-45DB-8E6E-1FA4700C41FF}"/>
    <cellStyle name="Comma 2 2 3 7 3 7" xfId="23254" xr:uid="{2C4C6285-87D2-4523-802C-330F2619A700}"/>
    <cellStyle name="Comma 2 2 3 7 4" xfId="2900" xr:uid="{00000000-0005-0000-0000-00009B0B0000}"/>
    <cellStyle name="Comma 2 2 3 7 4 2" xfId="23270" xr:uid="{4ACF823B-1295-4F91-8917-ABD56C612681}"/>
    <cellStyle name="Comma 2 2 3 7 5" xfId="2901" xr:uid="{00000000-0005-0000-0000-00009C0B0000}"/>
    <cellStyle name="Comma 2 2 3 7 5 2" xfId="2902" xr:uid="{00000000-0005-0000-0000-00009D0B0000}"/>
    <cellStyle name="Comma 2 2 3 7 5 2 2" xfId="2903" xr:uid="{00000000-0005-0000-0000-00009E0B0000}"/>
    <cellStyle name="Comma 2 2 3 7 5 2 2 2" xfId="23273" xr:uid="{A1FA8941-A8FD-4F33-AB7B-8F50D5A9FB1E}"/>
    <cellStyle name="Comma 2 2 3 7 5 2 3" xfId="2904" xr:uid="{00000000-0005-0000-0000-00009F0B0000}"/>
    <cellStyle name="Comma 2 2 3 7 5 2 3 2" xfId="23274" xr:uid="{53D6B37F-2526-4452-9B49-140E4D2F72BD}"/>
    <cellStyle name="Comma 2 2 3 7 5 2 4" xfId="2905" xr:uid="{00000000-0005-0000-0000-0000A00B0000}"/>
    <cellStyle name="Comma 2 2 3 7 5 2 4 2" xfId="23275" xr:uid="{C1445863-10AF-48B3-B739-DFF2FE2F7780}"/>
    <cellStyle name="Comma 2 2 3 7 5 2 5" xfId="23272" xr:uid="{D26BADF7-447C-4561-9691-2A9F67539810}"/>
    <cellStyle name="Comma 2 2 3 7 5 3" xfId="2906" xr:uid="{00000000-0005-0000-0000-0000A10B0000}"/>
    <cellStyle name="Comma 2 2 3 7 5 3 2" xfId="23276" xr:uid="{C9119CF4-A4C0-43CC-827C-DC2DEF6F558A}"/>
    <cellStyle name="Comma 2 2 3 7 5 4" xfId="2907" xr:uid="{00000000-0005-0000-0000-0000A20B0000}"/>
    <cellStyle name="Comma 2 2 3 7 5 4 2" xfId="23277" xr:uid="{8D40C558-4F2B-4B43-A50C-5D5BE0497074}"/>
    <cellStyle name="Comma 2 2 3 7 5 5" xfId="2908" xr:uid="{00000000-0005-0000-0000-0000A30B0000}"/>
    <cellStyle name="Comma 2 2 3 7 5 5 2" xfId="23278" xr:uid="{F5A837BC-578D-4877-9BFC-B4AA14BC3F73}"/>
    <cellStyle name="Comma 2 2 3 7 5 6" xfId="23271" xr:uid="{DDE9CD43-7CA1-40FB-AE77-A56A6230E0F3}"/>
    <cellStyle name="Comma 2 2 3 7 6" xfId="2909" xr:uid="{00000000-0005-0000-0000-0000A40B0000}"/>
    <cellStyle name="Comma 2 2 3 7 6 2" xfId="2910" xr:uid="{00000000-0005-0000-0000-0000A50B0000}"/>
    <cellStyle name="Comma 2 2 3 7 6 2 2" xfId="23280" xr:uid="{3AB4ECE3-6D3C-4151-9D02-E68FB20ECF6C}"/>
    <cellStyle name="Comma 2 2 3 7 6 3" xfId="2911" xr:uid="{00000000-0005-0000-0000-0000A60B0000}"/>
    <cellStyle name="Comma 2 2 3 7 6 3 2" xfId="23281" xr:uid="{20772180-7559-4D57-AD87-16BFF58FBE2E}"/>
    <cellStyle name="Comma 2 2 3 7 6 4" xfId="2912" xr:uid="{00000000-0005-0000-0000-0000A70B0000}"/>
    <cellStyle name="Comma 2 2 3 7 6 4 2" xfId="23282" xr:uid="{8DFA4DB6-3D65-4B0C-B51E-E05DBC7EEB3E}"/>
    <cellStyle name="Comma 2 2 3 7 6 5" xfId="23279" xr:uid="{2B8E5B7E-10C5-488E-8394-F693526129DC}"/>
    <cellStyle name="Comma 2 2 3 7 7" xfId="2913" xr:uid="{00000000-0005-0000-0000-0000A80B0000}"/>
    <cellStyle name="Comma 2 2 3 7 7 2" xfId="23283" xr:uid="{2CD7B1C1-774F-4486-9E80-40A49AA430E1}"/>
    <cellStyle name="Comma 2 2 3 7 8" xfId="2914" xr:uid="{00000000-0005-0000-0000-0000A90B0000}"/>
    <cellStyle name="Comma 2 2 3 7 8 2" xfId="23284" xr:uid="{AFA785E1-B490-4A0F-9F60-03B249E86142}"/>
    <cellStyle name="Comma 2 2 3 7 9" xfId="2915" xr:uid="{00000000-0005-0000-0000-0000AA0B0000}"/>
    <cellStyle name="Comma 2 2 3 7 9 2" xfId="23285" xr:uid="{DB71AD93-6987-4C79-8438-A9CA786286A0}"/>
    <cellStyle name="Comma 2 2 3 8" xfId="2916" xr:uid="{00000000-0005-0000-0000-0000AB0B0000}"/>
    <cellStyle name="Comma 2 2 3 8 2" xfId="2917" xr:uid="{00000000-0005-0000-0000-0000AC0B0000}"/>
    <cellStyle name="Comma 2 2 3 8 2 2" xfId="23287" xr:uid="{DDE3F431-8185-4B49-9E26-3FB3EC856E8F}"/>
    <cellStyle name="Comma 2 2 3 8 3" xfId="2918" xr:uid="{00000000-0005-0000-0000-0000AD0B0000}"/>
    <cellStyle name="Comma 2 2 3 8 3 2" xfId="2919" xr:uid="{00000000-0005-0000-0000-0000AE0B0000}"/>
    <cellStyle name="Comma 2 2 3 8 3 2 2" xfId="2920" xr:uid="{00000000-0005-0000-0000-0000AF0B0000}"/>
    <cellStyle name="Comma 2 2 3 8 3 2 2 2" xfId="23290" xr:uid="{92CE5606-4F9C-4C18-9A1D-4C2702567012}"/>
    <cellStyle name="Comma 2 2 3 8 3 2 3" xfId="2921" xr:uid="{00000000-0005-0000-0000-0000B00B0000}"/>
    <cellStyle name="Comma 2 2 3 8 3 2 3 2" xfId="23291" xr:uid="{ED06735E-A4AA-444E-B30D-7CCB4B79AF42}"/>
    <cellStyle name="Comma 2 2 3 8 3 2 4" xfId="2922" xr:uid="{00000000-0005-0000-0000-0000B10B0000}"/>
    <cellStyle name="Comma 2 2 3 8 3 2 4 2" xfId="23292" xr:uid="{C62371EC-BA4C-42A6-A709-F2E9D9A0F646}"/>
    <cellStyle name="Comma 2 2 3 8 3 2 5" xfId="23289" xr:uid="{B3D57623-3D59-4FEC-A694-54FF17E9F94B}"/>
    <cellStyle name="Comma 2 2 3 8 3 3" xfId="2923" xr:uid="{00000000-0005-0000-0000-0000B20B0000}"/>
    <cellStyle name="Comma 2 2 3 8 3 3 2" xfId="23293" xr:uid="{E1C8FBAE-9E8C-409F-AD71-AA48FA0B5982}"/>
    <cellStyle name="Comma 2 2 3 8 3 4" xfId="2924" xr:uid="{00000000-0005-0000-0000-0000B30B0000}"/>
    <cellStyle name="Comma 2 2 3 8 3 4 2" xfId="23294" xr:uid="{33B433E0-3BF8-48E9-8953-42AFAD825001}"/>
    <cellStyle name="Comma 2 2 3 8 3 5" xfId="2925" xr:uid="{00000000-0005-0000-0000-0000B40B0000}"/>
    <cellStyle name="Comma 2 2 3 8 3 5 2" xfId="23295" xr:uid="{1E03E7BC-9909-410E-A96F-8DB67F48F1B9}"/>
    <cellStyle name="Comma 2 2 3 8 3 6" xfId="23288" xr:uid="{82A99E2C-59E6-4061-A768-330AAE64766A}"/>
    <cellStyle name="Comma 2 2 3 8 4" xfId="2926" xr:uid="{00000000-0005-0000-0000-0000B50B0000}"/>
    <cellStyle name="Comma 2 2 3 8 4 2" xfId="2927" xr:uid="{00000000-0005-0000-0000-0000B60B0000}"/>
    <cellStyle name="Comma 2 2 3 8 4 2 2" xfId="23297" xr:uid="{7E8FCC4F-87B8-4D2D-A22E-493B94EFEF68}"/>
    <cellStyle name="Comma 2 2 3 8 4 3" xfId="2928" xr:uid="{00000000-0005-0000-0000-0000B70B0000}"/>
    <cellStyle name="Comma 2 2 3 8 4 3 2" xfId="23298" xr:uid="{8B548DCC-2B3B-4C28-9211-ACD32464DF2F}"/>
    <cellStyle name="Comma 2 2 3 8 4 4" xfId="2929" xr:uid="{00000000-0005-0000-0000-0000B80B0000}"/>
    <cellStyle name="Comma 2 2 3 8 4 4 2" xfId="23299" xr:uid="{8C1A7F9A-15CE-41C9-B167-BC1C67474693}"/>
    <cellStyle name="Comma 2 2 3 8 4 5" xfId="23296" xr:uid="{16A7972E-6861-4094-AA6B-86ED2AE9DAA1}"/>
    <cellStyle name="Comma 2 2 3 8 5" xfId="2930" xr:uid="{00000000-0005-0000-0000-0000B90B0000}"/>
    <cellStyle name="Comma 2 2 3 8 5 2" xfId="23300" xr:uid="{77E661D5-3F35-4D60-8EAC-EA95B60C9A15}"/>
    <cellStyle name="Comma 2 2 3 8 6" xfId="2931" xr:uid="{00000000-0005-0000-0000-0000BA0B0000}"/>
    <cellStyle name="Comma 2 2 3 8 6 2" xfId="23301" xr:uid="{9ED1687F-2C94-4880-8706-55D53678ADFD}"/>
    <cellStyle name="Comma 2 2 3 8 7" xfId="2932" xr:uid="{00000000-0005-0000-0000-0000BB0B0000}"/>
    <cellStyle name="Comma 2 2 3 8 7 2" xfId="23302" xr:uid="{33906F76-37C0-49BB-BA94-DE803B259A68}"/>
    <cellStyle name="Comma 2 2 3 8 8" xfId="23286" xr:uid="{6C434F47-B71C-40EC-AB06-2410571B7EF8}"/>
    <cellStyle name="Comma 2 2 3 9" xfId="2933" xr:uid="{00000000-0005-0000-0000-0000BC0B0000}"/>
    <cellStyle name="Comma 2 2 3 9 2" xfId="2934" xr:uid="{00000000-0005-0000-0000-0000BD0B0000}"/>
    <cellStyle name="Comma 2 2 3 9 2 2" xfId="23304" xr:uid="{207C30E1-0B87-474F-A697-B9C6D8DDEF2F}"/>
    <cellStyle name="Comma 2 2 3 9 3" xfId="2935" xr:uid="{00000000-0005-0000-0000-0000BE0B0000}"/>
    <cellStyle name="Comma 2 2 3 9 3 2" xfId="2936" xr:uid="{00000000-0005-0000-0000-0000BF0B0000}"/>
    <cellStyle name="Comma 2 2 3 9 3 2 2" xfId="2937" xr:uid="{00000000-0005-0000-0000-0000C00B0000}"/>
    <cellStyle name="Comma 2 2 3 9 3 2 2 2" xfId="23307" xr:uid="{B2326BB7-306A-4917-85D1-619F32F213DD}"/>
    <cellStyle name="Comma 2 2 3 9 3 2 3" xfId="2938" xr:uid="{00000000-0005-0000-0000-0000C10B0000}"/>
    <cellStyle name="Comma 2 2 3 9 3 2 3 2" xfId="23308" xr:uid="{65A71212-B5D9-45C0-BCE8-5375DD642553}"/>
    <cellStyle name="Comma 2 2 3 9 3 2 4" xfId="2939" xr:uid="{00000000-0005-0000-0000-0000C20B0000}"/>
    <cellStyle name="Comma 2 2 3 9 3 2 4 2" xfId="23309" xr:uid="{D7312C99-A603-489D-B0F7-B5FE504D0DEA}"/>
    <cellStyle name="Comma 2 2 3 9 3 2 5" xfId="23306" xr:uid="{78EC427F-E33D-47C9-8E62-6EC77DA780C8}"/>
    <cellStyle name="Comma 2 2 3 9 3 3" xfId="2940" xr:uid="{00000000-0005-0000-0000-0000C30B0000}"/>
    <cellStyle name="Comma 2 2 3 9 3 3 2" xfId="23310" xr:uid="{B6DDD605-58D7-4E1F-83F7-1F04CA2DF8C8}"/>
    <cellStyle name="Comma 2 2 3 9 3 4" xfId="2941" xr:uid="{00000000-0005-0000-0000-0000C40B0000}"/>
    <cellStyle name="Comma 2 2 3 9 3 4 2" xfId="23311" xr:uid="{7067E31A-FF36-4A01-8918-127AC9BA84C6}"/>
    <cellStyle name="Comma 2 2 3 9 3 5" xfId="2942" xr:uid="{00000000-0005-0000-0000-0000C50B0000}"/>
    <cellStyle name="Comma 2 2 3 9 3 5 2" xfId="23312" xr:uid="{D9549040-E526-4FF4-B942-5A5CC17EAB53}"/>
    <cellStyle name="Comma 2 2 3 9 3 6" xfId="23305" xr:uid="{95876370-E401-4154-A242-676A03D0B134}"/>
    <cellStyle name="Comma 2 2 3 9 4" xfId="2943" xr:uid="{00000000-0005-0000-0000-0000C60B0000}"/>
    <cellStyle name="Comma 2 2 3 9 4 2" xfId="2944" xr:uid="{00000000-0005-0000-0000-0000C70B0000}"/>
    <cellStyle name="Comma 2 2 3 9 4 2 2" xfId="23314" xr:uid="{B1E3CAFD-C674-4EC1-9FC5-F1F8DD59B245}"/>
    <cellStyle name="Comma 2 2 3 9 4 3" xfId="2945" xr:uid="{00000000-0005-0000-0000-0000C80B0000}"/>
    <cellStyle name="Comma 2 2 3 9 4 3 2" xfId="23315" xr:uid="{E0777888-FF9F-4616-9F8E-E0E356034912}"/>
    <cellStyle name="Comma 2 2 3 9 4 4" xfId="2946" xr:uid="{00000000-0005-0000-0000-0000C90B0000}"/>
    <cellStyle name="Comma 2 2 3 9 4 4 2" xfId="23316" xr:uid="{8F0C2535-2A82-4724-A27A-57A875D0ECDA}"/>
    <cellStyle name="Comma 2 2 3 9 4 5" xfId="23313" xr:uid="{1BFE6221-9047-4C3E-A65E-2ABF93363C7A}"/>
    <cellStyle name="Comma 2 2 3 9 5" xfId="2947" xr:uid="{00000000-0005-0000-0000-0000CA0B0000}"/>
    <cellStyle name="Comma 2 2 3 9 5 2" xfId="23317" xr:uid="{C36D3FAF-B84F-4B17-938C-18E6D0E12AAE}"/>
    <cellStyle name="Comma 2 2 3 9 6" xfId="2948" xr:uid="{00000000-0005-0000-0000-0000CB0B0000}"/>
    <cellStyle name="Comma 2 2 3 9 6 2" xfId="23318" xr:uid="{4ECBEC4F-559F-4997-BB01-2779C096F09B}"/>
    <cellStyle name="Comma 2 2 3 9 7" xfId="2949" xr:uid="{00000000-0005-0000-0000-0000CC0B0000}"/>
    <cellStyle name="Comma 2 2 3 9 7 2" xfId="23319" xr:uid="{52F61343-E50B-4216-A270-8B022B4EFB09}"/>
    <cellStyle name="Comma 2 2 3 9 8" xfId="23303" xr:uid="{F03E8FA9-0136-430F-9440-C8FD6D89D4F6}"/>
    <cellStyle name="Comma 2 2 4" xfId="2950" xr:uid="{00000000-0005-0000-0000-0000CD0B0000}"/>
    <cellStyle name="Comma 2 2 4 10" xfId="2951" xr:uid="{00000000-0005-0000-0000-0000CE0B0000}"/>
    <cellStyle name="Comma 2 2 4 10 2" xfId="23321" xr:uid="{8093A992-8300-4B6E-B23F-C48047496334}"/>
    <cellStyle name="Comma 2 2 4 11" xfId="23320" xr:uid="{0488E446-07BA-409F-88C8-93AC66E8A899}"/>
    <cellStyle name="Comma 2 2 4 2" xfId="2952" xr:uid="{00000000-0005-0000-0000-0000CF0B0000}"/>
    <cellStyle name="Comma 2 2 4 2 10" xfId="23322" xr:uid="{202438E1-0160-44C1-9B0D-2CDD2143CE39}"/>
    <cellStyle name="Comma 2 2 4 2 2" xfId="2953" xr:uid="{00000000-0005-0000-0000-0000D00B0000}"/>
    <cellStyle name="Comma 2 2 4 2 2 2" xfId="2954" xr:uid="{00000000-0005-0000-0000-0000D10B0000}"/>
    <cellStyle name="Comma 2 2 4 2 2 2 2" xfId="2955" xr:uid="{00000000-0005-0000-0000-0000D20B0000}"/>
    <cellStyle name="Comma 2 2 4 2 2 2 2 2" xfId="2956" xr:uid="{00000000-0005-0000-0000-0000D30B0000}"/>
    <cellStyle name="Comma 2 2 4 2 2 2 2 2 2" xfId="23326" xr:uid="{B86FFE36-BDFB-4A10-9CCD-1A44EF9AFF69}"/>
    <cellStyle name="Comma 2 2 4 2 2 2 2 3" xfId="2957" xr:uid="{00000000-0005-0000-0000-0000D40B0000}"/>
    <cellStyle name="Comma 2 2 4 2 2 2 2 3 2" xfId="23327" xr:uid="{DA1AA148-C2ED-4034-89FA-08292A43463A}"/>
    <cellStyle name="Comma 2 2 4 2 2 2 2 4" xfId="2958" xr:uid="{00000000-0005-0000-0000-0000D50B0000}"/>
    <cellStyle name="Comma 2 2 4 2 2 2 2 4 2" xfId="23328" xr:uid="{6794301E-5AA5-46F2-AAF1-ACEF66F91C66}"/>
    <cellStyle name="Comma 2 2 4 2 2 2 2 5" xfId="23325" xr:uid="{83E4A667-1AD9-4E87-AB63-6292C6F587EF}"/>
    <cellStyle name="Comma 2 2 4 2 2 2 3" xfId="2959" xr:uid="{00000000-0005-0000-0000-0000D60B0000}"/>
    <cellStyle name="Comma 2 2 4 2 2 2 3 2" xfId="23329" xr:uid="{9DA2DEB9-A2A4-497C-BCF6-0B56E2D77439}"/>
    <cellStyle name="Comma 2 2 4 2 2 2 4" xfId="2960" xr:uid="{00000000-0005-0000-0000-0000D70B0000}"/>
    <cellStyle name="Comma 2 2 4 2 2 2 4 2" xfId="23330" xr:uid="{9F572D21-2A12-45CA-B4D9-376C03B3D812}"/>
    <cellStyle name="Comma 2 2 4 2 2 2 5" xfId="2961" xr:uid="{00000000-0005-0000-0000-0000D80B0000}"/>
    <cellStyle name="Comma 2 2 4 2 2 2 5 2" xfId="23331" xr:uid="{55384922-E08B-44D2-B106-93EA835EC9C2}"/>
    <cellStyle name="Comma 2 2 4 2 2 2 6" xfId="23324" xr:uid="{08B3788B-9C5F-48BB-B909-EB81DA714613}"/>
    <cellStyle name="Comma 2 2 4 2 2 3" xfId="2962" xr:uid="{00000000-0005-0000-0000-0000D90B0000}"/>
    <cellStyle name="Comma 2 2 4 2 2 3 2" xfId="2963" xr:uid="{00000000-0005-0000-0000-0000DA0B0000}"/>
    <cellStyle name="Comma 2 2 4 2 2 3 3" xfId="2964" xr:uid="{00000000-0005-0000-0000-0000DB0B0000}"/>
    <cellStyle name="Comma 2 2 4 2 2 3 4" xfId="2965" xr:uid="{00000000-0005-0000-0000-0000DC0B0000}"/>
    <cellStyle name="Comma 2 2 4 2 2 4" xfId="2966" xr:uid="{00000000-0005-0000-0000-0000DD0B0000}"/>
    <cellStyle name="Comma 2 2 4 2 2 4 2" xfId="2967" xr:uid="{00000000-0005-0000-0000-0000DE0B0000}"/>
    <cellStyle name="Comma 2 2 4 2 2 4 2 2" xfId="23333" xr:uid="{ECCA36C1-3ED8-466C-BC5A-5AA6FFE61269}"/>
    <cellStyle name="Comma 2 2 4 2 2 4 3" xfId="2968" xr:uid="{00000000-0005-0000-0000-0000DF0B0000}"/>
    <cellStyle name="Comma 2 2 4 2 2 4 3 2" xfId="23334" xr:uid="{BDFB785E-D3AC-4EF8-980F-5E4E5501393C}"/>
    <cellStyle name="Comma 2 2 4 2 2 4 4" xfId="2969" xr:uid="{00000000-0005-0000-0000-0000E00B0000}"/>
    <cellStyle name="Comma 2 2 4 2 2 4 4 2" xfId="23335" xr:uid="{2A13E02C-BE8E-40AC-A074-43A14A534691}"/>
    <cellStyle name="Comma 2 2 4 2 2 4 5" xfId="23332" xr:uid="{626F3B7B-8905-4CCF-B2CD-927094C08779}"/>
    <cellStyle name="Comma 2 2 4 2 2 5" xfId="2970" xr:uid="{00000000-0005-0000-0000-0000E10B0000}"/>
    <cellStyle name="Comma 2 2 4 2 2 5 2" xfId="23336" xr:uid="{91F85478-717B-475C-A562-B6FF047A6065}"/>
    <cellStyle name="Comma 2 2 4 2 2 6" xfId="2971" xr:uid="{00000000-0005-0000-0000-0000E20B0000}"/>
    <cellStyle name="Comma 2 2 4 2 2 6 2" xfId="23337" xr:uid="{3DBEDA20-704A-4A64-9EB9-630DF7CF2CFA}"/>
    <cellStyle name="Comma 2 2 4 2 2 7" xfId="2972" xr:uid="{00000000-0005-0000-0000-0000E30B0000}"/>
    <cellStyle name="Comma 2 2 4 2 2 7 2" xfId="23338" xr:uid="{EBA1625F-2140-4E95-B06E-464121830B07}"/>
    <cellStyle name="Comma 2 2 4 2 2 8" xfId="23323" xr:uid="{93C72370-C98F-488B-B9F5-93E7F7C55C72}"/>
    <cellStyle name="Comma 2 2 4 2 3" xfId="2973" xr:uid="{00000000-0005-0000-0000-0000E40B0000}"/>
    <cellStyle name="Comma 2 2 4 2 3 2" xfId="2974" xr:uid="{00000000-0005-0000-0000-0000E50B0000}"/>
    <cellStyle name="Comma 2 2 4 2 3 2 2" xfId="2975" xr:uid="{00000000-0005-0000-0000-0000E60B0000}"/>
    <cellStyle name="Comma 2 2 4 2 3 2 2 2" xfId="2976" xr:uid="{00000000-0005-0000-0000-0000E70B0000}"/>
    <cellStyle name="Comma 2 2 4 2 3 2 2 2 2" xfId="23342" xr:uid="{9B1B000A-C727-4228-AB24-C7B8586E639D}"/>
    <cellStyle name="Comma 2 2 4 2 3 2 2 3" xfId="2977" xr:uid="{00000000-0005-0000-0000-0000E80B0000}"/>
    <cellStyle name="Comma 2 2 4 2 3 2 2 3 2" xfId="23343" xr:uid="{B5D1D522-A6A2-4EBB-A0B9-F29DBC4A1CAD}"/>
    <cellStyle name="Comma 2 2 4 2 3 2 2 4" xfId="2978" xr:uid="{00000000-0005-0000-0000-0000E90B0000}"/>
    <cellStyle name="Comma 2 2 4 2 3 2 2 4 2" xfId="23344" xr:uid="{F0FAD2E2-1FA0-4D1A-95D6-39269FEB0ABD}"/>
    <cellStyle name="Comma 2 2 4 2 3 2 2 5" xfId="23341" xr:uid="{DC884BEC-C1B0-4487-98F4-2842FA393F22}"/>
    <cellStyle name="Comma 2 2 4 2 3 2 3" xfId="2979" xr:uid="{00000000-0005-0000-0000-0000EA0B0000}"/>
    <cellStyle name="Comma 2 2 4 2 3 2 3 2" xfId="23345" xr:uid="{9D772889-DD33-43AD-BE40-0D827FD091A5}"/>
    <cellStyle name="Comma 2 2 4 2 3 2 4" xfId="2980" xr:uid="{00000000-0005-0000-0000-0000EB0B0000}"/>
    <cellStyle name="Comma 2 2 4 2 3 2 4 2" xfId="23346" xr:uid="{F302856E-3967-4B82-BDB4-3201F53D87FC}"/>
    <cellStyle name="Comma 2 2 4 2 3 2 5" xfId="2981" xr:uid="{00000000-0005-0000-0000-0000EC0B0000}"/>
    <cellStyle name="Comma 2 2 4 2 3 2 5 2" xfId="23347" xr:uid="{E919A737-BC85-4854-8890-E856BB93508C}"/>
    <cellStyle name="Comma 2 2 4 2 3 2 6" xfId="23340" xr:uid="{9C5A3C75-83DC-412E-89EC-17FF19FF9069}"/>
    <cellStyle name="Comma 2 2 4 2 3 3" xfId="2982" xr:uid="{00000000-0005-0000-0000-0000ED0B0000}"/>
    <cellStyle name="Comma 2 2 4 2 3 3 2" xfId="2983" xr:uid="{00000000-0005-0000-0000-0000EE0B0000}"/>
    <cellStyle name="Comma 2 2 4 2 3 3 3" xfId="2984" xr:uid="{00000000-0005-0000-0000-0000EF0B0000}"/>
    <cellStyle name="Comma 2 2 4 2 3 3 4" xfId="2985" xr:uid="{00000000-0005-0000-0000-0000F00B0000}"/>
    <cellStyle name="Comma 2 2 4 2 3 4" xfId="2986" xr:uid="{00000000-0005-0000-0000-0000F10B0000}"/>
    <cellStyle name="Comma 2 2 4 2 3 4 2" xfId="2987" xr:uid="{00000000-0005-0000-0000-0000F20B0000}"/>
    <cellStyle name="Comma 2 2 4 2 3 4 2 2" xfId="23349" xr:uid="{70494947-C79C-4E6C-94CC-1BE53EFE60CF}"/>
    <cellStyle name="Comma 2 2 4 2 3 4 3" xfId="2988" xr:uid="{00000000-0005-0000-0000-0000F30B0000}"/>
    <cellStyle name="Comma 2 2 4 2 3 4 3 2" xfId="23350" xr:uid="{5E259D98-3FF5-4EFD-8790-2DF5D835B116}"/>
    <cellStyle name="Comma 2 2 4 2 3 4 4" xfId="2989" xr:uid="{00000000-0005-0000-0000-0000F40B0000}"/>
    <cellStyle name="Comma 2 2 4 2 3 4 4 2" xfId="23351" xr:uid="{E99EF17B-E3E6-4EDC-AD32-CECCD9CFAD40}"/>
    <cellStyle name="Comma 2 2 4 2 3 4 5" xfId="23348" xr:uid="{1B814AB8-58BC-4CBD-9402-760974C2185C}"/>
    <cellStyle name="Comma 2 2 4 2 3 5" xfId="2990" xr:uid="{00000000-0005-0000-0000-0000F50B0000}"/>
    <cellStyle name="Comma 2 2 4 2 3 5 2" xfId="23352" xr:uid="{6C6E4A65-D3A7-4FB8-B12F-0A07F43EB408}"/>
    <cellStyle name="Comma 2 2 4 2 3 6" xfId="2991" xr:uid="{00000000-0005-0000-0000-0000F60B0000}"/>
    <cellStyle name="Comma 2 2 4 2 3 6 2" xfId="23353" xr:uid="{BC5D5688-196E-4581-9DBD-A0A0BF459DAB}"/>
    <cellStyle name="Comma 2 2 4 2 3 7" xfId="2992" xr:uid="{00000000-0005-0000-0000-0000F70B0000}"/>
    <cellStyle name="Comma 2 2 4 2 3 7 2" xfId="23354" xr:uid="{FC3B7B96-F04D-4870-9B77-2CBF18289840}"/>
    <cellStyle name="Comma 2 2 4 2 3 8" xfId="23339" xr:uid="{07502376-66C7-4537-8AD7-CB2CC37BA70B}"/>
    <cellStyle name="Comma 2 2 4 2 4" xfId="2993" xr:uid="{00000000-0005-0000-0000-0000F80B0000}"/>
    <cellStyle name="Comma 2 2 4 2 4 2" xfId="2994" xr:uid="{00000000-0005-0000-0000-0000F90B0000}"/>
    <cellStyle name="Comma 2 2 4 2 4 2 2" xfId="2995" xr:uid="{00000000-0005-0000-0000-0000FA0B0000}"/>
    <cellStyle name="Comma 2 2 4 2 4 2 3" xfId="2996" xr:uid="{00000000-0005-0000-0000-0000FB0B0000}"/>
    <cellStyle name="Comma 2 2 4 2 4 2 4" xfId="2997" xr:uid="{00000000-0005-0000-0000-0000FC0B0000}"/>
    <cellStyle name="Comma 2 2 4 2 5" xfId="2998" xr:uid="{00000000-0005-0000-0000-0000FD0B0000}"/>
    <cellStyle name="Comma 2 2 4 2 5 2" xfId="2999" xr:uid="{00000000-0005-0000-0000-0000FE0B0000}"/>
    <cellStyle name="Comma 2 2 4 2 5 2 2" xfId="3000" xr:uid="{00000000-0005-0000-0000-0000FF0B0000}"/>
    <cellStyle name="Comma 2 2 4 2 5 2 2 2" xfId="23357" xr:uid="{10DB4746-3078-420B-8526-8318BA1045FA}"/>
    <cellStyle name="Comma 2 2 4 2 5 2 3" xfId="3001" xr:uid="{00000000-0005-0000-0000-0000000C0000}"/>
    <cellStyle name="Comma 2 2 4 2 5 2 3 2" xfId="23358" xr:uid="{53FB455D-FACA-4F1F-B5FE-A5F852F62FC0}"/>
    <cellStyle name="Comma 2 2 4 2 5 2 4" xfId="3002" xr:uid="{00000000-0005-0000-0000-0000010C0000}"/>
    <cellStyle name="Comma 2 2 4 2 5 2 4 2" xfId="23359" xr:uid="{17BB9BD4-ABFD-4C0C-AFA5-C2517819C194}"/>
    <cellStyle name="Comma 2 2 4 2 5 2 5" xfId="23356" xr:uid="{8560F1F6-7779-47A9-A7DB-60478FAFE6B4}"/>
    <cellStyle name="Comma 2 2 4 2 5 3" xfId="3003" xr:uid="{00000000-0005-0000-0000-0000020C0000}"/>
    <cellStyle name="Comma 2 2 4 2 5 3 2" xfId="23360" xr:uid="{51733CFF-FA62-46FD-8AE2-CDC62D571833}"/>
    <cellStyle name="Comma 2 2 4 2 5 4" xfId="3004" xr:uid="{00000000-0005-0000-0000-0000030C0000}"/>
    <cellStyle name="Comma 2 2 4 2 5 4 2" xfId="23361" xr:uid="{A98187CB-D253-44C3-89CD-F00813B9A3CB}"/>
    <cellStyle name="Comma 2 2 4 2 5 5" xfId="3005" xr:uid="{00000000-0005-0000-0000-0000040C0000}"/>
    <cellStyle name="Comma 2 2 4 2 5 5 2" xfId="23362" xr:uid="{8337B68B-CAEF-4181-BFB0-1749E424EE43}"/>
    <cellStyle name="Comma 2 2 4 2 5 6" xfId="23355" xr:uid="{B7E8483B-751C-4B70-A772-BC15EAE02AE4}"/>
    <cellStyle name="Comma 2 2 4 2 6" xfId="3006" xr:uid="{00000000-0005-0000-0000-0000050C0000}"/>
    <cellStyle name="Comma 2 2 4 2 6 2" xfId="3007" xr:uid="{00000000-0005-0000-0000-0000060C0000}"/>
    <cellStyle name="Comma 2 2 4 2 6 2 2" xfId="23364" xr:uid="{309F4711-4B17-45B2-9526-ED6835BA7C9F}"/>
    <cellStyle name="Comma 2 2 4 2 6 3" xfId="3008" xr:uid="{00000000-0005-0000-0000-0000070C0000}"/>
    <cellStyle name="Comma 2 2 4 2 6 3 2" xfId="23365" xr:uid="{7FF017F2-D41F-4B8A-A8A7-48975AA4109C}"/>
    <cellStyle name="Comma 2 2 4 2 6 4" xfId="3009" xr:uid="{00000000-0005-0000-0000-0000080C0000}"/>
    <cellStyle name="Comma 2 2 4 2 6 4 2" xfId="23366" xr:uid="{42B4B428-AABD-42DC-A737-5DC889F4DD80}"/>
    <cellStyle name="Comma 2 2 4 2 6 5" xfId="23363" xr:uid="{7EEE8EDB-055F-4240-B604-AC55A54B5606}"/>
    <cellStyle name="Comma 2 2 4 2 7" xfId="3010" xr:uid="{00000000-0005-0000-0000-0000090C0000}"/>
    <cellStyle name="Comma 2 2 4 2 7 2" xfId="23367" xr:uid="{B7495C40-DD59-4E52-A6E5-02580D9D8497}"/>
    <cellStyle name="Comma 2 2 4 2 8" xfId="3011" xr:uid="{00000000-0005-0000-0000-00000A0C0000}"/>
    <cellStyle name="Comma 2 2 4 2 8 2" xfId="23368" xr:uid="{1B6C327A-EF7F-4AAF-A7F4-E27AC6C7066B}"/>
    <cellStyle name="Comma 2 2 4 2 9" xfId="3012" xr:uid="{00000000-0005-0000-0000-00000B0C0000}"/>
    <cellStyle name="Comma 2 2 4 2 9 2" xfId="23369" xr:uid="{776633E3-24A7-491C-9822-691AACB3C12E}"/>
    <cellStyle name="Comma 2 2 4 3" xfId="3013" xr:uid="{00000000-0005-0000-0000-00000C0C0000}"/>
    <cellStyle name="Comma 2 2 4 3 2" xfId="3014" xr:uid="{00000000-0005-0000-0000-00000D0C0000}"/>
    <cellStyle name="Comma 2 2 4 3 2 2" xfId="3015" xr:uid="{00000000-0005-0000-0000-00000E0C0000}"/>
    <cellStyle name="Comma 2 2 4 3 2 2 2" xfId="3016" xr:uid="{00000000-0005-0000-0000-00000F0C0000}"/>
    <cellStyle name="Comma 2 2 4 3 2 2 2 2" xfId="23373" xr:uid="{B483A833-9789-441F-AB81-C42E3E4749EE}"/>
    <cellStyle name="Comma 2 2 4 3 2 2 3" xfId="3017" xr:uid="{00000000-0005-0000-0000-0000100C0000}"/>
    <cellStyle name="Comma 2 2 4 3 2 2 3 2" xfId="23374" xr:uid="{BB87F4E8-7213-4195-BD52-A79697AB44C7}"/>
    <cellStyle name="Comma 2 2 4 3 2 2 4" xfId="3018" xr:uid="{00000000-0005-0000-0000-0000110C0000}"/>
    <cellStyle name="Comma 2 2 4 3 2 2 4 2" xfId="23375" xr:uid="{7BEAF2B5-EE60-49CE-959C-B853DECCA6A2}"/>
    <cellStyle name="Comma 2 2 4 3 2 2 5" xfId="23372" xr:uid="{E76C3535-A6D4-4ADB-8697-B40B9C7CE727}"/>
    <cellStyle name="Comma 2 2 4 3 2 3" xfId="3019" xr:uid="{00000000-0005-0000-0000-0000120C0000}"/>
    <cellStyle name="Comma 2 2 4 3 2 3 2" xfId="23376" xr:uid="{CB3514AB-4497-49F5-9F05-25981C45C727}"/>
    <cellStyle name="Comma 2 2 4 3 2 4" xfId="3020" xr:uid="{00000000-0005-0000-0000-0000130C0000}"/>
    <cellStyle name="Comma 2 2 4 3 2 4 2" xfId="23377" xr:uid="{F71F4A5C-7AA0-4C55-BCC5-9729C295F7C5}"/>
    <cellStyle name="Comma 2 2 4 3 2 5" xfId="3021" xr:uid="{00000000-0005-0000-0000-0000140C0000}"/>
    <cellStyle name="Comma 2 2 4 3 2 5 2" xfId="23378" xr:uid="{D5C4466A-A348-47C8-B7B6-DD342DB63C76}"/>
    <cellStyle name="Comma 2 2 4 3 2 6" xfId="23371" xr:uid="{70584420-6DB8-41F1-917C-B3700FE7854A}"/>
    <cellStyle name="Comma 2 2 4 3 3" xfId="3022" xr:uid="{00000000-0005-0000-0000-0000150C0000}"/>
    <cellStyle name="Comma 2 2 4 3 3 2" xfId="3023" xr:uid="{00000000-0005-0000-0000-0000160C0000}"/>
    <cellStyle name="Comma 2 2 4 3 3 2 2" xfId="23380" xr:uid="{0B41D30A-9FA0-4D05-8943-4E6B197D8F15}"/>
    <cellStyle name="Comma 2 2 4 3 3 3" xfId="3024" xr:uid="{00000000-0005-0000-0000-0000170C0000}"/>
    <cellStyle name="Comma 2 2 4 3 3 3 2" xfId="23381" xr:uid="{7E45E8C1-E5A7-4377-BDB6-FE45A6D848CB}"/>
    <cellStyle name="Comma 2 2 4 3 3 4" xfId="3025" xr:uid="{00000000-0005-0000-0000-0000180C0000}"/>
    <cellStyle name="Comma 2 2 4 3 3 4 2" xfId="23382" xr:uid="{3F367357-5BF0-43FB-AFEF-EF750DFA581A}"/>
    <cellStyle name="Comma 2 2 4 3 3 5" xfId="23379" xr:uid="{C0B5F306-713E-44F5-AF06-C9AF6149704F}"/>
    <cellStyle name="Comma 2 2 4 3 4" xfId="3026" xr:uid="{00000000-0005-0000-0000-0000190C0000}"/>
    <cellStyle name="Comma 2 2 4 3 4 2" xfId="23383" xr:uid="{ABF4C715-3E73-4F53-9A34-832853546C96}"/>
    <cellStyle name="Comma 2 2 4 3 5" xfId="3027" xr:uid="{00000000-0005-0000-0000-00001A0C0000}"/>
    <cellStyle name="Comma 2 2 4 3 5 2" xfId="23384" xr:uid="{215560BB-F481-4869-B0F4-EC7C4E34031A}"/>
    <cellStyle name="Comma 2 2 4 3 6" xfId="3028" xr:uid="{00000000-0005-0000-0000-00001B0C0000}"/>
    <cellStyle name="Comma 2 2 4 3 6 2" xfId="23385" xr:uid="{CF233855-ACCD-45EB-8B95-DD87F8C928F1}"/>
    <cellStyle name="Comma 2 2 4 3 7" xfId="23370" xr:uid="{9B9A3EC5-6569-4E0B-A01D-62CAE5E50618}"/>
    <cellStyle name="Comma 2 2 4 4" xfId="3029" xr:uid="{00000000-0005-0000-0000-00001C0C0000}"/>
    <cellStyle name="Comma 2 2 4 4 2" xfId="3030" xr:uid="{00000000-0005-0000-0000-00001D0C0000}"/>
    <cellStyle name="Comma 2 2 4 4 2 2" xfId="3031" xr:uid="{00000000-0005-0000-0000-00001E0C0000}"/>
    <cellStyle name="Comma 2 2 4 4 2 2 2" xfId="3032" xr:uid="{00000000-0005-0000-0000-00001F0C0000}"/>
    <cellStyle name="Comma 2 2 4 4 2 2 2 2" xfId="23389" xr:uid="{BA2B57FE-42A3-4751-BABE-C7313E092C3F}"/>
    <cellStyle name="Comma 2 2 4 4 2 2 3" xfId="3033" xr:uid="{00000000-0005-0000-0000-0000200C0000}"/>
    <cellStyle name="Comma 2 2 4 4 2 2 3 2" xfId="23390" xr:uid="{9BD2472E-B79B-410A-94AB-A527FAF7ED60}"/>
    <cellStyle name="Comma 2 2 4 4 2 2 4" xfId="3034" xr:uid="{00000000-0005-0000-0000-0000210C0000}"/>
    <cellStyle name="Comma 2 2 4 4 2 2 4 2" xfId="23391" xr:uid="{6023A30D-12AD-4E0C-9945-F99647CE2333}"/>
    <cellStyle name="Comma 2 2 4 4 2 2 5" xfId="23388" xr:uid="{5E41D966-FFED-469D-A8A5-36C7CCE1F9E4}"/>
    <cellStyle name="Comma 2 2 4 4 2 3" xfId="3035" xr:uid="{00000000-0005-0000-0000-0000220C0000}"/>
    <cellStyle name="Comma 2 2 4 4 2 3 2" xfId="23392" xr:uid="{9F83EED3-EC64-4EF7-B12A-3588BB1B0D5B}"/>
    <cellStyle name="Comma 2 2 4 4 2 4" xfId="3036" xr:uid="{00000000-0005-0000-0000-0000230C0000}"/>
    <cellStyle name="Comma 2 2 4 4 2 4 2" xfId="23393" xr:uid="{1E1021EE-6E3D-4452-9F1E-A2F48FA8DB66}"/>
    <cellStyle name="Comma 2 2 4 4 2 5" xfId="3037" xr:uid="{00000000-0005-0000-0000-0000240C0000}"/>
    <cellStyle name="Comma 2 2 4 4 2 5 2" xfId="23394" xr:uid="{BB1BEE87-C56A-4E70-8888-A5D96DAF6C93}"/>
    <cellStyle name="Comma 2 2 4 4 2 6" xfId="23387" xr:uid="{EA1A9425-437A-4DC5-BEC7-8B2D5FBC3F47}"/>
    <cellStyle name="Comma 2 2 4 4 3" xfId="3038" xr:uid="{00000000-0005-0000-0000-0000250C0000}"/>
    <cellStyle name="Comma 2 2 4 4 3 2" xfId="3039" xr:uid="{00000000-0005-0000-0000-0000260C0000}"/>
    <cellStyle name="Comma 2 2 4 4 3 2 2" xfId="23396" xr:uid="{DE97A960-405A-48EE-A5A9-A8C209C57BAE}"/>
    <cellStyle name="Comma 2 2 4 4 3 3" xfId="3040" xr:uid="{00000000-0005-0000-0000-0000270C0000}"/>
    <cellStyle name="Comma 2 2 4 4 3 3 2" xfId="23397" xr:uid="{FAEF41A1-6385-46D7-A365-7A1AED2CBABF}"/>
    <cellStyle name="Comma 2 2 4 4 3 4" xfId="3041" xr:uid="{00000000-0005-0000-0000-0000280C0000}"/>
    <cellStyle name="Comma 2 2 4 4 3 4 2" xfId="23398" xr:uid="{249BE353-0A0B-450B-8870-EA7BAFC0255E}"/>
    <cellStyle name="Comma 2 2 4 4 3 5" xfId="23395" xr:uid="{C061A472-6705-4BCB-9200-40A20731BDBA}"/>
    <cellStyle name="Comma 2 2 4 4 4" xfId="3042" xr:uid="{00000000-0005-0000-0000-0000290C0000}"/>
    <cellStyle name="Comma 2 2 4 4 4 2" xfId="23399" xr:uid="{AEB5AAAC-5222-44CE-B616-7DEF9F36A2E8}"/>
    <cellStyle name="Comma 2 2 4 4 5" xfId="3043" xr:uid="{00000000-0005-0000-0000-00002A0C0000}"/>
    <cellStyle name="Comma 2 2 4 4 5 2" xfId="23400" xr:uid="{286C3FB2-49F6-4B35-B282-32055F77C998}"/>
    <cellStyle name="Comma 2 2 4 4 6" xfId="3044" xr:uid="{00000000-0005-0000-0000-00002B0C0000}"/>
    <cellStyle name="Comma 2 2 4 4 6 2" xfId="23401" xr:uid="{966AF4BD-39AF-4D27-8DD8-FF4B5777C0DE}"/>
    <cellStyle name="Comma 2 2 4 4 7" xfId="23386" xr:uid="{28F79FC4-E63F-4042-9704-7A925512BE34}"/>
    <cellStyle name="Comma 2 2 4 5" xfId="3045" xr:uid="{00000000-0005-0000-0000-00002C0C0000}"/>
    <cellStyle name="Comma 2 2 4 6" xfId="3046" xr:uid="{00000000-0005-0000-0000-00002D0C0000}"/>
    <cellStyle name="Comma 2 2 4 6 2" xfId="3047" xr:uid="{00000000-0005-0000-0000-00002E0C0000}"/>
    <cellStyle name="Comma 2 2 4 6 2 2" xfId="3048" xr:uid="{00000000-0005-0000-0000-00002F0C0000}"/>
    <cellStyle name="Comma 2 2 4 6 2 2 2" xfId="23404" xr:uid="{D63DFF4F-7A9B-4B91-AB22-0F935F0EFD0D}"/>
    <cellStyle name="Comma 2 2 4 6 2 3" xfId="3049" xr:uid="{00000000-0005-0000-0000-0000300C0000}"/>
    <cellStyle name="Comma 2 2 4 6 2 3 2" xfId="23405" xr:uid="{D40658C2-3E4F-47EF-BD35-500B24F8D374}"/>
    <cellStyle name="Comma 2 2 4 6 2 4" xfId="3050" xr:uid="{00000000-0005-0000-0000-0000310C0000}"/>
    <cellStyle name="Comma 2 2 4 6 2 4 2" xfId="23406" xr:uid="{41C3C79D-1F68-447C-9BD8-AD52BDF65D64}"/>
    <cellStyle name="Comma 2 2 4 6 2 5" xfId="23403" xr:uid="{3B6D8188-2C45-4F23-9162-51C5E17B7919}"/>
    <cellStyle name="Comma 2 2 4 6 3" xfId="3051" xr:uid="{00000000-0005-0000-0000-0000320C0000}"/>
    <cellStyle name="Comma 2 2 4 6 3 2" xfId="23407" xr:uid="{603E53D9-CE19-4705-998A-8611229C6163}"/>
    <cellStyle name="Comma 2 2 4 6 4" xfId="3052" xr:uid="{00000000-0005-0000-0000-0000330C0000}"/>
    <cellStyle name="Comma 2 2 4 6 4 2" xfId="23408" xr:uid="{A5D71954-B2AE-48AC-8D2C-0775E1A3CB2A}"/>
    <cellStyle name="Comma 2 2 4 6 5" xfId="3053" xr:uid="{00000000-0005-0000-0000-0000340C0000}"/>
    <cellStyle name="Comma 2 2 4 6 5 2" xfId="23409" xr:uid="{351852FB-A491-4FE2-9DAD-1F2FC257A16C}"/>
    <cellStyle name="Comma 2 2 4 6 6" xfId="23402" xr:uid="{4BEBFDC1-82C8-486E-9E47-3467916A04E0}"/>
    <cellStyle name="Comma 2 2 4 7" xfId="3054" xr:uid="{00000000-0005-0000-0000-0000350C0000}"/>
    <cellStyle name="Comma 2 2 4 7 2" xfId="3055" xr:uid="{00000000-0005-0000-0000-0000360C0000}"/>
    <cellStyle name="Comma 2 2 4 7 3" xfId="3056" xr:uid="{00000000-0005-0000-0000-0000370C0000}"/>
    <cellStyle name="Comma 2 2 4 7 4" xfId="3057" xr:uid="{00000000-0005-0000-0000-0000380C0000}"/>
    <cellStyle name="Comma 2 2 4 8" xfId="3058" xr:uid="{00000000-0005-0000-0000-0000390C0000}"/>
    <cellStyle name="Comma 2 2 4 8 2" xfId="23410" xr:uid="{82CD59B3-2789-43A9-B6C1-DE6585C224D8}"/>
    <cellStyle name="Comma 2 2 4 9" xfId="3059" xr:uid="{00000000-0005-0000-0000-00003A0C0000}"/>
    <cellStyle name="Comma 2 2 4 9 2" xfId="23411" xr:uid="{B61E5541-AF7A-4897-8994-6365D7FB65EC}"/>
    <cellStyle name="Comma 2 2 5" xfId="3060" xr:uid="{00000000-0005-0000-0000-00003B0C0000}"/>
    <cellStyle name="Comma 2 2 5 10" xfId="3061" xr:uid="{00000000-0005-0000-0000-00003C0C0000}"/>
    <cellStyle name="Comma 2 2 5 10 2" xfId="23413" xr:uid="{C88830DA-EDDE-42A7-886D-DBF80349C359}"/>
    <cellStyle name="Comma 2 2 5 11" xfId="3062" xr:uid="{00000000-0005-0000-0000-00003D0C0000}"/>
    <cellStyle name="Comma 2 2 5 11 2" xfId="23414" xr:uid="{0E5CF04A-B9A7-4184-A7EA-CA423B0F5EED}"/>
    <cellStyle name="Comma 2 2 5 12" xfId="23412" xr:uid="{1211607A-BF7E-48F4-B634-7D8DE7AF228D}"/>
    <cellStyle name="Comma 2 2 5 2" xfId="3063" xr:uid="{00000000-0005-0000-0000-00003E0C0000}"/>
    <cellStyle name="Comma 2 2 5 2 2" xfId="3064" xr:uid="{00000000-0005-0000-0000-00003F0C0000}"/>
    <cellStyle name="Comma 2 2 5 2 2 2" xfId="3065" xr:uid="{00000000-0005-0000-0000-0000400C0000}"/>
    <cellStyle name="Comma 2 2 5 2 2 2 2" xfId="3066" xr:uid="{00000000-0005-0000-0000-0000410C0000}"/>
    <cellStyle name="Comma 2 2 5 2 2 2 2 2" xfId="3067" xr:uid="{00000000-0005-0000-0000-0000420C0000}"/>
    <cellStyle name="Comma 2 2 5 2 2 2 2 2 2" xfId="23419" xr:uid="{C89C87D8-EFC1-4448-8884-29E7E9FE1152}"/>
    <cellStyle name="Comma 2 2 5 2 2 2 2 3" xfId="3068" xr:uid="{00000000-0005-0000-0000-0000430C0000}"/>
    <cellStyle name="Comma 2 2 5 2 2 2 2 3 2" xfId="23420" xr:uid="{22D71E63-93A8-480E-B377-B4FE4B76BA32}"/>
    <cellStyle name="Comma 2 2 5 2 2 2 2 4" xfId="3069" xr:uid="{00000000-0005-0000-0000-0000440C0000}"/>
    <cellStyle name="Comma 2 2 5 2 2 2 2 4 2" xfId="23421" xr:uid="{70DFF65A-F6C7-484E-823C-5AC2D5054FA6}"/>
    <cellStyle name="Comma 2 2 5 2 2 2 2 5" xfId="23418" xr:uid="{70142621-3A94-40B8-BFB4-B43E64277216}"/>
    <cellStyle name="Comma 2 2 5 2 2 2 3" xfId="3070" xr:uid="{00000000-0005-0000-0000-0000450C0000}"/>
    <cellStyle name="Comma 2 2 5 2 2 2 3 2" xfId="23422" xr:uid="{9DC4C503-EE43-4C3D-BEC9-A2ADA7EA5F50}"/>
    <cellStyle name="Comma 2 2 5 2 2 2 4" xfId="3071" xr:uid="{00000000-0005-0000-0000-0000460C0000}"/>
    <cellStyle name="Comma 2 2 5 2 2 2 4 2" xfId="23423" xr:uid="{70DB07B5-844C-4136-A957-E759F94537F2}"/>
    <cellStyle name="Comma 2 2 5 2 2 2 5" xfId="3072" xr:uid="{00000000-0005-0000-0000-0000470C0000}"/>
    <cellStyle name="Comma 2 2 5 2 2 2 5 2" xfId="23424" xr:uid="{4352F3E5-603A-4362-BF8D-F4A17D176173}"/>
    <cellStyle name="Comma 2 2 5 2 2 2 6" xfId="23417" xr:uid="{02D8154E-592B-47AB-95E0-B33FA1D64C80}"/>
    <cellStyle name="Comma 2 2 5 2 2 3" xfId="3073" xr:uid="{00000000-0005-0000-0000-0000480C0000}"/>
    <cellStyle name="Comma 2 2 5 2 2 3 2" xfId="3074" xr:uid="{00000000-0005-0000-0000-0000490C0000}"/>
    <cellStyle name="Comma 2 2 5 2 2 3 2 2" xfId="23426" xr:uid="{20E3E533-1F5A-4FF6-A64C-CD9FAD2D350D}"/>
    <cellStyle name="Comma 2 2 5 2 2 3 3" xfId="3075" xr:uid="{00000000-0005-0000-0000-00004A0C0000}"/>
    <cellStyle name="Comma 2 2 5 2 2 3 3 2" xfId="23427" xr:uid="{8D6F2AB7-54D5-4C73-AB9A-E0292BF3CC71}"/>
    <cellStyle name="Comma 2 2 5 2 2 3 4" xfId="3076" xr:uid="{00000000-0005-0000-0000-00004B0C0000}"/>
    <cellStyle name="Comma 2 2 5 2 2 3 4 2" xfId="23428" xr:uid="{3B135E1A-1988-43E0-9527-ECE0ECA40A51}"/>
    <cellStyle name="Comma 2 2 5 2 2 3 5" xfId="23425" xr:uid="{E3BD7A86-9369-4CE1-8898-368AA4D625CA}"/>
    <cellStyle name="Comma 2 2 5 2 2 4" xfId="3077" xr:uid="{00000000-0005-0000-0000-00004C0C0000}"/>
    <cellStyle name="Comma 2 2 5 2 2 4 2" xfId="23429" xr:uid="{8882B1D5-610A-4205-8C93-6927156B5670}"/>
    <cellStyle name="Comma 2 2 5 2 2 5" xfId="3078" xr:uid="{00000000-0005-0000-0000-00004D0C0000}"/>
    <cellStyle name="Comma 2 2 5 2 2 5 2" xfId="23430" xr:uid="{BCF7A8D9-09E3-460A-8D85-772A95D9485C}"/>
    <cellStyle name="Comma 2 2 5 2 2 6" xfId="3079" xr:uid="{00000000-0005-0000-0000-00004E0C0000}"/>
    <cellStyle name="Comma 2 2 5 2 2 6 2" xfId="23431" xr:uid="{C6CDB239-C0E9-400C-8C50-2D9FD35A1813}"/>
    <cellStyle name="Comma 2 2 5 2 2 7" xfId="23416" xr:uid="{8E586F3F-778C-43E0-83BB-2D14A09438BF}"/>
    <cellStyle name="Comma 2 2 5 2 3" xfId="3080" xr:uid="{00000000-0005-0000-0000-00004F0C0000}"/>
    <cellStyle name="Comma 2 2 5 2 3 2" xfId="3081" xr:uid="{00000000-0005-0000-0000-0000500C0000}"/>
    <cellStyle name="Comma 2 2 5 2 3 2 2" xfId="3082" xr:uid="{00000000-0005-0000-0000-0000510C0000}"/>
    <cellStyle name="Comma 2 2 5 2 3 2 2 2" xfId="3083" xr:uid="{00000000-0005-0000-0000-0000520C0000}"/>
    <cellStyle name="Comma 2 2 5 2 3 2 2 2 2" xfId="23435" xr:uid="{4CF9DC99-05BB-4939-9E90-F014BB93F72C}"/>
    <cellStyle name="Comma 2 2 5 2 3 2 2 3" xfId="3084" xr:uid="{00000000-0005-0000-0000-0000530C0000}"/>
    <cellStyle name="Comma 2 2 5 2 3 2 2 3 2" xfId="23436" xr:uid="{F454F737-A08A-4276-A5EC-F18A267DF482}"/>
    <cellStyle name="Comma 2 2 5 2 3 2 2 4" xfId="3085" xr:uid="{00000000-0005-0000-0000-0000540C0000}"/>
    <cellStyle name="Comma 2 2 5 2 3 2 2 4 2" xfId="23437" xr:uid="{A303D9A8-B655-4BCC-8363-5D2C597AF955}"/>
    <cellStyle name="Comma 2 2 5 2 3 2 2 5" xfId="23434" xr:uid="{7C108409-F149-48A4-83D3-D1DDB963420D}"/>
    <cellStyle name="Comma 2 2 5 2 3 2 3" xfId="3086" xr:uid="{00000000-0005-0000-0000-0000550C0000}"/>
    <cellStyle name="Comma 2 2 5 2 3 2 3 2" xfId="23438" xr:uid="{94C947B3-7CA6-4219-8939-6840C58BD96B}"/>
    <cellStyle name="Comma 2 2 5 2 3 2 4" xfId="3087" xr:uid="{00000000-0005-0000-0000-0000560C0000}"/>
    <cellStyle name="Comma 2 2 5 2 3 2 4 2" xfId="23439" xr:uid="{FB36C0D8-C94A-4EE2-883B-81568787AAD2}"/>
    <cellStyle name="Comma 2 2 5 2 3 2 5" xfId="3088" xr:uid="{00000000-0005-0000-0000-0000570C0000}"/>
    <cellStyle name="Comma 2 2 5 2 3 2 5 2" xfId="23440" xr:uid="{3621620A-AF88-4D1D-939A-0DB7147BEF40}"/>
    <cellStyle name="Comma 2 2 5 2 3 2 6" xfId="23433" xr:uid="{FEEB481E-8ED9-450F-A3FF-180939136751}"/>
    <cellStyle name="Comma 2 2 5 2 3 3" xfId="3089" xr:uid="{00000000-0005-0000-0000-0000580C0000}"/>
    <cellStyle name="Comma 2 2 5 2 3 3 2" xfId="3090" xr:uid="{00000000-0005-0000-0000-0000590C0000}"/>
    <cellStyle name="Comma 2 2 5 2 3 3 2 2" xfId="23442" xr:uid="{41E18D42-0F6E-409E-B110-D5F3BD74F4B4}"/>
    <cellStyle name="Comma 2 2 5 2 3 3 3" xfId="3091" xr:uid="{00000000-0005-0000-0000-00005A0C0000}"/>
    <cellStyle name="Comma 2 2 5 2 3 3 3 2" xfId="23443" xr:uid="{6FF6BA9E-917C-401F-9D85-F87A68AC50E6}"/>
    <cellStyle name="Comma 2 2 5 2 3 3 4" xfId="3092" xr:uid="{00000000-0005-0000-0000-00005B0C0000}"/>
    <cellStyle name="Comma 2 2 5 2 3 3 4 2" xfId="23444" xr:uid="{DCBFB3A9-A432-49ED-B35E-3E0B8E4847B8}"/>
    <cellStyle name="Comma 2 2 5 2 3 3 5" xfId="23441" xr:uid="{CA603A21-3AB9-4935-8E35-DFDE6ADFA5C0}"/>
    <cellStyle name="Comma 2 2 5 2 3 4" xfId="3093" xr:uid="{00000000-0005-0000-0000-00005C0C0000}"/>
    <cellStyle name="Comma 2 2 5 2 3 4 2" xfId="23445" xr:uid="{C5A9036D-3C62-4A24-81A4-7F472BBE06B6}"/>
    <cellStyle name="Comma 2 2 5 2 3 5" xfId="3094" xr:uid="{00000000-0005-0000-0000-00005D0C0000}"/>
    <cellStyle name="Comma 2 2 5 2 3 5 2" xfId="23446" xr:uid="{13DAB690-D7A3-47B0-97D4-0900574B5553}"/>
    <cellStyle name="Comma 2 2 5 2 3 6" xfId="3095" xr:uid="{00000000-0005-0000-0000-00005E0C0000}"/>
    <cellStyle name="Comma 2 2 5 2 3 6 2" xfId="23447" xr:uid="{1A75EDD4-211C-467A-9900-D25EAF8C4DC7}"/>
    <cellStyle name="Comma 2 2 5 2 3 7" xfId="23432" xr:uid="{8A43CB69-9E95-41CE-8152-E9161FC0AB5A}"/>
    <cellStyle name="Comma 2 2 5 2 4" xfId="3096" xr:uid="{00000000-0005-0000-0000-00005F0C0000}"/>
    <cellStyle name="Comma 2 2 5 2 4 2" xfId="3097" xr:uid="{00000000-0005-0000-0000-0000600C0000}"/>
    <cellStyle name="Comma 2 2 5 2 4 2 2" xfId="3098" xr:uid="{00000000-0005-0000-0000-0000610C0000}"/>
    <cellStyle name="Comma 2 2 5 2 4 2 2 2" xfId="23450" xr:uid="{CAD23F74-E991-4544-9156-7F3B54BF451A}"/>
    <cellStyle name="Comma 2 2 5 2 4 2 3" xfId="3099" xr:uid="{00000000-0005-0000-0000-0000620C0000}"/>
    <cellStyle name="Comma 2 2 5 2 4 2 3 2" xfId="23451" xr:uid="{6E5EC801-A254-4CBB-9F35-D6E47271ADE0}"/>
    <cellStyle name="Comma 2 2 5 2 4 2 4" xfId="3100" xr:uid="{00000000-0005-0000-0000-0000630C0000}"/>
    <cellStyle name="Comma 2 2 5 2 4 2 4 2" xfId="23452" xr:uid="{CA16EE46-6CA3-42B5-BF87-EBDCF44426F0}"/>
    <cellStyle name="Comma 2 2 5 2 4 2 5" xfId="23449" xr:uid="{C0F16679-E279-40F6-B666-4C3D507141C0}"/>
    <cellStyle name="Comma 2 2 5 2 4 3" xfId="3101" xr:uid="{00000000-0005-0000-0000-0000640C0000}"/>
    <cellStyle name="Comma 2 2 5 2 4 3 2" xfId="23453" xr:uid="{0D2335B7-557B-411F-85AC-8B47936EF68B}"/>
    <cellStyle name="Comma 2 2 5 2 4 4" xfId="3102" xr:uid="{00000000-0005-0000-0000-0000650C0000}"/>
    <cellStyle name="Comma 2 2 5 2 4 4 2" xfId="23454" xr:uid="{C96C793B-0809-4B16-A543-B0ACD047EE5F}"/>
    <cellStyle name="Comma 2 2 5 2 4 5" xfId="3103" xr:uid="{00000000-0005-0000-0000-0000660C0000}"/>
    <cellStyle name="Comma 2 2 5 2 4 5 2" xfId="23455" xr:uid="{E14AC099-4B61-4EBA-9B78-B07D765AB033}"/>
    <cellStyle name="Comma 2 2 5 2 4 6" xfId="23448" xr:uid="{DE32EF83-6AF4-4EAE-B52B-EFE0E368FE9D}"/>
    <cellStyle name="Comma 2 2 5 2 5" xfId="3104" xr:uid="{00000000-0005-0000-0000-0000670C0000}"/>
    <cellStyle name="Comma 2 2 5 2 5 2" xfId="3105" xr:uid="{00000000-0005-0000-0000-0000680C0000}"/>
    <cellStyle name="Comma 2 2 5 2 5 2 2" xfId="23457" xr:uid="{5F2437C3-5E6C-4009-857E-E66A843F0508}"/>
    <cellStyle name="Comma 2 2 5 2 5 3" xfId="3106" xr:uid="{00000000-0005-0000-0000-0000690C0000}"/>
    <cellStyle name="Comma 2 2 5 2 5 3 2" xfId="23458" xr:uid="{36788ADB-B69C-48A6-BCE3-2BE7FF580EAD}"/>
    <cellStyle name="Comma 2 2 5 2 5 4" xfId="3107" xr:uid="{00000000-0005-0000-0000-00006A0C0000}"/>
    <cellStyle name="Comma 2 2 5 2 5 4 2" xfId="23459" xr:uid="{3B9B597D-A31C-42DC-BEEE-A15E906999E3}"/>
    <cellStyle name="Comma 2 2 5 2 5 5" xfId="23456" xr:uid="{4110BF2D-E4C9-46A2-81DE-58EFB4CCD938}"/>
    <cellStyle name="Comma 2 2 5 2 6" xfId="3108" xr:uid="{00000000-0005-0000-0000-00006B0C0000}"/>
    <cellStyle name="Comma 2 2 5 2 6 2" xfId="23460" xr:uid="{24C0019B-838A-420E-B46A-523CB84F2895}"/>
    <cellStyle name="Comma 2 2 5 2 7" xfId="3109" xr:uid="{00000000-0005-0000-0000-00006C0C0000}"/>
    <cellStyle name="Comma 2 2 5 2 7 2" xfId="23461" xr:uid="{89A0769A-FC41-468A-9431-A4A6F2BFC95D}"/>
    <cellStyle name="Comma 2 2 5 2 8" xfId="3110" xr:uid="{00000000-0005-0000-0000-00006D0C0000}"/>
    <cellStyle name="Comma 2 2 5 2 8 2" xfId="23462" xr:uid="{A4EBACD9-410D-4884-8A94-8A680D012A1E}"/>
    <cellStyle name="Comma 2 2 5 2 9" xfId="23415" xr:uid="{A8E0322E-DCCC-4131-9DEE-AC87E13BFC57}"/>
    <cellStyle name="Comma 2 2 5 3" xfId="3111" xr:uid="{00000000-0005-0000-0000-00006E0C0000}"/>
    <cellStyle name="Comma 2 2 5 3 2" xfId="3112" xr:uid="{00000000-0005-0000-0000-00006F0C0000}"/>
    <cellStyle name="Comma 2 2 5 3 2 2" xfId="3113" xr:uid="{00000000-0005-0000-0000-0000700C0000}"/>
    <cellStyle name="Comma 2 2 5 3 2 2 2" xfId="3114" xr:uid="{00000000-0005-0000-0000-0000710C0000}"/>
    <cellStyle name="Comma 2 2 5 3 2 2 2 2" xfId="23466" xr:uid="{CDABFFF5-C280-4B90-A8E0-B917C222C6AC}"/>
    <cellStyle name="Comma 2 2 5 3 2 2 3" xfId="3115" xr:uid="{00000000-0005-0000-0000-0000720C0000}"/>
    <cellStyle name="Comma 2 2 5 3 2 2 3 2" xfId="23467" xr:uid="{C8885A4A-D599-4366-88F2-76ADB063C008}"/>
    <cellStyle name="Comma 2 2 5 3 2 2 4" xfId="3116" xr:uid="{00000000-0005-0000-0000-0000730C0000}"/>
    <cellStyle name="Comma 2 2 5 3 2 2 4 2" xfId="23468" xr:uid="{91923BFF-09F2-49F0-9C97-DA272182206D}"/>
    <cellStyle name="Comma 2 2 5 3 2 2 5" xfId="23465" xr:uid="{78D2D4CE-5CA5-41E9-BB51-B07DDB665569}"/>
    <cellStyle name="Comma 2 2 5 3 2 3" xfId="3117" xr:uid="{00000000-0005-0000-0000-0000740C0000}"/>
    <cellStyle name="Comma 2 2 5 3 2 3 2" xfId="23469" xr:uid="{6C56B905-ED2D-4213-8EDA-A2E3F8B42871}"/>
    <cellStyle name="Comma 2 2 5 3 2 4" xfId="3118" xr:uid="{00000000-0005-0000-0000-0000750C0000}"/>
    <cellStyle name="Comma 2 2 5 3 2 4 2" xfId="23470" xr:uid="{D29EA1F2-19C9-4B0F-820B-93C1BCE388D5}"/>
    <cellStyle name="Comma 2 2 5 3 2 5" xfId="3119" xr:uid="{00000000-0005-0000-0000-0000760C0000}"/>
    <cellStyle name="Comma 2 2 5 3 2 5 2" xfId="23471" xr:uid="{C925D1C2-3314-41DF-B849-FCDC3C723B5B}"/>
    <cellStyle name="Comma 2 2 5 3 2 6" xfId="23464" xr:uid="{85E6361C-694E-4A1D-89A7-F7896F27BCFA}"/>
    <cellStyle name="Comma 2 2 5 3 3" xfId="3120" xr:uid="{00000000-0005-0000-0000-0000770C0000}"/>
    <cellStyle name="Comma 2 2 5 3 3 2" xfId="3121" xr:uid="{00000000-0005-0000-0000-0000780C0000}"/>
    <cellStyle name="Comma 2 2 5 3 3 2 2" xfId="23473" xr:uid="{0F7CDC89-0F59-4157-811C-1A6FB9B61D99}"/>
    <cellStyle name="Comma 2 2 5 3 3 3" xfId="3122" xr:uid="{00000000-0005-0000-0000-0000790C0000}"/>
    <cellStyle name="Comma 2 2 5 3 3 3 2" xfId="23474" xr:uid="{BBB4DEEE-3FC1-4FCE-9742-3166AADFD324}"/>
    <cellStyle name="Comma 2 2 5 3 3 4" xfId="3123" xr:uid="{00000000-0005-0000-0000-00007A0C0000}"/>
    <cellStyle name="Comma 2 2 5 3 3 4 2" xfId="23475" xr:uid="{51525430-5E35-4B10-BED4-1D50CBADDE43}"/>
    <cellStyle name="Comma 2 2 5 3 3 5" xfId="23472" xr:uid="{13EF62E1-AA01-4DE0-963D-643ADBDF9331}"/>
    <cellStyle name="Comma 2 2 5 3 4" xfId="3124" xr:uid="{00000000-0005-0000-0000-00007B0C0000}"/>
    <cellStyle name="Comma 2 2 5 3 4 2" xfId="23476" xr:uid="{A99AA5E9-C5C7-4705-8723-27943C3750E0}"/>
    <cellStyle name="Comma 2 2 5 3 5" xfId="3125" xr:uid="{00000000-0005-0000-0000-00007C0C0000}"/>
    <cellStyle name="Comma 2 2 5 3 5 2" xfId="23477" xr:uid="{C67A29DB-037E-4ECE-A6BC-92D2FC1BCBE3}"/>
    <cellStyle name="Comma 2 2 5 3 6" xfId="3126" xr:uid="{00000000-0005-0000-0000-00007D0C0000}"/>
    <cellStyle name="Comma 2 2 5 3 6 2" xfId="23478" xr:uid="{FD44733A-F0F8-43A4-8E51-E01B60DE4D38}"/>
    <cellStyle name="Comma 2 2 5 3 7" xfId="23463" xr:uid="{A1DB171B-70EF-4996-85A5-49AC2577DBB6}"/>
    <cellStyle name="Comma 2 2 5 4" xfId="3127" xr:uid="{00000000-0005-0000-0000-00007E0C0000}"/>
    <cellStyle name="Comma 2 2 5 4 2" xfId="3128" xr:uid="{00000000-0005-0000-0000-00007F0C0000}"/>
    <cellStyle name="Comma 2 2 5 4 2 2" xfId="3129" xr:uid="{00000000-0005-0000-0000-0000800C0000}"/>
    <cellStyle name="Comma 2 2 5 4 2 2 2" xfId="3130" xr:uid="{00000000-0005-0000-0000-0000810C0000}"/>
    <cellStyle name="Comma 2 2 5 4 2 2 2 2" xfId="23482" xr:uid="{FFF2BE17-C1AF-4AD3-A21A-2718C412D369}"/>
    <cellStyle name="Comma 2 2 5 4 2 2 3" xfId="3131" xr:uid="{00000000-0005-0000-0000-0000820C0000}"/>
    <cellStyle name="Comma 2 2 5 4 2 2 3 2" xfId="23483" xr:uid="{7BC03065-EF33-48CC-AD58-15FB377B6A5D}"/>
    <cellStyle name="Comma 2 2 5 4 2 2 4" xfId="3132" xr:uid="{00000000-0005-0000-0000-0000830C0000}"/>
    <cellStyle name="Comma 2 2 5 4 2 2 4 2" xfId="23484" xr:uid="{84BD6653-87F8-4067-AE26-BCA91D5709E7}"/>
    <cellStyle name="Comma 2 2 5 4 2 2 5" xfId="23481" xr:uid="{905ADE3F-183D-476A-8E56-A90A7BD14E5F}"/>
    <cellStyle name="Comma 2 2 5 4 2 3" xfId="3133" xr:uid="{00000000-0005-0000-0000-0000840C0000}"/>
    <cellStyle name="Comma 2 2 5 4 2 3 2" xfId="23485" xr:uid="{F1C15155-A189-48F2-808D-56FAB984AAF3}"/>
    <cellStyle name="Comma 2 2 5 4 2 4" xfId="3134" xr:uid="{00000000-0005-0000-0000-0000850C0000}"/>
    <cellStyle name="Comma 2 2 5 4 2 4 2" xfId="23486" xr:uid="{F2CED9AC-7DB1-4540-B90B-8DE55CC45D07}"/>
    <cellStyle name="Comma 2 2 5 4 2 5" xfId="3135" xr:uid="{00000000-0005-0000-0000-0000860C0000}"/>
    <cellStyle name="Comma 2 2 5 4 2 5 2" xfId="23487" xr:uid="{B32E220D-9412-4CF7-96BD-62FE8C0A68E2}"/>
    <cellStyle name="Comma 2 2 5 4 2 6" xfId="23480" xr:uid="{FE16B56F-E63E-44F3-9191-D7EDA24CC8D2}"/>
    <cellStyle name="Comma 2 2 5 4 3" xfId="3136" xr:uid="{00000000-0005-0000-0000-0000870C0000}"/>
    <cellStyle name="Comma 2 2 5 4 3 2" xfId="3137" xr:uid="{00000000-0005-0000-0000-0000880C0000}"/>
    <cellStyle name="Comma 2 2 5 4 3 2 2" xfId="23489" xr:uid="{91B50831-C47F-4DDA-A62F-2005F8224C2A}"/>
    <cellStyle name="Comma 2 2 5 4 3 3" xfId="3138" xr:uid="{00000000-0005-0000-0000-0000890C0000}"/>
    <cellStyle name="Comma 2 2 5 4 3 3 2" xfId="23490" xr:uid="{D5780E92-215B-463C-83AC-FE4146F0D950}"/>
    <cellStyle name="Comma 2 2 5 4 3 4" xfId="3139" xr:uid="{00000000-0005-0000-0000-00008A0C0000}"/>
    <cellStyle name="Comma 2 2 5 4 3 4 2" xfId="23491" xr:uid="{717E3AD0-C53F-4698-A559-3D7EE52DA5F7}"/>
    <cellStyle name="Comma 2 2 5 4 3 5" xfId="23488" xr:uid="{FDB735ED-315E-447D-87D6-A1DF0A518DB3}"/>
    <cellStyle name="Comma 2 2 5 4 4" xfId="3140" xr:uid="{00000000-0005-0000-0000-00008B0C0000}"/>
    <cellStyle name="Comma 2 2 5 4 4 2" xfId="23492" xr:uid="{7FAAB0C9-EFEC-4CEB-B4D1-37676B13F6CF}"/>
    <cellStyle name="Comma 2 2 5 4 5" xfId="3141" xr:uid="{00000000-0005-0000-0000-00008C0C0000}"/>
    <cellStyle name="Comma 2 2 5 4 5 2" xfId="23493" xr:uid="{F7F4B918-DA67-4AC8-8B64-D19FE1F3D2AD}"/>
    <cellStyle name="Comma 2 2 5 4 6" xfId="3142" xr:uid="{00000000-0005-0000-0000-00008D0C0000}"/>
    <cellStyle name="Comma 2 2 5 4 6 2" xfId="23494" xr:uid="{EA1EE2DF-9A52-4483-91C0-F6378EFADD37}"/>
    <cellStyle name="Comma 2 2 5 4 7" xfId="23479" xr:uid="{02552F65-87B8-42B3-8513-F1120DC3DFDB}"/>
    <cellStyle name="Comma 2 2 5 5" xfId="3143" xr:uid="{00000000-0005-0000-0000-00008E0C0000}"/>
    <cellStyle name="Comma 2 2 5 6" xfId="3144" xr:uid="{00000000-0005-0000-0000-00008F0C0000}"/>
    <cellStyle name="Comma 2 2 5 6 2" xfId="3145" xr:uid="{00000000-0005-0000-0000-0000900C0000}"/>
    <cellStyle name="Comma 2 2 5 6 2 2" xfId="3146" xr:uid="{00000000-0005-0000-0000-0000910C0000}"/>
    <cellStyle name="Comma 2 2 5 6 2 2 2" xfId="23497" xr:uid="{9F33B63D-B5DD-4E14-98BA-F43270522F28}"/>
    <cellStyle name="Comma 2 2 5 6 2 3" xfId="3147" xr:uid="{00000000-0005-0000-0000-0000920C0000}"/>
    <cellStyle name="Comma 2 2 5 6 2 3 2" xfId="23498" xr:uid="{4615AF78-FE8F-46EF-A1D1-0E8B1DC03CC4}"/>
    <cellStyle name="Comma 2 2 5 6 2 4" xfId="3148" xr:uid="{00000000-0005-0000-0000-0000930C0000}"/>
    <cellStyle name="Comma 2 2 5 6 2 4 2" xfId="23499" xr:uid="{D598F282-6757-42B7-85D7-ED8F003C1264}"/>
    <cellStyle name="Comma 2 2 5 6 2 5" xfId="23496" xr:uid="{CC2416CD-0CE5-4133-BF51-1E51CE6353A0}"/>
    <cellStyle name="Comma 2 2 5 6 3" xfId="3149" xr:uid="{00000000-0005-0000-0000-0000940C0000}"/>
    <cellStyle name="Comma 2 2 5 6 3 2" xfId="23500" xr:uid="{D11EBA7A-6BF7-450D-A284-F414ADD1BD1F}"/>
    <cellStyle name="Comma 2 2 5 6 4" xfId="3150" xr:uid="{00000000-0005-0000-0000-0000950C0000}"/>
    <cellStyle name="Comma 2 2 5 6 4 2" xfId="23501" xr:uid="{52C6D74A-98B3-4498-BC2A-45774BFAE9A7}"/>
    <cellStyle name="Comma 2 2 5 6 5" xfId="3151" xr:uid="{00000000-0005-0000-0000-0000960C0000}"/>
    <cellStyle name="Comma 2 2 5 6 5 2" xfId="23502" xr:uid="{7A26C27F-A8D2-4591-BBF6-A584E414AE26}"/>
    <cellStyle name="Comma 2 2 5 6 6" xfId="23495" xr:uid="{F91990F3-1877-43FF-A860-57273CE5E165}"/>
    <cellStyle name="Comma 2 2 5 7" xfId="3152" xr:uid="{00000000-0005-0000-0000-0000970C0000}"/>
    <cellStyle name="Comma 2 2 5 7 2" xfId="3153" xr:uid="{00000000-0005-0000-0000-0000980C0000}"/>
    <cellStyle name="Comma 2 2 5 7 3" xfId="3154" xr:uid="{00000000-0005-0000-0000-0000990C0000}"/>
    <cellStyle name="Comma 2 2 5 7 4" xfId="3155" xr:uid="{00000000-0005-0000-0000-00009A0C0000}"/>
    <cellStyle name="Comma 2 2 5 8" xfId="3156" xr:uid="{00000000-0005-0000-0000-00009B0C0000}"/>
    <cellStyle name="Comma 2 2 5 8 2" xfId="3157" xr:uid="{00000000-0005-0000-0000-00009C0C0000}"/>
    <cellStyle name="Comma 2 2 5 8 2 2" xfId="23504" xr:uid="{110EBEF3-BFC1-4B63-9FAC-D6E65CBC5BD4}"/>
    <cellStyle name="Comma 2 2 5 8 3" xfId="3158" xr:uid="{00000000-0005-0000-0000-00009D0C0000}"/>
    <cellStyle name="Comma 2 2 5 8 3 2" xfId="23505" xr:uid="{29FE49DA-2884-415F-A07F-A3498290DE96}"/>
    <cellStyle name="Comma 2 2 5 8 4" xfId="3159" xr:uid="{00000000-0005-0000-0000-00009E0C0000}"/>
    <cellStyle name="Comma 2 2 5 8 4 2" xfId="23506" xr:uid="{56417380-123A-441A-B887-B8A5B4017EED}"/>
    <cellStyle name="Comma 2 2 5 8 5" xfId="23503" xr:uid="{046020B0-71BD-46CD-827F-93323D1ED20B}"/>
    <cellStyle name="Comma 2 2 5 9" xfId="3160" xr:uid="{00000000-0005-0000-0000-00009F0C0000}"/>
    <cellStyle name="Comma 2 2 5 9 2" xfId="23507" xr:uid="{0C93EC59-245E-4385-84B1-AD8095BE183D}"/>
    <cellStyle name="Comma 2 2 6" xfId="3161" xr:uid="{00000000-0005-0000-0000-0000A00C0000}"/>
    <cellStyle name="Comma 2 2 6 2" xfId="3162" xr:uid="{00000000-0005-0000-0000-0000A10C0000}"/>
    <cellStyle name="Comma 2 2 6 3" xfId="3163" xr:uid="{00000000-0005-0000-0000-0000A20C0000}"/>
    <cellStyle name="Comma 2 2 6 3 2" xfId="3164" xr:uid="{00000000-0005-0000-0000-0000A30C0000}"/>
    <cellStyle name="Comma 2 2 6 3 3" xfId="3165" xr:uid="{00000000-0005-0000-0000-0000A40C0000}"/>
    <cellStyle name="Comma 2 2 6 3 4" xfId="3166" xr:uid="{00000000-0005-0000-0000-0000A50C0000}"/>
    <cellStyle name="Comma 2 2 6 4" xfId="23508" xr:uid="{8B43D1E6-E6CD-4CBC-8C82-9DF5538B8924}"/>
    <cellStyle name="Comma 2 2 7" xfId="3167" xr:uid="{00000000-0005-0000-0000-0000A60C0000}"/>
    <cellStyle name="Comma 2 2 7 10" xfId="3168" xr:uid="{00000000-0005-0000-0000-0000A70C0000}"/>
    <cellStyle name="Comma 2 2 7 10 2" xfId="23510" xr:uid="{826DBC0B-5ED7-4DF5-AB8A-B049A0843E99}"/>
    <cellStyle name="Comma 2 2 7 11" xfId="3169" xr:uid="{00000000-0005-0000-0000-0000A80C0000}"/>
    <cellStyle name="Comma 2 2 7 11 2" xfId="23511" xr:uid="{C67BE8F1-23FC-4526-A121-2475B74091D5}"/>
    <cellStyle name="Comma 2 2 7 12" xfId="23509" xr:uid="{25C37F05-DEE2-4336-AE20-C1F83C9FA0A9}"/>
    <cellStyle name="Comma 2 2 7 2" xfId="3170" xr:uid="{00000000-0005-0000-0000-0000A90C0000}"/>
    <cellStyle name="Comma 2 2 7 2 2" xfId="3171" xr:uid="{00000000-0005-0000-0000-0000AA0C0000}"/>
    <cellStyle name="Comma 2 2 7 2 2 2" xfId="3172" xr:uid="{00000000-0005-0000-0000-0000AB0C0000}"/>
    <cellStyle name="Comma 2 2 7 2 2 2 2" xfId="3173" xr:uid="{00000000-0005-0000-0000-0000AC0C0000}"/>
    <cellStyle name="Comma 2 2 7 2 2 2 2 2" xfId="3174" xr:uid="{00000000-0005-0000-0000-0000AD0C0000}"/>
    <cellStyle name="Comma 2 2 7 2 2 2 2 2 2" xfId="23516" xr:uid="{9FB702F5-8547-4E3C-9123-3D203A3E3FBD}"/>
    <cellStyle name="Comma 2 2 7 2 2 2 2 3" xfId="3175" xr:uid="{00000000-0005-0000-0000-0000AE0C0000}"/>
    <cellStyle name="Comma 2 2 7 2 2 2 2 3 2" xfId="23517" xr:uid="{E65897AA-5723-4535-BF63-7C95DBC6F8D9}"/>
    <cellStyle name="Comma 2 2 7 2 2 2 2 4" xfId="3176" xr:uid="{00000000-0005-0000-0000-0000AF0C0000}"/>
    <cellStyle name="Comma 2 2 7 2 2 2 2 4 2" xfId="23518" xr:uid="{1D454073-036B-472A-8F8D-25B0FE1576F1}"/>
    <cellStyle name="Comma 2 2 7 2 2 2 2 5" xfId="23515" xr:uid="{424D85EC-19E9-48FE-8592-3DFD3F30B2EA}"/>
    <cellStyle name="Comma 2 2 7 2 2 2 3" xfId="3177" xr:uid="{00000000-0005-0000-0000-0000B00C0000}"/>
    <cellStyle name="Comma 2 2 7 2 2 2 3 2" xfId="23519" xr:uid="{02A491C3-07C3-4D53-A284-ED64C580A2FA}"/>
    <cellStyle name="Comma 2 2 7 2 2 2 4" xfId="3178" xr:uid="{00000000-0005-0000-0000-0000B10C0000}"/>
    <cellStyle name="Comma 2 2 7 2 2 2 4 2" xfId="23520" xr:uid="{F57D08D0-7A39-41E0-80B9-6CDC5135A339}"/>
    <cellStyle name="Comma 2 2 7 2 2 2 5" xfId="3179" xr:uid="{00000000-0005-0000-0000-0000B20C0000}"/>
    <cellStyle name="Comma 2 2 7 2 2 2 5 2" xfId="23521" xr:uid="{469125D1-621F-4255-A983-66CA44685ED1}"/>
    <cellStyle name="Comma 2 2 7 2 2 2 6" xfId="23514" xr:uid="{8126BD90-BC43-4EAB-94EA-E6689A167387}"/>
    <cellStyle name="Comma 2 2 7 2 2 3" xfId="3180" xr:uid="{00000000-0005-0000-0000-0000B30C0000}"/>
    <cellStyle name="Comma 2 2 7 2 2 3 2" xfId="3181" xr:uid="{00000000-0005-0000-0000-0000B40C0000}"/>
    <cellStyle name="Comma 2 2 7 2 2 3 2 2" xfId="23523" xr:uid="{AC3B97A3-6BAB-4C6F-81BB-3422A92FD52E}"/>
    <cellStyle name="Comma 2 2 7 2 2 3 3" xfId="3182" xr:uid="{00000000-0005-0000-0000-0000B50C0000}"/>
    <cellStyle name="Comma 2 2 7 2 2 3 3 2" xfId="23524" xr:uid="{7882C34A-0005-42CC-9C5E-EB60E3B4523C}"/>
    <cellStyle name="Comma 2 2 7 2 2 3 4" xfId="3183" xr:uid="{00000000-0005-0000-0000-0000B60C0000}"/>
    <cellStyle name="Comma 2 2 7 2 2 3 4 2" xfId="23525" xr:uid="{4658939A-A9E2-4D9B-9562-76EDCE48D633}"/>
    <cellStyle name="Comma 2 2 7 2 2 3 5" xfId="23522" xr:uid="{2BE4EBC0-7F29-4E0B-82C3-2931C0E19F3E}"/>
    <cellStyle name="Comma 2 2 7 2 2 4" xfId="3184" xr:uid="{00000000-0005-0000-0000-0000B70C0000}"/>
    <cellStyle name="Comma 2 2 7 2 2 4 2" xfId="23526" xr:uid="{64A95BF7-7B6C-4703-916D-0BF4E1C65D36}"/>
    <cellStyle name="Comma 2 2 7 2 2 5" xfId="3185" xr:uid="{00000000-0005-0000-0000-0000B80C0000}"/>
    <cellStyle name="Comma 2 2 7 2 2 5 2" xfId="23527" xr:uid="{9D21C1BD-9C47-4B36-A68A-11CEF4ECA1D9}"/>
    <cellStyle name="Comma 2 2 7 2 2 6" xfId="3186" xr:uid="{00000000-0005-0000-0000-0000B90C0000}"/>
    <cellStyle name="Comma 2 2 7 2 2 6 2" xfId="23528" xr:uid="{235658BB-DA46-4EE4-B3BA-CE5A31F5FAB5}"/>
    <cellStyle name="Comma 2 2 7 2 2 7" xfId="23513" xr:uid="{D95ABF60-C57E-4CF6-84E9-E41191029823}"/>
    <cellStyle name="Comma 2 2 7 2 3" xfId="3187" xr:uid="{00000000-0005-0000-0000-0000BA0C0000}"/>
    <cellStyle name="Comma 2 2 7 2 3 2" xfId="3188" xr:uid="{00000000-0005-0000-0000-0000BB0C0000}"/>
    <cellStyle name="Comma 2 2 7 2 3 2 2" xfId="3189" xr:uid="{00000000-0005-0000-0000-0000BC0C0000}"/>
    <cellStyle name="Comma 2 2 7 2 3 2 2 2" xfId="3190" xr:uid="{00000000-0005-0000-0000-0000BD0C0000}"/>
    <cellStyle name="Comma 2 2 7 2 3 2 2 2 2" xfId="23532" xr:uid="{A08F81AC-8497-43B0-9C63-AFFBA472A2A4}"/>
    <cellStyle name="Comma 2 2 7 2 3 2 2 3" xfId="3191" xr:uid="{00000000-0005-0000-0000-0000BE0C0000}"/>
    <cellStyle name="Comma 2 2 7 2 3 2 2 3 2" xfId="23533" xr:uid="{CD0230DE-9276-4A2E-91C6-29B042718288}"/>
    <cellStyle name="Comma 2 2 7 2 3 2 2 4" xfId="3192" xr:uid="{00000000-0005-0000-0000-0000BF0C0000}"/>
    <cellStyle name="Comma 2 2 7 2 3 2 2 4 2" xfId="23534" xr:uid="{000EAD6E-29F4-467B-843F-2DF9DF4F9AFD}"/>
    <cellStyle name="Comma 2 2 7 2 3 2 2 5" xfId="23531" xr:uid="{6931DA92-C0B7-49CD-A4BB-31D19D5F9540}"/>
    <cellStyle name="Comma 2 2 7 2 3 2 3" xfId="3193" xr:uid="{00000000-0005-0000-0000-0000C00C0000}"/>
    <cellStyle name="Comma 2 2 7 2 3 2 3 2" xfId="23535" xr:uid="{B714526D-1AE6-47ED-B3E8-10C76759E114}"/>
    <cellStyle name="Comma 2 2 7 2 3 2 4" xfId="3194" xr:uid="{00000000-0005-0000-0000-0000C10C0000}"/>
    <cellStyle name="Comma 2 2 7 2 3 2 4 2" xfId="23536" xr:uid="{E0C772C5-FE9E-4865-A083-C773F186EB7B}"/>
    <cellStyle name="Comma 2 2 7 2 3 2 5" xfId="3195" xr:uid="{00000000-0005-0000-0000-0000C20C0000}"/>
    <cellStyle name="Comma 2 2 7 2 3 2 5 2" xfId="23537" xr:uid="{B5C27ED5-DF36-4D69-A8DF-5EC1A91396E2}"/>
    <cellStyle name="Comma 2 2 7 2 3 2 6" xfId="23530" xr:uid="{50AAFF7C-A762-4609-980E-099BA39A89E1}"/>
    <cellStyle name="Comma 2 2 7 2 3 3" xfId="3196" xr:uid="{00000000-0005-0000-0000-0000C30C0000}"/>
    <cellStyle name="Comma 2 2 7 2 3 3 2" xfId="3197" xr:uid="{00000000-0005-0000-0000-0000C40C0000}"/>
    <cellStyle name="Comma 2 2 7 2 3 3 2 2" xfId="23539" xr:uid="{E0EB5637-B060-40B3-9D62-47FB7A45ED72}"/>
    <cellStyle name="Comma 2 2 7 2 3 3 3" xfId="3198" xr:uid="{00000000-0005-0000-0000-0000C50C0000}"/>
    <cellStyle name="Comma 2 2 7 2 3 3 3 2" xfId="23540" xr:uid="{A896EA73-143E-4AD1-9A41-51A5C84B3718}"/>
    <cellStyle name="Comma 2 2 7 2 3 3 4" xfId="3199" xr:uid="{00000000-0005-0000-0000-0000C60C0000}"/>
    <cellStyle name="Comma 2 2 7 2 3 3 4 2" xfId="23541" xr:uid="{F0EED6DC-27E5-4BEC-A482-65FBA46E4EAF}"/>
    <cellStyle name="Comma 2 2 7 2 3 3 5" xfId="23538" xr:uid="{B89D3EFE-8DF3-484D-ADB1-44511A696004}"/>
    <cellStyle name="Comma 2 2 7 2 3 4" xfId="3200" xr:uid="{00000000-0005-0000-0000-0000C70C0000}"/>
    <cellStyle name="Comma 2 2 7 2 3 4 2" xfId="23542" xr:uid="{3BA86958-1D76-45B3-AAFC-BB345929C95B}"/>
    <cellStyle name="Comma 2 2 7 2 3 5" xfId="3201" xr:uid="{00000000-0005-0000-0000-0000C80C0000}"/>
    <cellStyle name="Comma 2 2 7 2 3 5 2" xfId="23543" xr:uid="{913AC2A1-5B80-43A8-AC29-14950D90FE51}"/>
    <cellStyle name="Comma 2 2 7 2 3 6" xfId="3202" xr:uid="{00000000-0005-0000-0000-0000C90C0000}"/>
    <cellStyle name="Comma 2 2 7 2 3 6 2" xfId="23544" xr:uid="{80234370-F76C-4E90-94B3-03EB66538920}"/>
    <cellStyle name="Comma 2 2 7 2 3 7" xfId="23529" xr:uid="{326B8E17-64A1-4555-A8F3-EEB704F65DE7}"/>
    <cellStyle name="Comma 2 2 7 2 4" xfId="3203" xr:uid="{00000000-0005-0000-0000-0000CA0C0000}"/>
    <cellStyle name="Comma 2 2 7 2 4 2" xfId="3204" xr:uid="{00000000-0005-0000-0000-0000CB0C0000}"/>
    <cellStyle name="Comma 2 2 7 2 4 2 2" xfId="3205" xr:uid="{00000000-0005-0000-0000-0000CC0C0000}"/>
    <cellStyle name="Comma 2 2 7 2 4 2 2 2" xfId="23547" xr:uid="{4E9272EB-3DE6-4780-BE1F-0563E61B989A}"/>
    <cellStyle name="Comma 2 2 7 2 4 2 3" xfId="3206" xr:uid="{00000000-0005-0000-0000-0000CD0C0000}"/>
    <cellStyle name="Comma 2 2 7 2 4 2 3 2" xfId="23548" xr:uid="{CA5D8318-81C9-4572-9BBD-23A9A67C86F1}"/>
    <cellStyle name="Comma 2 2 7 2 4 2 4" xfId="3207" xr:uid="{00000000-0005-0000-0000-0000CE0C0000}"/>
    <cellStyle name="Comma 2 2 7 2 4 2 4 2" xfId="23549" xr:uid="{DDBC3691-C414-45F0-8DB1-06D062FB7058}"/>
    <cellStyle name="Comma 2 2 7 2 4 2 5" xfId="23546" xr:uid="{25C08F8E-3763-4415-8B94-03BF530707F8}"/>
    <cellStyle name="Comma 2 2 7 2 4 3" xfId="3208" xr:uid="{00000000-0005-0000-0000-0000CF0C0000}"/>
    <cellStyle name="Comma 2 2 7 2 4 3 2" xfId="23550" xr:uid="{41129D28-4888-487F-9D64-1CE8FE7F8F21}"/>
    <cellStyle name="Comma 2 2 7 2 4 4" xfId="3209" xr:uid="{00000000-0005-0000-0000-0000D00C0000}"/>
    <cellStyle name="Comma 2 2 7 2 4 4 2" xfId="23551" xr:uid="{F6636B34-25AD-4637-9A5C-ACCBC7F61912}"/>
    <cellStyle name="Comma 2 2 7 2 4 5" xfId="3210" xr:uid="{00000000-0005-0000-0000-0000D10C0000}"/>
    <cellStyle name="Comma 2 2 7 2 4 5 2" xfId="23552" xr:uid="{3D52AFF5-FA67-49F8-9B0E-3A887E9CA83A}"/>
    <cellStyle name="Comma 2 2 7 2 4 6" xfId="23545" xr:uid="{CA00D59D-3E90-481B-9849-BB28DF90E4AD}"/>
    <cellStyle name="Comma 2 2 7 2 5" xfId="3211" xr:uid="{00000000-0005-0000-0000-0000D20C0000}"/>
    <cellStyle name="Comma 2 2 7 2 5 2" xfId="3212" xr:uid="{00000000-0005-0000-0000-0000D30C0000}"/>
    <cellStyle name="Comma 2 2 7 2 5 2 2" xfId="23554" xr:uid="{568E98A4-69BC-4218-BD6D-35F61D8C4144}"/>
    <cellStyle name="Comma 2 2 7 2 5 3" xfId="3213" xr:uid="{00000000-0005-0000-0000-0000D40C0000}"/>
    <cellStyle name="Comma 2 2 7 2 5 3 2" xfId="23555" xr:uid="{E5716F40-4C37-49FA-AC0A-41EC7EFB9798}"/>
    <cellStyle name="Comma 2 2 7 2 5 4" xfId="3214" xr:uid="{00000000-0005-0000-0000-0000D50C0000}"/>
    <cellStyle name="Comma 2 2 7 2 5 4 2" xfId="23556" xr:uid="{038F2874-EB79-4441-9B8E-72F952139ED9}"/>
    <cellStyle name="Comma 2 2 7 2 5 5" xfId="23553" xr:uid="{5355622A-68D7-4AEB-9DDF-41E5B90BC142}"/>
    <cellStyle name="Comma 2 2 7 2 6" xfId="3215" xr:uid="{00000000-0005-0000-0000-0000D60C0000}"/>
    <cellStyle name="Comma 2 2 7 2 6 2" xfId="23557" xr:uid="{9A3FE75A-16A7-4422-9FEC-A1335832A0DB}"/>
    <cellStyle name="Comma 2 2 7 2 7" xfId="3216" xr:uid="{00000000-0005-0000-0000-0000D70C0000}"/>
    <cellStyle name="Comma 2 2 7 2 7 2" xfId="23558" xr:uid="{62149DD2-0EDF-4FA6-A7F6-D287D77EC2FE}"/>
    <cellStyle name="Comma 2 2 7 2 8" xfId="3217" xr:uid="{00000000-0005-0000-0000-0000D80C0000}"/>
    <cellStyle name="Comma 2 2 7 2 8 2" xfId="23559" xr:uid="{2951645E-B535-4BB4-88EF-57B9CE957984}"/>
    <cellStyle name="Comma 2 2 7 2 9" xfId="23512" xr:uid="{569FD0DE-79C3-45DE-8142-4DEC3B72E7E2}"/>
    <cellStyle name="Comma 2 2 7 3" xfId="3218" xr:uid="{00000000-0005-0000-0000-0000D90C0000}"/>
    <cellStyle name="Comma 2 2 7 3 2" xfId="3219" xr:uid="{00000000-0005-0000-0000-0000DA0C0000}"/>
    <cellStyle name="Comma 2 2 7 3 2 2" xfId="3220" xr:uid="{00000000-0005-0000-0000-0000DB0C0000}"/>
    <cellStyle name="Comma 2 2 7 3 2 2 2" xfId="3221" xr:uid="{00000000-0005-0000-0000-0000DC0C0000}"/>
    <cellStyle name="Comma 2 2 7 3 2 2 2 2" xfId="23563" xr:uid="{76C0CA08-BA3A-490B-839B-DFE7736D773F}"/>
    <cellStyle name="Comma 2 2 7 3 2 2 3" xfId="3222" xr:uid="{00000000-0005-0000-0000-0000DD0C0000}"/>
    <cellStyle name="Comma 2 2 7 3 2 2 3 2" xfId="23564" xr:uid="{AEEA6C46-1690-4087-80FF-3782090814A2}"/>
    <cellStyle name="Comma 2 2 7 3 2 2 4" xfId="3223" xr:uid="{00000000-0005-0000-0000-0000DE0C0000}"/>
    <cellStyle name="Comma 2 2 7 3 2 2 4 2" xfId="23565" xr:uid="{62B50D86-002B-4A31-B056-E7E53FABFC6D}"/>
    <cellStyle name="Comma 2 2 7 3 2 2 5" xfId="23562" xr:uid="{8FFD65E5-BD74-488C-AC44-DB7AFC37FCBA}"/>
    <cellStyle name="Comma 2 2 7 3 2 3" xfId="3224" xr:uid="{00000000-0005-0000-0000-0000DF0C0000}"/>
    <cellStyle name="Comma 2 2 7 3 2 3 2" xfId="23566" xr:uid="{4360C5B5-625B-4856-A890-5D42A4C7E08A}"/>
    <cellStyle name="Comma 2 2 7 3 2 4" xfId="3225" xr:uid="{00000000-0005-0000-0000-0000E00C0000}"/>
    <cellStyle name="Comma 2 2 7 3 2 4 2" xfId="23567" xr:uid="{228F1B08-CAEE-43B6-8347-A32A2CA6B56F}"/>
    <cellStyle name="Comma 2 2 7 3 2 5" xfId="3226" xr:uid="{00000000-0005-0000-0000-0000E10C0000}"/>
    <cellStyle name="Comma 2 2 7 3 2 5 2" xfId="23568" xr:uid="{99A259C9-E9FE-4CCC-8A01-9D15E52246A7}"/>
    <cellStyle name="Comma 2 2 7 3 2 6" xfId="23561" xr:uid="{8A54A946-BF59-4C49-9C4A-C564242AC821}"/>
    <cellStyle name="Comma 2 2 7 3 3" xfId="3227" xr:uid="{00000000-0005-0000-0000-0000E20C0000}"/>
    <cellStyle name="Comma 2 2 7 3 3 2" xfId="3228" xr:uid="{00000000-0005-0000-0000-0000E30C0000}"/>
    <cellStyle name="Comma 2 2 7 3 3 2 2" xfId="23570" xr:uid="{172223A4-7F8F-4254-A1C6-8E73753E1F0C}"/>
    <cellStyle name="Comma 2 2 7 3 3 3" xfId="3229" xr:uid="{00000000-0005-0000-0000-0000E40C0000}"/>
    <cellStyle name="Comma 2 2 7 3 3 3 2" xfId="23571" xr:uid="{0850E4B0-AC5C-4011-8B92-0E1084ECBF73}"/>
    <cellStyle name="Comma 2 2 7 3 3 4" xfId="3230" xr:uid="{00000000-0005-0000-0000-0000E50C0000}"/>
    <cellStyle name="Comma 2 2 7 3 3 4 2" xfId="23572" xr:uid="{1F8A9887-0CBE-4C7F-8FE7-18AFBBCA8C3C}"/>
    <cellStyle name="Comma 2 2 7 3 3 5" xfId="23569" xr:uid="{0C1D1F47-3B9F-4C47-A6B3-F2674F11D03F}"/>
    <cellStyle name="Comma 2 2 7 3 4" xfId="3231" xr:uid="{00000000-0005-0000-0000-0000E60C0000}"/>
    <cellStyle name="Comma 2 2 7 3 4 2" xfId="23573" xr:uid="{E2035139-A044-4F9C-974E-B7CE18EB1096}"/>
    <cellStyle name="Comma 2 2 7 3 5" xfId="3232" xr:uid="{00000000-0005-0000-0000-0000E70C0000}"/>
    <cellStyle name="Comma 2 2 7 3 5 2" xfId="23574" xr:uid="{825433AF-2CFC-42EC-AD65-1DF3239AB4D3}"/>
    <cellStyle name="Comma 2 2 7 3 6" xfId="3233" xr:uid="{00000000-0005-0000-0000-0000E80C0000}"/>
    <cellStyle name="Comma 2 2 7 3 6 2" xfId="23575" xr:uid="{238CDC58-E366-4435-A087-5A9FF2DFD644}"/>
    <cellStyle name="Comma 2 2 7 3 7" xfId="23560" xr:uid="{F19FAC3B-4BC9-4AB3-811B-BBFFFC8F84BF}"/>
    <cellStyle name="Comma 2 2 7 4" xfId="3234" xr:uid="{00000000-0005-0000-0000-0000E90C0000}"/>
    <cellStyle name="Comma 2 2 7 4 2" xfId="3235" xr:uid="{00000000-0005-0000-0000-0000EA0C0000}"/>
    <cellStyle name="Comma 2 2 7 4 2 2" xfId="3236" xr:uid="{00000000-0005-0000-0000-0000EB0C0000}"/>
    <cellStyle name="Comma 2 2 7 4 2 2 2" xfId="3237" xr:uid="{00000000-0005-0000-0000-0000EC0C0000}"/>
    <cellStyle name="Comma 2 2 7 4 2 2 2 2" xfId="23579" xr:uid="{D445B187-F120-4513-83BB-9F90CD73CEA5}"/>
    <cellStyle name="Comma 2 2 7 4 2 2 3" xfId="3238" xr:uid="{00000000-0005-0000-0000-0000ED0C0000}"/>
    <cellStyle name="Comma 2 2 7 4 2 2 3 2" xfId="23580" xr:uid="{B4889DC8-1AFE-42B1-AF23-53DB9A09865C}"/>
    <cellStyle name="Comma 2 2 7 4 2 2 4" xfId="3239" xr:uid="{00000000-0005-0000-0000-0000EE0C0000}"/>
    <cellStyle name="Comma 2 2 7 4 2 2 4 2" xfId="23581" xr:uid="{77756E43-B37F-4755-9FDD-7C55F3DD4950}"/>
    <cellStyle name="Comma 2 2 7 4 2 2 5" xfId="23578" xr:uid="{EEE3E40B-51C1-49F2-8966-21A943941164}"/>
    <cellStyle name="Comma 2 2 7 4 2 3" xfId="3240" xr:uid="{00000000-0005-0000-0000-0000EF0C0000}"/>
    <cellStyle name="Comma 2 2 7 4 2 3 2" xfId="23582" xr:uid="{B1659530-FF73-441C-AE18-E2EF5FC87A76}"/>
    <cellStyle name="Comma 2 2 7 4 2 4" xfId="3241" xr:uid="{00000000-0005-0000-0000-0000F00C0000}"/>
    <cellStyle name="Comma 2 2 7 4 2 4 2" xfId="23583" xr:uid="{A096BAD4-B192-427E-BAC0-17078EDE5690}"/>
    <cellStyle name="Comma 2 2 7 4 2 5" xfId="3242" xr:uid="{00000000-0005-0000-0000-0000F10C0000}"/>
    <cellStyle name="Comma 2 2 7 4 2 5 2" xfId="23584" xr:uid="{E7411E06-A492-4044-B28A-837EAE697D82}"/>
    <cellStyle name="Comma 2 2 7 4 2 6" xfId="23577" xr:uid="{22A64D74-4970-4C99-A38C-E3A012A841C6}"/>
    <cellStyle name="Comma 2 2 7 4 3" xfId="3243" xr:uid="{00000000-0005-0000-0000-0000F20C0000}"/>
    <cellStyle name="Comma 2 2 7 4 3 2" xfId="3244" xr:uid="{00000000-0005-0000-0000-0000F30C0000}"/>
    <cellStyle name="Comma 2 2 7 4 3 2 2" xfId="23586" xr:uid="{543B70D5-1048-402C-8499-7E3082F73D14}"/>
    <cellStyle name="Comma 2 2 7 4 3 3" xfId="3245" xr:uid="{00000000-0005-0000-0000-0000F40C0000}"/>
    <cellStyle name="Comma 2 2 7 4 3 3 2" xfId="23587" xr:uid="{D75C9263-F8A6-4E9C-9E48-469A673645AB}"/>
    <cellStyle name="Comma 2 2 7 4 3 4" xfId="3246" xr:uid="{00000000-0005-0000-0000-0000F50C0000}"/>
    <cellStyle name="Comma 2 2 7 4 3 4 2" xfId="23588" xr:uid="{83323A17-D74C-4292-A8F3-994803FF2C7C}"/>
    <cellStyle name="Comma 2 2 7 4 3 5" xfId="23585" xr:uid="{F3157780-9772-4B8F-899F-0CE266B4F0B3}"/>
    <cellStyle name="Comma 2 2 7 4 4" xfId="3247" xr:uid="{00000000-0005-0000-0000-0000F60C0000}"/>
    <cellStyle name="Comma 2 2 7 4 4 2" xfId="23589" xr:uid="{7EBF8FDB-7FC3-4255-9318-9EFE3DFF6B2C}"/>
    <cellStyle name="Comma 2 2 7 4 5" xfId="3248" xr:uid="{00000000-0005-0000-0000-0000F70C0000}"/>
    <cellStyle name="Comma 2 2 7 4 5 2" xfId="23590" xr:uid="{C24E9016-8249-4F3A-803E-9DDD7CBED9DF}"/>
    <cellStyle name="Comma 2 2 7 4 6" xfId="3249" xr:uid="{00000000-0005-0000-0000-0000F80C0000}"/>
    <cellStyle name="Comma 2 2 7 4 6 2" xfId="23591" xr:uid="{81FA7C1E-D01C-4F02-BDB5-385D2EF9AAE6}"/>
    <cellStyle name="Comma 2 2 7 4 7" xfId="23576" xr:uid="{E7CBB68C-5F25-4A0C-8625-73A644B215CF}"/>
    <cellStyle name="Comma 2 2 7 5" xfId="3250" xr:uid="{00000000-0005-0000-0000-0000F90C0000}"/>
    <cellStyle name="Comma 2 2 7 6" xfId="3251" xr:uid="{00000000-0005-0000-0000-0000FA0C0000}"/>
    <cellStyle name="Comma 2 2 7 6 2" xfId="3252" xr:uid="{00000000-0005-0000-0000-0000FB0C0000}"/>
    <cellStyle name="Comma 2 2 7 6 2 2" xfId="3253" xr:uid="{00000000-0005-0000-0000-0000FC0C0000}"/>
    <cellStyle name="Comma 2 2 7 6 2 2 2" xfId="23594" xr:uid="{74054083-6F43-4A37-A5BA-169494F78848}"/>
    <cellStyle name="Comma 2 2 7 6 2 3" xfId="3254" xr:uid="{00000000-0005-0000-0000-0000FD0C0000}"/>
    <cellStyle name="Comma 2 2 7 6 2 3 2" xfId="23595" xr:uid="{29797CAD-A3D0-4B98-854E-BA683750D530}"/>
    <cellStyle name="Comma 2 2 7 6 2 4" xfId="3255" xr:uid="{00000000-0005-0000-0000-0000FE0C0000}"/>
    <cellStyle name="Comma 2 2 7 6 2 4 2" xfId="23596" xr:uid="{A34C1FF2-4796-4C17-8D9C-012F0E5FEC6F}"/>
    <cellStyle name="Comma 2 2 7 6 2 5" xfId="23593" xr:uid="{8853F4FD-EC99-425F-BA56-E4A095BB5B74}"/>
    <cellStyle name="Comma 2 2 7 6 3" xfId="3256" xr:uid="{00000000-0005-0000-0000-0000FF0C0000}"/>
    <cellStyle name="Comma 2 2 7 6 3 2" xfId="23597" xr:uid="{E5959762-F7FE-4E77-BE7A-433AFB46848B}"/>
    <cellStyle name="Comma 2 2 7 6 4" xfId="3257" xr:uid="{00000000-0005-0000-0000-0000000D0000}"/>
    <cellStyle name="Comma 2 2 7 6 4 2" xfId="23598" xr:uid="{6423949E-AC64-47EC-83BE-AE8004E6B805}"/>
    <cellStyle name="Comma 2 2 7 6 5" xfId="3258" xr:uid="{00000000-0005-0000-0000-0000010D0000}"/>
    <cellStyle name="Comma 2 2 7 6 5 2" xfId="23599" xr:uid="{8ED4E961-5D01-49D5-BF0C-9FD59851300A}"/>
    <cellStyle name="Comma 2 2 7 6 6" xfId="23592" xr:uid="{4D6240FC-AA31-4BB7-A251-60816569CC96}"/>
    <cellStyle name="Comma 2 2 7 7" xfId="3259" xr:uid="{00000000-0005-0000-0000-0000020D0000}"/>
    <cellStyle name="Comma 2 2 7 7 2" xfId="3260" xr:uid="{00000000-0005-0000-0000-0000030D0000}"/>
    <cellStyle name="Comma 2 2 7 7 3" xfId="3261" xr:uid="{00000000-0005-0000-0000-0000040D0000}"/>
    <cellStyle name="Comma 2 2 7 7 4" xfId="3262" xr:uid="{00000000-0005-0000-0000-0000050D0000}"/>
    <cellStyle name="Comma 2 2 7 8" xfId="3263" xr:uid="{00000000-0005-0000-0000-0000060D0000}"/>
    <cellStyle name="Comma 2 2 7 8 2" xfId="3264" xr:uid="{00000000-0005-0000-0000-0000070D0000}"/>
    <cellStyle name="Comma 2 2 7 8 2 2" xfId="23601" xr:uid="{0B54ADEF-B1E4-47AD-8BF1-EC98B8576438}"/>
    <cellStyle name="Comma 2 2 7 8 3" xfId="3265" xr:uid="{00000000-0005-0000-0000-0000080D0000}"/>
    <cellStyle name="Comma 2 2 7 8 3 2" xfId="23602" xr:uid="{7ED8D564-55F3-4257-A7A3-4F886C54F1BC}"/>
    <cellStyle name="Comma 2 2 7 8 4" xfId="3266" xr:uid="{00000000-0005-0000-0000-0000090D0000}"/>
    <cellStyle name="Comma 2 2 7 8 4 2" xfId="23603" xr:uid="{1DD37768-94A5-465B-9935-88C27DD9896A}"/>
    <cellStyle name="Comma 2 2 7 8 5" xfId="23600" xr:uid="{005B2AE2-A81F-4864-A997-FDDA896D4303}"/>
    <cellStyle name="Comma 2 2 7 9" xfId="3267" xr:uid="{00000000-0005-0000-0000-00000A0D0000}"/>
    <cellStyle name="Comma 2 2 7 9 2" xfId="23604" xr:uid="{2DE36B8C-38B4-451C-B48E-D0235C9FB7F2}"/>
    <cellStyle name="Comma 2 2 8" xfId="3268" xr:uid="{00000000-0005-0000-0000-00000B0D0000}"/>
    <cellStyle name="Comma 2 2 8 10" xfId="3269" xr:uid="{00000000-0005-0000-0000-00000C0D0000}"/>
    <cellStyle name="Comma 2 2 8 10 2" xfId="23606" xr:uid="{49EB0B68-99CA-4DBA-8159-C880D7829553}"/>
    <cellStyle name="Comma 2 2 8 11" xfId="23605" xr:uid="{A0263A25-27B7-4ACB-B3AE-9596EF8AC733}"/>
    <cellStyle name="Comma 2 2 8 2" xfId="3270" xr:uid="{00000000-0005-0000-0000-00000D0D0000}"/>
    <cellStyle name="Comma 2 2 8 2 2" xfId="3271" xr:uid="{00000000-0005-0000-0000-00000E0D0000}"/>
    <cellStyle name="Comma 2 2 8 2 2 2" xfId="3272" xr:uid="{00000000-0005-0000-0000-00000F0D0000}"/>
    <cellStyle name="Comma 2 2 8 2 2 2 2" xfId="3273" xr:uid="{00000000-0005-0000-0000-0000100D0000}"/>
    <cellStyle name="Comma 2 2 8 2 2 2 2 2" xfId="23610" xr:uid="{A7C3A19F-9CBF-414E-94C1-9D43EFE611EA}"/>
    <cellStyle name="Comma 2 2 8 2 2 2 3" xfId="3274" xr:uid="{00000000-0005-0000-0000-0000110D0000}"/>
    <cellStyle name="Comma 2 2 8 2 2 2 3 2" xfId="23611" xr:uid="{B1B54CFD-77EC-454C-BC90-ADCCC1981746}"/>
    <cellStyle name="Comma 2 2 8 2 2 2 4" xfId="3275" xr:uid="{00000000-0005-0000-0000-0000120D0000}"/>
    <cellStyle name="Comma 2 2 8 2 2 2 4 2" xfId="23612" xr:uid="{333A998D-798B-48A7-88AC-4FE784CDCFAA}"/>
    <cellStyle name="Comma 2 2 8 2 2 2 5" xfId="23609" xr:uid="{3CD62CB7-99F3-475F-847C-4E301C08107B}"/>
    <cellStyle name="Comma 2 2 8 2 2 3" xfId="3276" xr:uid="{00000000-0005-0000-0000-0000130D0000}"/>
    <cellStyle name="Comma 2 2 8 2 2 3 2" xfId="23613" xr:uid="{8B2CE8D7-1494-4FAF-9C74-3132F400F75C}"/>
    <cellStyle name="Comma 2 2 8 2 2 4" xfId="3277" xr:uid="{00000000-0005-0000-0000-0000140D0000}"/>
    <cellStyle name="Comma 2 2 8 2 2 4 2" xfId="23614" xr:uid="{A5C1B4BB-F600-475F-9ACE-8B6F3F64C1CA}"/>
    <cellStyle name="Comma 2 2 8 2 2 5" xfId="3278" xr:uid="{00000000-0005-0000-0000-0000150D0000}"/>
    <cellStyle name="Comma 2 2 8 2 2 5 2" xfId="23615" xr:uid="{FD8D93DB-7CFE-42BB-B3D9-8AF5B39CF72F}"/>
    <cellStyle name="Comma 2 2 8 2 2 6" xfId="23608" xr:uid="{73F3EFA5-91A6-4122-BC4E-2BB88861732C}"/>
    <cellStyle name="Comma 2 2 8 2 3" xfId="3279" xr:uid="{00000000-0005-0000-0000-0000160D0000}"/>
    <cellStyle name="Comma 2 2 8 2 3 2" xfId="3280" xr:uid="{00000000-0005-0000-0000-0000170D0000}"/>
    <cellStyle name="Comma 2 2 8 2 3 2 2" xfId="23617" xr:uid="{2DB2DC36-7AB3-42BB-BF17-EF5140254BB9}"/>
    <cellStyle name="Comma 2 2 8 2 3 3" xfId="3281" xr:uid="{00000000-0005-0000-0000-0000180D0000}"/>
    <cellStyle name="Comma 2 2 8 2 3 3 2" xfId="23618" xr:uid="{907035D6-4E6F-4E6C-A77A-49DF7679CC72}"/>
    <cellStyle name="Comma 2 2 8 2 3 4" xfId="3282" xr:uid="{00000000-0005-0000-0000-0000190D0000}"/>
    <cellStyle name="Comma 2 2 8 2 3 4 2" xfId="23619" xr:uid="{7EE0FA5D-684B-4A01-B9E8-086C03ACF2EE}"/>
    <cellStyle name="Comma 2 2 8 2 3 5" xfId="23616" xr:uid="{B7688A99-D9D2-4E62-82E5-71B9ADD531A2}"/>
    <cellStyle name="Comma 2 2 8 2 4" xfId="3283" xr:uid="{00000000-0005-0000-0000-00001A0D0000}"/>
    <cellStyle name="Comma 2 2 8 2 4 2" xfId="23620" xr:uid="{49CA6974-703D-43C1-AAA7-BDFCF9A990E7}"/>
    <cellStyle name="Comma 2 2 8 2 5" xfId="3284" xr:uid="{00000000-0005-0000-0000-00001B0D0000}"/>
    <cellStyle name="Comma 2 2 8 2 5 2" xfId="23621" xr:uid="{9A579B4F-ED0A-496C-A261-DA99DD3DCE1E}"/>
    <cellStyle name="Comma 2 2 8 2 6" xfId="3285" xr:uid="{00000000-0005-0000-0000-00001C0D0000}"/>
    <cellStyle name="Comma 2 2 8 2 6 2" xfId="23622" xr:uid="{9030CDF1-6018-4CF6-9DA4-2943847953E0}"/>
    <cellStyle name="Comma 2 2 8 2 7" xfId="23607" xr:uid="{20F56883-9A64-49DC-95BA-D4E46821DE2F}"/>
    <cellStyle name="Comma 2 2 8 3" xfId="3286" xr:uid="{00000000-0005-0000-0000-00001D0D0000}"/>
    <cellStyle name="Comma 2 2 8 3 2" xfId="3287" xr:uid="{00000000-0005-0000-0000-00001E0D0000}"/>
    <cellStyle name="Comma 2 2 8 3 2 2" xfId="3288" xr:uid="{00000000-0005-0000-0000-00001F0D0000}"/>
    <cellStyle name="Comma 2 2 8 3 2 2 2" xfId="3289" xr:uid="{00000000-0005-0000-0000-0000200D0000}"/>
    <cellStyle name="Comma 2 2 8 3 2 2 2 2" xfId="23626" xr:uid="{3BAE782B-9860-481A-82EF-11392BF97C02}"/>
    <cellStyle name="Comma 2 2 8 3 2 2 3" xfId="3290" xr:uid="{00000000-0005-0000-0000-0000210D0000}"/>
    <cellStyle name="Comma 2 2 8 3 2 2 3 2" xfId="23627" xr:uid="{2C161E08-ADE5-4833-A849-76387A32C7FC}"/>
    <cellStyle name="Comma 2 2 8 3 2 2 4" xfId="3291" xr:uid="{00000000-0005-0000-0000-0000220D0000}"/>
    <cellStyle name="Comma 2 2 8 3 2 2 4 2" xfId="23628" xr:uid="{3D7C6E82-C916-4323-9BB6-71D6C2278639}"/>
    <cellStyle name="Comma 2 2 8 3 2 2 5" xfId="23625" xr:uid="{A3F43A41-90AA-4DD2-B349-E003918487C3}"/>
    <cellStyle name="Comma 2 2 8 3 2 3" xfId="3292" xr:uid="{00000000-0005-0000-0000-0000230D0000}"/>
    <cellStyle name="Comma 2 2 8 3 2 3 2" xfId="23629" xr:uid="{E303B1C4-87DA-453A-AAD6-CFB8DF27A11E}"/>
    <cellStyle name="Comma 2 2 8 3 2 4" xfId="3293" xr:uid="{00000000-0005-0000-0000-0000240D0000}"/>
    <cellStyle name="Comma 2 2 8 3 2 4 2" xfId="23630" xr:uid="{F6FF9CED-958D-4382-A4AF-2321934DACA6}"/>
    <cellStyle name="Comma 2 2 8 3 2 5" xfId="3294" xr:uid="{00000000-0005-0000-0000-0000250D0000}"/>
    <cellStyle name="Comma 2 2 8 3 2 5 2" xfId="23631" xr:uid="{5EAD0D6A-C19E-479C-8325-0F086247193C}"/>
    <cellStyle name="Comma 2 2 8 3 2 6" xfId="23624" xr:uid="{6EE8D720-16D6-48AA-9481-A0B4FE0E747D}"/>
    <cellStyle name="Comma 2 2 8 3 3" xfId="3295" xr:uid="{00000000-0005-0000-0000-0000260D0000}"/>
    <cellStyle name="Comma 2 2 8 3 3 2" xfId="3296" xr:uid="{00000000-0005-0000-0000-0000270D0000}"/>
    <cellStyle name="Comma 2 2 8 3 3 2 2" xfId="23633" xr:uid="{032F26E9-1466-40A4-A8A1-A353AE55DDA4}"/>
    <cellStyle name="Comma 2 2 8 3 3 3" xfId="3297" xr:uid="{00000000-0005-0000-0000-0000280D0000}"/>
    <cellStyle name="Comma 2 2 8 3 3 3 2" xfId="23634" xr:uid="{BF418EA4-916C-4363-8E43-CFAF7DF09AEF}"/>
    <cellStyle name="Comma 2 2 8 3 3 4" xfId="3298" xr:uid="{00000000-0005-0000-0000-0000290D0000}"/>
    <cellStyle name="Comma 2 2 8 3 3 4 2" xfId="23635" xr:uid="{909A75A5-9A1E-4C83-90D0-8B88E2DC2905}"/>
    <cellStyle name="Comma 2 2 8 3 3 5" xfId="23632" xr:uid="{D58699F0-EA6C-4E82-80FA-AA4A8705A1EE}"/>
    <cellStyle name="Comma 2 2 8 3 4" xfId="3299" xr:uid="{00000000-0005-0000-0000-00002A0D0000}"/>
    <cellStyle name="Comma 2 2 8 3 4 2" xfId="23636" xr:uid="{2B61D31B-BF2C-4FFA-B9F3-9DF590878AD0}"/>
    <cellStyle name="Comma 2 2 8 3 5" xfId="3300" xr:uid="{00000000-0005-0000-0000-00002B0D0000}"/>
    <cellStyle name="Comma 2 2 8 3 5 2" xfId="23637" xr:uid="{F0548848-CEE1-4678-ACF4-5D4E2C13782B}"/>
    <cellStyle name="Comma 2 2 8 3 6" xfId="3301" xr:uid="{00000000-0005-0000-0000-00002C0D0000}"/>
    <cellStyle name="Comma 2 2 8 3 6 2" xfId="23638" xr:uid="{63FF507D-2AA7-40D6-8374-D09581BE1D3B}"/>
    <cellStyle name="Comma 2 2 8 3 7" xfId="23623" xr:uid="{BE654C91-8EAB-401E-99E1-0457CA7E2C76}"/>
    <cellStyle name="Comma 2 2 8 4" xfId="3302" xr:uid="{00000000-0005-0000-0000-00002D0D0000}"/>
    <cellStyle name="Comma 2 2 8 5" xfId="3303" xr:uid="{00000000-0005-0000-0000-00002E0D0000}"/>
    <cellStyle name="Comma 2 2 8 5 2" xfId="3304" xr:uid="{00000000-0005-0000-0000-00002F0D0000}"/>
    <cellStyle name="Comma 2 2 8 5 2 2" xfId="3305" xr:uid="{00000000-0005-0000-0000-0000300D0000}"/>
    <cellStyle name="Comma 2 2 8 5 2 2 2" xfId="23641" xr:uid="{570871B0-692A-4F57-AE80-0816CA4C2C7C}"/>
    <cellStyle name="Comma 2 2 8 5 2 3" xfId="3306" xr:uid="{00000000-0005-0000-0000-0000310D0000}"/>
    <cellStyle name="Comma 2 2 8 5 2 3 2" xfId="23642" xr:uid="{8D0C5759-2347-417A-A81C-ECA87B9A1E35}"/>
    <cellStyle name="Comma 2 2 8 5 2 4" xfId="3307" xr:uid="{00000000-0005-0000-0000-0000320D0000}"/>
    <cellStyle name="Comma 2 2 8 5 2 4 2" xfId="23643" xr:uid="{E5E400E9-EC5F-469C-8AC5-14470572D9E8}"/>
    <cellStyle name="Comma 2 2 8 5 2 5" xfId="23640" xr:uid="{A1CA7355-4553-47DE-B0BB-389D2C746F05}"/>
    <cellStyle name="Comma 2 2 8 5 3" xfId="3308" xr:uid="{00000000-0005-0000-0000-0000330D0000}"/>
    <cellStyle name="Comma 2 2 8 5 3 2" xfId="23644" xr:uid="{FBF2CC80-4BB2-42CB-ABAB-0189B37B9F9A}"/>
    <cellStyle name="Comma 2 2 8 5 4" xfId="3309" xr:uid="{00000000-0005-0000-0000-0000340D0000}"/>
    <cellStyle name="Comma 2 2 8 5 4 2" xfId="23645" xr:uid="{6A5EFA46-B1BA-4F9E-ABBE-17E4A42F1F01}"/>
    <cellStyle name="Comma 2 2 8 5 5" xfId="3310" xr:uid="{00000000-0005-0000-0000-0000350D0000}"/>
    <cellStyle name="Comma 2 2 8 5 5 2" xfId="23646" xr:uid="{669AE7AE-14AF-488E-B061-851C83D654B9}"/>
    <cellStyle name="Comma 2 2 8 5 6" xfId="23639" xr:uid="{9F00D5B8-C42D-43EE-BEDE-6F5E5A05CB57}"/>
    <cellStyle name="Comma 2 2 8 6" xfId="3311" xr:uid="{00000000-0005-0000-0000-0000360D0000}"/>
    <cellStyle name="Comma 2 2 8 6 2" xfId="3312" xr:uid="{00000000-0005-0000-0000-0000370D0000}"/>
    <cellStyle name="Comma 2 2 8 6 3" xfId="3313" xr:uid="{00000000-0005-0000-0000-0000380D0000}"/>
    <cellStyle name="Comma 2 2 8 6 4" xfId="3314" xr:uid="{00000000-0005-0000-0000-0000390D0000}"/>
    <cellStyle name="Comma 2 2 8 7" xfId="3315" xr:uid="{00000000-0005-0000-0000-00003A0D0000}"/>
    <cellStyle name="Comma 2 2 8 7 2" xfId="3316" xr:uid="{00000000-0005-0000-0000-00003B0D0000}"/>
    <cellStyle name="Comma 2 2 8 7 2 2" xfId="23648" xr:uid="{D728B737-B6A0-4A12-BCEB-069EE61FBC1E}"/>
    <cellStyle name="Comma 2 2 8 7 3" xfId="3317" xr:uid="{00000000-0005-0000-0000-00003C0D0000}"/>
    <cellStyle name="Comma 2 2 8 7 3 2" xfId="23649" xr:uid="{FE48CB82-E98E-4900-95DD-68C68E74B0AA}"/>
    <cellStyle name="Comma 2 2 8 7 4" xfId="3318" xr:uid="{00000000-0005-0000-0000-00003D0D0000}"/>
    <cellStyle name="Comma 2 2 8 7 4 2" xfId="23650" xr:uid="{18F64735-CB26-4DDE-8094-9A36671AB406}"/>
    <cellStyle name="Comma 2 2 8 7 5" xfId="23647" xr:uid="{243C542E-7CC0-47CF-B095-4255347775FD}"/>
    <cellStyle name="Comma 2 2 8 8" xfId="3319" xr:uid="{00000000-0005-0000-0000-00003E0D0000}"/>
    <cellStyle name="Comma 2 2 8 8 2" xfId="23651" xr:uid="{B977F607-1330-48BC-9149-334927A14D97}"/>
    <cellStyle name="Comma 2 2 8 9" xfId="3320" xr:uid="{00000000-0005-0000-0000-00003F0D0000}"/>
    <cellStyle name="Comma 2 2 8 9 2" xfId="23652" xr:uid="{9D813EFF-003F-42B4-AAFB-280D42676AB5}"/>
    <cellStyle name="Comma 2 2 9" xfId="3321" xr:uid="{00000000-0005-0000-0000-0000400D0000}"/>
    <cellStyle name="Comma 2 2 9 10" xfId="3322" xr:uid="{00000000-0005-0000-0000-0000410D0000}"/>
    <cellStyle name="Comma 2 2 9 10 2" xfId="23654" xr:uid="{90062C2E-9A29-41DE-B089-351073FC7580}"/>
    <cellStyle name="Comma 2 2 9 11" xfId="23653" xr:uid="{FDDCECE9-55A5-4176-B0D7-505CEBA8DD7A}"/>
    <cellStyle name="Comma 2 2 9 2" xfId="3323" xr:uid="{00000000-0005-0000-0000-0000420D0000}"/>
    <cellStyle name="Comma 2 2 9 2 2" xfId="3324" xr:uid="{00000000-0005-0000-0000-0000430D0000}"/>
    <cellStyle name="Comma 2 2 9 2 2 2" xfId="3325" xr:uid="{00000000-0005-0000-0000-0000440D0000}"/>
    <cellStyle name="Comma 2 2 9 2 2 2 2" xfId="3326" xr:uid="{00000000-0005-0000-0000-0000450D0000}"/>
    <cellStyle name="Comma 2 2 9 2 2 2 2 2" xfId="23658" xr:uid="{558B55A8-9538-4817-BA99-A39006E2C230}"/>
    <cellStyle name="Comma 2 2 9 2 2 2 3" xfId="3327" xr:uid="{00000000-0005-0000-0000-0000460D0000}"/>
    <cellStyle name="Comma 2 2 9 2 2 2 3 2" xfId="23659" xr:uid="{5A38EF5D-77FF-4245-90C5-5B7FB29EBABB}"/>
    <cellStyle name="Comma 2 2 9 2 2 2 4" xfId="3328" xr:uid="{00000000-0005-0000-0000-0000470D0000}"/>
    <cellStyle name="Comma 2 2 9 2 2 2 4 2" xfId="23660" xr:uid="{1B4E69B1-092F-43A9-9AC8-9DFCB6FA1AF7}"/>
    <cellStyle name="Comma 2 2 9 2 2 2 5" xfId="23657" xr:uid="{48CE471A-0E0A-469A-B090-042C5F66E4F6}"/>
    <cellStyle name="Comma 2 2 9 2 2 3" xfId="3329" xr:uid="{00000000-0005-0000-0000-0000480D0000}"/>
    <cellStyle name="Comma 2 2 9 2 2 3 2" xfId="23661" xr:uid="{12A13F5C-3579-4725-942C-35E937D1F185}"/>
    <cellStyle name="Comma 2 2 9 2 2 4" xfId="3330" xr:uid="{00000000-0005-0000-0000-0000490D0000}"/>
    <cellStyle name="Comma 2 2 9 2 2 4 2" xfId="23662" xr:uid="{31565B75-2E63-4482-94AC-6934A4E3D8FA}"/>
    <cellStyle name="Comma 2 2 9 2 2 5" xfId="3331" xr:uid="{00000000-0005-0000-0000-00004A0D0000}"/>
    <cellStyle name="Comma 2 2 9 2 2 5 2" xfId="23663" xr:uid="{B114FCB7-F2A9-4AA5-B47D-B8EC0A3E2607}"/>
    <cellStyle name="Comma 2 2 9 2 2 6" xfId="23656" xr:uid="{F5428D02-50FE-4F75-ACFF-7D24C2324C95}"/>
    <cellStyle name="Comma 2 2 9 2 3" xfId="3332" xr:uid="{00000000-0005-0000-0000-00004B0D0000}"/>
    <cellStyle name="Comma 2 2 9 2 3 2" xfId="3333" xr:uid="{00000000-0005-0000-0000-00004C0D0000}"/>
    <cellStyle name="Comma 2 2 9 2 3 2 2" xfId="23665" xr:uid="{2AAA0D49-966D-498C-84B9-80A448E0AB9E}"/>
    <cellStyle name="Comma 2 2 9 2 3 3" xfId="3334" xr:uid="{00000000-0005-0000-0000-00004D0D0000}"/>
    <cellStyle name="Comma 2 2 9 2 3 3 2" xfId="23666" xr:uid="{40A65B9D-A854-47DC-801E-654FF7B950AA}"/>
    <cellStyle name="Comma 2 2 9 2 3 4" xfId="3335" xr:uid="{00000000-0005-0000-0000-00004E0D0000}"/>
    <cellStyle name="Comma 2 2 9 2 3 4 2" xfId="23667" xr:uid="{B4D8264F-76FA-422A-BC0E-752408089B72}"/>
    <cellStyle name="Comma 2 2 9 2 3 5" xfId="23664" xr:uid="{A48D7747-8FDA-465F-8A5A-795F308E27C2}"/>
    <cellStyle name="Comma 2 2 9 2 4" xfId="3336" xr:uid="{00000000-0005-0000-0000-00004F0D0000}"/>
    <cellStyle name="Comma 2 2 9 2 4 2" xfId="23668" xr:uid="{F66342CD-C912-4D9A-949A-268606E08B3D}"/>
    <cellStyle name="Comma 2 2 9 2 5" xfId="3337" xr:uid="{00000000-0005-0000-0000-0000500D0000}"/>
    <cellStyle name="Comma 2 2 9 2 5 2" xfId="23669" xr:uid="{1E0B6C37-009E-472D-BB7E-144C34C8B2EB}"/>
    <cellStyle name="Comma 2 2 9 2 6" xfId="3338" xr:uid="{00000000-0005-0000-0000-0000510D0000}"/>
    <cellStyle name="Comma 2 2 9 2 6 2" xfId="23670" xr:uid="{AC76E81B-607D-41CE-89B3-04D107745DAC}"/>
    <cellStyle name="Comma 2 2 9 2 7" xfId="23655" xr:uid="{174B117C-1FBB-458F-9F0C-A6375859478F}"/>
    <cellStyle name="Comma 2 2 9 3" xfId="3339" xr:uid="{00000000-0005-0000-0000-0000520D0000}"/>
    <cellStyle name="Comma 2 2 9 3 2" xfId="3340" xr:uid="{00000000-0005-0000-0000-0000530D0000}"/>
    <cellStyle name="Comma 2 2 9 3 2 2" xfId="3341" xr:uid="{00000000-0005-0000-0000-0000540D0000}"/>
    <cellStyle name="Comma 2 2 9 3 2 2 2" xfId="3342" xr:uid="{00000000-0005-0000-0000-0000550D0000}"/>
    <cellStyle name="Comma 2 2 9 3 2 2 2 2" xfId="23674" xr:uid="{331FFC80-7F48-4A86-A4C8-1252C2AD36CB}"/>
    <cellStyle name="Comma 2 2 9 3 2 2 3" xfId="3343" xr:uid="{00000000-0005-0000-0000-0000560D0000}"/>
    <cellStyle name="Comma 2 2 9 3 2 2 3 2" xfId="23675" xr:uid="{DD4C1F38-B498-4EF0-89AB-2C825789CEB2}"/>
    <cellStyle name="Comma 2 2 9 3 2 2 4" xfId="3344" xr:uid="{00000000-0005-0000-0000-0000570D0000}"/>
    <cellStyle name="Comma 2 2 9 3 2 2 4 2" xfId="23676" xr:uid="{ACD3C620-8553-4FA2-9B1B-07B766389344}"/>
    <cellStyle name="Comma 2 2 9 3 2 2 5" xfId="23673" xr:uid="{35943309-7C03-44CC-9E06-8514E84DE216}"/>
    <cellStyle name="Comma 2 2 9 3 2 3" xfId="3345" xr:uid="{00000000-0005-0000-0000-0000580D0000}"/>
    <cellStyle name="Comma 2 2 9 3 2 3 2" xfId="23677" xr:uid="{C8952AB0-C978-45D0-B818-B70D9C6C4592}"/>
    <cellStyle name="Comma 2 2 9 3 2 4" xfId="3346" xr:uid="{00000000-0005-0000-0000-0000590D0000}"/>
    <cellStyle name="Comma 2 2 9 3 2 4 2" xfId="23678" xr:uid="{4A24D6F8-0F8D-4FC9-881B-B496FFF0FA4E}"/>
    <cellStyle name="Comma 2 2 9 3 2 5" xfId="3347" xr:uid="{00000000-0005-0000-0000-00005A0D0000}"/>
    <cellStyle name="Comma 2 2 9 3 2 5 2" xfId="23679" xr:uid="{45BC6167-BC03-4AEE-B590-015AD043071B}"/>
    <cellStyle name="Comma 2 2 9 3 2 6" xfId="23672" xr:uid="{D244598F-7DD9-43AC-AC7A-00FE1D829483}"/>
    <cellStyle name="Comma 2 2 9 3 3" xfId="3348" xr:uid="{00000000-0005-0000-0000-00005B0D0000}"/>
    <cellStyle name="Comma 2 2 9 3 3 2" xfId="3349" xr:uid="{00000000-0005-0000-0000-00005C0D0000}"/>
    <cellStyle name="Comma 2 2 9 3 3 2 2" xfId="23681" xr:uid="{414F0D73-AD3B-4144-9AAD-C58F205AC66F}"/>
    <cellStyle name="Comma 2 2 9 3 3 3" xfId="3350" xr:uid="{00000000-0005-0000-0000-00005D0D0000}"/>
    <cellStyle name="Comma 2 2 9 3 3 3 2" xfId="23682" xr:uid="{1682A006-4663-4C1F-94EF-696B81716EAA}"/>
    <cellStyle name="Comma 2 2 9 3 3 4" xfId="3351" xr:uid="{00000000-0005-0000-0000-00005E0D0000}"/>
    <cellStyle name="Comma 2 2 9 3 3 4 2" xfId="23683" xr:uid="{BDE331A5-23CC-4AC8-B7EE-000F6AC5B5E8}"/>
    <cellStyle name="Comma 2 2 9 3 3 5" xfId="23680" xr:uid="{A07E13EF-4386-41A2-9CE5-88EC62A6B86C}"/>
    <cellStyle name="Comma 2 2 9 3 4" xfId="3352" xr:uid="{00000000-0005-0000-0000-00005F0D0000}"/>
    <cellStyle name="Comma 2 2 9 3 4 2" xfId="23684" xr:uid="{2D968FAF-0B2E-40C0-BBA5-03C0D53094BE}"/>
    <cellStyle name="Comma 2 2 9 3 5" xfId="3353" xr:uid="{00000000-0005-0000-0000-0000600D0000}"/>
    <cellStyle name="Comma 2 2 9 3 5 2" xfId="23685" xr:uid="{09F9BB4E-98F1-42D5-8CCB-EDEE8A75DBBE}"/>
    <cellStyle name="Comma 2 2 9 3 6" xfId="3354" xr:uid="{00000000-0005-0000-0000-0000610D0000}"/>
    <cellStyle name="Comma 2 2 9 3 6 2" xfId="23686" xr:uid="{1FA937DA-78DA-4EB5-8527-FEC5C57131E1}"/>
    <cellStyle name="Comma 2 2 9 3 7" xfId="23671" xr:uid="{F6AD0D19-A65D-4977-8081-D2BBA50EDA6E}"/>
    <cellStyle name="Comma 2 2 9 4" xfId="3355" xr:uid="{00000000-0005-0000-0000-0000620D0000}"/>
    <cellStyle name="Comma 2 2 9 5" xfId="3356" xr:uid="{00000000-0005-0000-0000-0000630D0000}"/>
    <cellStyle name="Comma 2 2 9 5 2" xfId="3357" xr:uid="{00000000-0005-0000-0000-0000640D0000}"/>
    <cellStyle name="Comma 2 2 9 5 2 2" xfId="3358" xr:uid="{00000000-0005-0000-0000-0000650D0000}"/>
    <cellStyle name="Comma 2 2 9 5 2 2 2" xfId="23689" xr:uid="{19245C28-E724-4A2D-8380-2BAFA576D4AF}"/>
    <cellStyle name="Comma 2 2 9 5 2 3" xfId="3359" xr:uid="{00000000-0005-0000-0000-0000660D0000}"/>
    <cellStyle name="Comma 2 2 9 5 2 3 2" xfId="23690" xr:uid="{11FBAA78-A06D-4726-8F95-FDCC468A6231}"/>
    <cellStyle name="Comma 2 2 9 5 2 4" xfId="3360" xr:uid="{00000000-0005-0000-0000-0000670D0000}"/>
    <cellStyle name="Comma 2 2 9 5 2 4 2" xfId="23691" xr:uid="{DFB4E7BA-F2E0-4B44-9786-0A42CC907372}"/>
    <cellStyle name="Comma 2 2 9 5 2 5" xfId="23688" xr:uid="{E59AFBD9-EF33-48F0-BA7A-C61D9447C763}"/>
    <cellStyle name="Comma 2 2 9 5 3" xfId="3361" xr:uid="{00000000-0005-0000-0000-0000680D0000}"/>
    <cellStyle name="Comma 2 2 9 5 3 2" xfId="23692" xr:uid="{9BE56B0A-6949-4F2B-A961-83C179210DF4}"/>
    <cellStyle name="Comma 2 2 9 5 4" xfId="3362" xr:uid="{00000000-0005-0000-0000-0000690D0000}"/>
    <cellStyle name="Comma 2 2 9 5 4 2" xfId="23693" xr:uid="{5652C952-DCB9-4938-96C5-F7A0DCBA9093}"/>
    <cellStyle name="Comma 2 2 9 5 5" xfId="3363" xr:uid="{00000000-0005-0000-0000-00006A0D0000}"/>
    <cellStyle name="Comma 2 2 9 5 5 2" xfId="23694" xr:uid="{2713A5E0-0175-4400-A845-AEA704D068C2}"/>
    <cellStyle name="Comma 2 2 9 5 6" xfId="23687" xr:uid="{DDC0F89A-B181-47ED-915D-E560A4AF5D6F}"/>
    <cellStyle name="Comma 2 2 9 6" xfId="3364" xr:uid="{00000000-0005-0000-0000-00006B0D0000}"/>
    <cellStyle name="Comma 2 2 9 6 2" xfId="3365" xr:uid="{00000000-0005-0000-0000-00006C0D0000}"/>
    <cellStyle name="Comma 2 2 9 6 3" xfId="3366" xr:uid="{00000000-0005-0000-0000-00006D0D0000}"/>
    <cellStyle name="Comma 2 2 9 6 4" xfId="3367" xr:uid="{00000000-0005-0000-0000-00006E0D0000}"/>
    <cellStyle name="Comma 2 2 9 7" xfId="3368" xr:uid="{00000000-0005-0000-0000-00006F0D0000}"/>
    <cellStyle name="Comma 2 2 9 7 2" xfId="3369" xr:uid="{00000000-0005-0000-0000-0000700D0000}"/>
    <cellStyle name="Comma 2 2 9 7 2 2" xfId="23696" xr:uid="{6366A549-DB54-42C2-B713-2B668B16C41C}"/>
    <cellStyle name="Comma 2 2 9 7 3" xfId="3370" xr:uid="{00000000-0005-0000-0000-0000710D0000}"/>
    <cellStyle name="Comma 2 2 9 7 3 2" xfId="23697" xr:uid="{427BDC05-DD6A-43B3-8781-24CB68CA74FB}"/>
    <cellStyle name="Comma 2 2 9 7 4" xfId="3371" xr:uid="{00000000-0005-0000-0000-0000720D0000}"/>
    <cellStyle name="Comma 2 2 9 7 4 2" xfId="23698" xr:uid="{291EBC8B-7F3C-47A3-8561-8B5B4C2F650A}"/>
    <cellStyle name="Comma 2 2 9 7 5" xfId="23695" xr:uid="{995B5AF4-4E73-4A1D-8B63-1FD3269F044A}"/>
    <cellStyle name="Comma 2 2 9 8" xfId="3372" xr:uid="{00000000-0005-0000-0000-0000730D0000}"/>
    <cellStyle name="Comma 2 2 9 8 2" xfId="23699" xr:uid="{BAF4D6DA-DCF7-4AD4-B1E2-B0CBC3DEC9B9}"/>
    <cellStyle name="Comma 2 2 9 9" xfId="3373" xr:uid="{00000000-0005-0000-0000-0000740D0000}"/>
    <cellStyle name="Comma 2 2 9 9 2" xfId="23700" xr:uid="{29E8DB4E-FECA-4EB6-8D5C-418160252608}"/>
    <cellStyle name="Comma 2 20" xfId="3374" xr:uid="{00000000-0005-0000-0000-0000750D0000}"/>
    <cellStyle name="Comma 2 20 2" xfId="3375" xr:uid="{00000000-0005-0000-0000-0000760D0000}"/>
    <cellStyle name="Comma 2 20 2 2" xfId="23702" xr:uid="{D18616F7-CE15-458D-82FC-6C6CF6B021D5}"/>
    <cellStyle name="Comma 2 20 3" xfId="3376" xr:uid="{00000000-0005-0000-0000-0000770D0000}"/>
    <cellStyle name="Comma 2 20 3 2" xfId="3377" xr:uid="{00000000-0005-0000-0000-0000780D0000}"/>
    <cellStyle name="Comma 2 20 3 2 2" xfId="23704" xr:uid="{1B2AA4E9-0366-461F-8F10-67D0A63BEF6F}"/>
    <cellStyle name="Comma 2 20 3 3" xfId="3378" xr:uid="{00000000-0005-0000-0000-0000790D0000}"/>
    <cellStyle name="Comma 2 20 3 3 2" xfId="23705" xr:uid="{5D1A0862-2D22-4E36-8CF9-8025C95D0925}"/>
    <cellStyle name="Comma 2 20 3 4" xfId="3379" xr:uid="{00000000-0005-0000-0000-00007A0D0000}"/>
    <cellStyle name="Comma 2 20 3 4 2" xfId="23706" xr:uid="{BCA0D040-BB6D-4818-B0D7-6169185C41DF}"/>
    <cellStyle name="Comma 2 20 3 5" xfId="23703" xr:uid="{265E64B4-F55D-4841-BBC8-B47524F7D346}"/>
    <cellStyle name="Comma 2 20 4" xfId="23701" xr:uid="{60A77E12-FE22-4D5B-A7FF-EA63B3A9E8E9}"/>
    <cellStyle name="Comma 2 21" xfId="3380" xr:uid="{00000000-0005-0000-0000-00007B0D0000}"/>
    <cellStyle name="Comma 2 21 2" xfId="3381" xr:uid="{00000000-0005-0000-0000-00007C0D0000}"/>
    <cellStyle name="Comma 2 21 2 2" xfId="23708" xr:uid="{9A07BF38-5343-48D9-95F6-8B4AA8160078}"/>
    <cellStyle name="Comma 2 21 3" xfId="3382" xr:uid="{00000000-0005-0000-0000-00007D0D0000}"/>
    <cellStyle name="Comma 2 21 3 2" xfId="3383" xr:uid="{00000000-0005-0000-0000-00007E0D0000}"/>
    <cellStyle name="Comma 2 21 3 2 2" xfId="23710" xr:uid="{3ABB228E-AF14-4395-B876-7C1BDF6C8CC7}"/>
    <cellStyle name="Comma 2 21 3 3" xfId="3384" xr:uid="{00000000-0005-0000-0000-00007F0D0000}"/>
    <cellStyle name="Comma 2 21 3 3 2" xfId="23711" xr:uid="{65CFC367-DC76-4B4C-942A-24247B4C8DEE}"/>
    <cellStyle name="Comma 2 21 3 4" xfId="3385" xr:uid="{00000000-0005-0000-0000-0000800D0000}"/>
    <cellStyle name="Comma 2 21 3 4 2" xfId="23712" xr:uid="{8C6337E3-C436-4E82-A68A-46E068F82645}"/>
    <cellStyle name="Comma 2 21 3 5" xfId="23709" xr:uid="{B840C625-9699-4DDD-80DF-FBC450DB9E05}"/>
    <cellStyle name="Comma 2 21 4" xfId="23707" xr:uid="{9A2DA94E-02C2-4A1B-927D-8A1B289711D4}"/>
    <cellStyle name="Comma 2 22" xfId="3386" xr:uid="{00000000-0005-0000-0000-0000810D0000}"/>
    <cellStyle name="Comma 2 22 2" xfId="3387" xr:uid="{00000000-0005-0000-0000-0000820D0000}"/>
    <cellStyle name="Comma 2 22 2 2" xfId="23714" xr:uid="{57FB8E55-F132-4037-9BB4-F32CA9EA5D7A}"/>
    <cellStyle name="Comma 2 22 3" xfId="3388" xr:uid="{00000000-0005-0000-0000-0000830D0000}"/>
    <cellStyle name="Comma 2 22 3 2" xfId="3389" xr:uid="{00000000-0005-0000-0000-0000840D0000}"/>
    <cellStyle name="Comma 2 22 3 2 2" xfId="23716" xr:uid="{05947D19-8970-4999-AEE7-337EDCDF0390}"/>
    <cellStyle name="Comma 2 22 3 3" xfId="3390" xr:uid="{00000000-0005-0000-0000-0000850D0000}"/>
    <cellStyle name="Comma 2 22 3 3 2" xfId="23717" xr:uid="{AC944C66-907C-40D4-A1EF-AF9D70E1DA1A}"/>
    <cellStyle name="Comma 2 22 3 4" xfId="3391" xr:uid="{00000000-0005-0000-0000-0000860D0000}"/>
    <cellStyle name="Comma 2 22 3 4 2" xfId="23718" xr:uid="{69005AC1-BBEF-42FA-8B23-BA61EB2E21BF}"/>
    <cellStyle name="Comma 2 22 3 5" xfId="23715" xr:uid="{9C279971-1D84-4869-913F-F6EAF7AA2EC8}"/>
    <cellStyle name="Comma 2 22 4" xfId="23713" xr:uid="{AEBB3113-3900-41D9-A5EC-3B7AD7B20A2E}"/>
    <cellStyle name="Comma 2 23" xfId="3392" xr:uid="{00000000-0005-0000-0000-0000870D0000}"/>
    <cellStyle name="Comma 2 23 2" xfId="3393" xr:uid="{00000000-0005-0000-0000-0000880D0000}"/>
    <cellStyle name="Comma 2 23 2 2" xfId="23720" xr:uid="{E094E0E2-DBE1-42FE-B315-FA337AC6B6B8}"/>
    <cellStyle name="Comma 2 23 3" xfId="3394" xr:uid="{00000000-0005-0000-0000-0000890D0000}"/>
    <cellStyle name="Comma 2 23 3 2" xfId="3395" xr:uid="{00000000-0005-0000-0000-00008A0D0000}"/>
    <cellStyle name="Comma 2 23 3 2 2" xfId="23722" xr:uid="{211F67B1-7864-4587-9333-77EB4AFF415C}"/>
    <cellStyle name="Comma 2 23 3 3" xfId="3396" xr:uid="{00000000-0005-0000-0000-00008B0D0000}"/>
    <cellStyle name="Comma 2 23 3 3 2" xfId="23723" xr:uid="{3CB09D9D-4610-4062-BCB0-186DBD152CE8}"/>
    <cellStyle name="Comma 2 23 3 4" xfId="3397" xr:uid="{00000000-0005-0000-0000-00008C0D0000}"/>
    <cellStyle name="Comma 2 23 3 4 2" xfId="23724" xr:uid="{007A80F2-BDA0-468F-A6E5-D0E31D593350}"/>
    <cellStyle name="Comma 2 23 3 5" xfId="23721" xr:uid="{22C96DEC-751C-4969-A8F4-98916109B9F8}"/>
    <cellStyle name="Comma 2 23 4" xfId="3398" xr:uid="{00000000-0005-0000-0000-00008D0D0000}"/>
    <cellStyle name="Comma 2 23 4 2" xfId="23725" xr:uid="{5CC417AB-1ABE-4CAF-968D-D31BFD63207B}"/>
    <cellStyle name="Comma 2 23 5" xfId="3399" xr:uid="{00000000-0005-0000-0000-00008E0D0000}"/>
    <cellStyle name="Comma 2 23 5 2" xfId="23726" xr:uid="{A2AC72EB-F923-4D1E-9863-B93AA81F809B}"/>
    <cellStyle name="Comma 2 23 6" xfId="3400" xr:uid="{00000000-0005-0000-0000-00008F0D0000}"/>
    <cellStyle name="Comma 2 23 6 2" xfId="23727" xr:uid="{774F7C70-1EED-4177-90E6-13F6561FC8D7}"/>
    <cellStyle name="Comma 2 23 7" xfId="23719" xr:uid="{5A1F63A8-E9D0-46D1-A7B4-7E5EA68C3611}"/>
    <cellStyle name="Comma 2 24" xfId="3401" xr:uid="{00000000-0005-0000-0000-0000900D0000}"/>
    <cellStyle name="Comma 2 24 2" xfId="23728" xr:uid="{19F84B9C-4157-4C08-833A-89AF37C589CE}"/>
    <cellStyle name="Comma 2 25" xfId="3402" xr:uid="{00000000-0005-0000-0000-0000910D0000}"/>
    <cellStyle name="Comma 2 25 2" xfId="23729" xr:uid="{2614B3B4-56A2-4C54-9885-4A2A9CF0CFC5}"/>
    <cellStyle name="Comma 2 26" xfId="3403" xr:uid="{00000000-0005-0000-0000-0000920D0000}"/>
    <cellStyle name="Comma 2 26 2" xfId="23730" xr:uid="{3520BDD9-D02A-4559-AC5E-0A033F52D4D7}"/>
    <cellStyle name="Comma 2 27" xfId="3404" xr:uid="{00000000-0005-0000-0000-0000930D0000}"/>
    <cellStyle name="Comma 2 27 2" xfId="23731" xr:uid="{9F7F5FDD-3CA2-492F-9B3A-26FFA5438CAD}"/>
    <cellStyle name="Comma 2 28" xfId="3405" xr:uid="{00000000-0005-0000-0000-0000940D0000}"/>
    <cellStyle name="Comma 2 28 2" xfId="23732" xr:uid="{1BB9A5FC-BA2A-473E-9097-28260490A334}"/>
    <cellStyle name="Comma 2 29" xfId="3406" xr:uid="{00000000-0005-0000-0000-0000950D0000}"/>
    <cellStyle name="Comma 2 29 2" xfId="23733" xr:uid="{0771AA5B-8222-432B-9664-0836DB5A6D1D}"/>
    <cellStyle name="Comma 2 3" xfId="3407" xr:uid="{00000000-0005-0000-0000-0000960D0000}"/>
    <cellStyle name="Comma 2 3 10" xfId="3408" xr:uid="{00000000-0005-0000-0000-0000970D0000}"/>
    <cellStyle name="Comma 2 3 10 2" xfId="3409" xr:uid="{00000000-0005-0000-0000-0000980D0000}"/>
    <cellStyle name="Comma 2 3 10 2 2" xfId="3410" xr:uid="{00000000-0005-0000-0000-0000990D0000}"/>
    <cellStyle name="Comma 2 3 10 2 2 2" xfId="3411" xr:uid="{00000000-0005-0000-0000-00009A0D0000}"/>
    <cellStyle name="Comma 2 3 10 2 2 2 2" xfId="23738" xr:uid="{DE0AF671-EC8B-40B0-9272-005F04B662B6}"/>
    <cellStyle name="Comma 2 3 10 2 2 3" xfId="3412" xr:uid="{00000000-0005-0000-0000-00009B0D0000}"/>
    <cellStyle name="Comma 2 3 10 2 2 3 2" xfId="23739" xr:uid="{4B3AA2B1-3607-43AE-9CB7-48AFAA1EE40D}"/>
    <cellStyle name="Comma 2 3 10 2 2 4" xfId="3413" xr:uid="{00000000-0005-0000-0000-00009C0D0000}"/>
    <cellStyle name="Comma 2 3 10 2 2 4 2" xfId="23740" xr:uid="{2787AD1F-4470-4D39-A006-C4EBA4713C87}"/>
    <cellStyle name="Comma 2 3 10 2 2 5" xfId="23737" xr:uid="{EFCC17D1-800D-4453-B3DE-43AE1BF7D85F}"/>
    <cellStyle name="Comma 2 3 10 2 3" xfId="3414" xr:uid="{00000000-0005-0000-0000-00009D0D0000}"/>
    <cellStyle name="Comma 2 3 10 2 3 2" xfId="23741" xr:uid="{B21E0809-0318-4B10-8E5D-242F50132907}"/>
    <cellStyle name="Comma 2 3 10 2 4" xfId="3415" xr:uid="{00000000-0005-0000-0000-00009E0D0000}"/>
    <cellStyle name="Comma 2 3 10 2 4 2" xfId="23742" xr:uid="{EC770FB1-12ED-4356-845B-FA30BE4F9765}"/>
    <cellStyle name="Comma 2 3 10 2 5" xfId="3416" xr:uid="{00000000-0005-0000-0000-00009F0D0000}"/>
    <cellStyle name="Comma 2 3 10 2 5 2" xfId="23743" xr:uid="{12562831-FDDA-4CDA-8A55-B83E4D769B7A}"/>
    <cellStyle name="Comma 2 3 10 2 6" xfId="23736" xr:uid="{C4B18C81-6827-42A4-AA66-EEB16B6F8A80}"/>
    <cellStyle name="Comma 2 3 10 3" xfId="3417" xr:uid="{00000000-0005-0000-0000-0000A00D0000}"/>
    <cellStyle name="Comma 2 3 10 3 2" xfId="3418" xr:uid="{00000000-0005-0000-0000-0000A10D0000}"/>
    <cellStyle name="Comma 2 3 10 3 2 2" xfId="23745" xr:uid="{BF6D65D6-8B43-47E9-8444-0F1A342F2295}"/>
    <cellStyle name="Comma 2 3 10 3 3" xfId="3419" xr:uid="{00000000-0005-0000-0000-0000A20D0000}"/>
    <cellStyle name="Comma 2 3 10 3 3 2" xfId="23746" xr:uid="{C7027020-423C-46C6-B8F1-DF5FAE7DA0F0}"/>
    <cellStyle name="Comma 2 3 10 3 4" xfId="3420" xr:uid="{00000000-0005-0000-0000-0000A30D0000}"/>
    <cellStyle name="Comma 2 3 10 3 4 2" xfId="23747" xr:uid="{5E2E0CC0-B4AA-4509-B7E7-98B44904740F}"/>
    <cellStyle name="Comma 2 3 10 3 5" xfId="23744" xr:uid="{640E3FCA-6FB6-494F-A5A2-0888560CE6A0}"/>
    <cellStyle name="Comma 2 3 10 4" xfId="3421" xr:uid="{00000000-0005-0000-0000-0000A40D0000}"/>
    <cellStyle name="Comma 2 3 10 4 2" xfId="23748" xr:uid="{1CFA1B0F-5C87-4EF7-B021-86274E6CEF46}"/>
    <cellStyle name="Comma 2 3 10 5" xfId="3422" xr:uid="{00000000-0005-0000-0000-0000A50D0000}"/>
    <cellStyle name="Comma 2 3 10 5 2" xfId="23749" xr:uid="{86E0157D-E329-4EEC-B906-4E3D7EBA314E}"/>
    <cellStyle name="Comma 2 3 10 6" xfId="3423" xr:uid="{00000000-0005-0000-0000-0000A60D0000}"/>
    <cellStyle name="Comma 2 3 10 6 2" xfId="23750" xr:uid="{5EE91C2D-D027-4BC9-BE5D-73743CA8A8D5}"/>
    <cellStyle name="Comma 2 3 10 7" xfId="23735" xr:uid="{88DAF78C-2D77-448F-A385-EFFEF91BD61F}"/>
    <cellStyle name="Comma 2 3 11" xfId="3424" xr:uid="{00000000-0005-0000-0000-0000A70D0000}"/>
    <cellStyle name="Comma 2 3 11 2" xfId="23751" xr:uid="{FD3A5BFD-0779-4760-836B-F6F72FBDBC64}"/>
    <cellStyle name="Comma 2 3 12" xfId="3425" xr:uid="{00000000-0005-0000-0000-0000A80D0000}"/>
    <cellStyle name="Comma 2 3 12 2" xfId="3426" xr:uid="{00000000-0005-0000-0000-0000A90D0000}"/>
    <cellStyle name="Comma 2 3 12 2 2" xfId="3427" xr:uid="{00000000-0005-0000-0000-0000AA0D0000}"/>
    <cellStyle name="Comma 2 3 12 2 2 2" xfId="23754" xr:uid="{498B8DB0-2BBD-4111-B235-FA6786AFE37C}"/>
    <cellStyle name="Comma 2 3 12 2 3" xfId="3428" xr:uid="{00000000-0005-0000-0000-0000AB0D0000}"/>
    <cellStyle name="Comma 2 3 12 2 3 2" xfId="23755" xr:uid="{79B2D29B-2E7A-47DC-B72F-C301603334FD}"/>
    <cellStyle name="Comma 2 3 12 2 4" xfId="3429" xr:uid="{00000000-0005-0000-0000-0000AC0D0000}"/>
    <cellStyle name="Comma 2 3 12 2 4 2" xfId="23756" xr:uid="{E6BFF2A8-A5CB-424B-AB36-0A5E3EB13E29}"/>
    <cellStyle name="Comma 2 3 12 2 5" xfId="23753" xr:uid="{02712DAA-728C-4C4C-B5EA-99CCDB736627}"/>
    <cellStyle name="Comma 2 3 12 3" xfId="3430" xr:uid="{00000000-0005-0000-0000-0000AD0D0000}"/>
    <cellStyle name="Comma 2 3 12 3 2" xfId="23757" xr:uid="{BE9DB8C0-596D-4ECC-9A89-007A83D1A140}"/>
    <cellStyle name="Comma 2 3 12 4" xfId="3431" xr:uid="{00000000-0005-0000-0000-0000AE0D0000}"/>
    <cellStyle name="Comma 2 3 12 4 2" xfId="23758" xr:uid="{FCBF1AD4-C2C8-4BA5-904D-8ECBDDA7CB3F}"/>
    <cellStyle name="Comma 2 3 12 5" xfId="3432" xr:uid="{00000000-0005-0000-0000-0000AF0D0000}"/>
    <cellStyle name="Comma 2 3 12 5 2" xfId="23759" xr:uid="{773F0ACA-67B9-43FF-92EA-84B097E3862D}"/>
    <cellStyle name="Comma 2 3 12 6" xfId="23752" xr:uid="{DA83BFFB-BA38-4F95-9746-50A36E2B1CBE}"/>
    <cellStyle name="Comma 2 3 13" xfId="3433" xr:uid="{00000000-0005-0000-0000-0000B00D0000}"/>
    <cellStyle name="Comma 2 3 13 2" xfId="3434" xr:uid="{00000000-0005-0000-0000-0000B10D0000}"/>
    <cellStyle name="Comma 2 3 13 2 2" xfId="23761" xr:uid="{10B87A68-A7B1-4726-A4CD-44CB6DD1362E}"/>
    <cellStyle name="Comma 2 3 13 3" xfId="3435" xr:uid="{00000000-0005-0000-0000-0000B20D0000}"/>
    <cellStyle name="Comma 2 3 13 3 2" xfId="23762" xr:uid="{C92B107A-6AAF-40EA-BD2D-3FF6A20EB13D}"/>
    <cellStyle name="Comma 2 3 13 4" xfId="3436" xr:uid="{00000000-0005-0000-0000-0000B30D0000}"/>
    <cellStyle name="Comma 2 3 13 4 2" xfId="23763" xr:uid="{96D6807A-EDF0-493B-8A96-2AEFDE2D331C}"/>
    <cellStyle name="Comma 2 3 13 5" xfId="23760" xr:uid="{2D05D03D-F027-44E5-B004-B0DFAF4ADB2B}"/>
    <cellStyle name="Comma 2 3 14" xfId="3437" xr:uid="{00000000-0005-0000-0000-0000B40D0000}"/>
    <cellStyle name="Comma 2 3 14 2" xfId="23764" xr:uid="{DD948FEE-ED96-4461-9B6E-08F8F7C69296}"/>
    <cellStyle name="Comma 2 3 15" xfId="3438" xr:uid="{00000000-0005-0000-0000-0000B50D0000}"/>
    <cellStyle name="Comma 2 3 15 2" xfId="23765" xr:uid="{63248DCB-0CF4-4731-9D07-40BAA6A65B8F}"/>
    <cellStyle name="Comma 2 3 16" xfId="3439" xr:uid="{00000000-0005-0000-0000-0000B60D0000}"/>
    <cellStyle name="Comma 2 3 16 2" xfId="23766" xr:uid="{A4FDD33F-8C40-4785-ACEB-46D5EA0BE75C}"/>
    <cellStyle name="Comma 2 3 17" xfId="23734" xr:uid="{77DE40FE-2057-4DE4-B244-9701679DA21E}"/>
    <cellStyle name="Comma 2 3 2" xfId="3440" xr:uid="{00000000-0005-0000-0000-0000B70D0000}"/>
    <cellStyle name="Comma 2 3 2 10" xfId="3441" xr:uid="{00000000-0005-0000-0000-0000B80D0000}"/>
    <cellStyle name="Comma 2 3 2 10 2" xfId="3442" xr:uid="{00000000-0005-0000-0000-0000B90D0000}"/>
    <cellStyle name="Comma 2 3 2 10 2 2" xfId="3443" xr:uid="{00000000-0005-0000-0000-0000BA0D0000}"/>
    <cellStyle name="Comma 2 3 2 10 2 2 2" xfId="23770" xr:uid="{1A4F66B1-22B1-49E4-8BF2-38F684C44A28}"/>
    <cellStyle name="Comma 2 3 2 10 2 3" xfId="3444" xr:uid="{00000000-0005-0000-0000-0000BB0D0000}"/>
    <cellStyle name="Comma 2 3 2 10 2 3 2" xfId="23771" xr:uid="{B8C29296-EB68-406E-A9BD-A20E6E239EC9}"/>
    <cellStyle name="Comma 2 3 2 10 2 4" xfId="3445" xr:uid="{00000000-0005-0000-0000-0000BC0D0000}"/>
    <cellStyle name="Comma 2 3 2 10 2 4 2" xfId="23772" xr:uid="{BC3EC4DF-22F1-420B-B52A-19EF5C8513E4}"/>
    <cellStyle name="Comma 2 3 2 10 2 5" xfId="23769" xr:uid="{EB3B4269-2853-45FA-8123-51771B2366C4}"/>
    <cellStyle name="Comma 2 3 2 10 3" xfId="3446" xr:uid="{00000000-0005-0000-0000-0000BD0D0000}"/>
    <cellStyle name="Comma 2 3 2 10 3 2" xfId="23773" xr:uid="{547AB49D-8C53-445E-9EE4-F0DC5C3E093F}"/>
    <cellStyle name="Comma 2 3 2 10 4" xfId="3447" xr:uid="{00000000-0005-0000-0000-0000BE0D0000}"/>
    <cellStyle name="Comma 2 3 2 10 4 2" xfId="23774" xr:uid="{420D1E16-AC74-4611-921D-6C05C86A19AA}"/>
    <cellStyle name="Comma 2 3 2 10 5" xfId="3448" xr:uid="{00000000-0005-0000-0000-0000BF0D0000}"/>
    <cellStyle name="Comma 2 3 2 10 5 2" xfId="23775" xr:uid="{26675827-1799-4001-93F0-E00948F7DC90}"/>
    <cellStyle name="Comma 2 3 2 10 6" xfId="23768" xr:uid="{5E01E09B-7247-4D94-980C-FC7BD4260811}"/>
    <cellStyle name="Comma 2 3 2 11" xfId="3449" xr:uid="{00000000-0005-0000-0000-0000C00D0000}"/>
    <cellStyle name="Comma 2 3 2 11 2" xfId="3450" xr:uid="{00000000-0005-0000-0000-0000C10D0000}"/>
    <cellStyle name="Comma 2 3 2 11 2 2" xfId="23777" xr:uid="{394448B7-DC0A-4D70-A531-85327C0BC3C4}"/>
    <cellStyle name="Comma 2 3 2 11 3" xfId="3451" xr:uid="{00000000-0005-0000-0000-0000C20D0000}"/>
    <cellStyle name="Comma 2 3 2 11 3 2" xfId="23778" xr:uid="{B4D8957D-F8A3-4B82-9364-C2F77041C2B9}"/>
    <cellStyle name="Comma 2 3 2 11 4" xfId="3452" xr:uid="{00000000-0005-0000-0000-0000C30D0000}"/>
    <cellStyle name="Comma 2 3 2 11 4 2" xfId="23779" xr:uid="{01DD47A7-F18D-4623-B9A6-06EE4BAB854F}"/>
    <cellStyle name="Comma 2 3 2 11 5" xfId="23776" xr:uid="{91155B02-EFFB-4C6E-A36B-51F68FE8D80B}"/>
    <cellStyle name="Comma 2 3 2 12" xfId="3453" xr:uid="{00000000-0005-0000-0000-0000C40D0000}"/>
    <cellStyle name="Comma 2 3 2 12 2" xfId="23780" xr:uid="{2F726083-DFE5-4442-955C-401E3EB248B9}"/>
    <cellStyle name="Comma 2 3 2 13" xfId="3454" xr:uid="{00000000-0005-0000-0000-0000C50D0000}"/>
    <cellStyle name="Comma 2 3 2 13 2" xfId="23781" xr:uid="{9BB0E0FD-73DA-47A1-AB48-1B02FF9BB622}"/>
    <cellStyle name="Comma 2 3 2 14" xfId="3455" xr:uid="{00000000-0005-0000-0000-0000C60D0000}"/>
    <cellStyle name="Comma 2 3 2 14 2" xfId="23782" xr:uid="{DBB13237-DC2D-47E8-92C1-A699C4C40CC0}"/>
    <cellStyle name="Comma 2 3 2 15" xfId="23767" xr:uid="{FD125159-F061-4CFA-8CA0-E640EA35FECC}"/>
    <cellStyle name="Comma 2 3 2 2" xfId="3456" xr:uid="{00000000-0005-0000-0000-0000C70D0000}"/>
    <cellStyle name="Comma 2 3 2 2 10" xfId="3457" xr:uid="{00000000-0005-0000-0000-0000C80D0000}"/>
    <cellStyle name="Comma 2 3 2 2 10 2" xfId="23784" xr:uid="{0E8F4598-5636-46B5-9971-1E127E553ACC}"/>
    <cellStyle name="Comma 2 3 2 2 11" xfId="23783" xr:uid="{C3E39C73-68C8-4C07-83B6-2A13A7215165}"/>
    <cellStyle name="Comma 2 3 2 2 2" xfId="3458" xr:uid="{00000000-0005-0000-0000-0000C90D0000}"/>
    <cellStyle name="Comma 2 3 2 2 2 2" xfId="3459" xr:uid="{00000000-0005-0000-0000-0000CA0D0000}"/>
    <cellStyle name="Comma 2 3 2 2 2 2 2" xfId="3460" xr:uid="{00000000-0005-0000-0000-0000CB0D0000}"/>
    <cellStyle name="Comma 2 3 2 2 2 2 2 2" xfId="3461" xr:uid="{00000000-0005-0000-0000-0000CC0D0000}"/>
    <cellStyle name="Comma 2 3 2 2 2 2 2 2 2" xfId="3462" xr:uid="{00000000-0005-0000-0000-0000CD0D0000}"/>
    <cellStyle name="Comma 2 3 2 2 2 2 2 2 2 2" xfId="23789" xr:uid="{FFBD86F2-925A-43B4-B0EE-5797CE40F3B4}"/>
    <cellStyle name="Comma 2 3 2 2 2 2 2 2 3" xfId="3463" xr:uid="{00000000-0005-0000-0000-0000CE0D0000}"/>
    <cellStyle name="Comma 2 3 2 2 2 2 2 2 3 2" xfId="23790" xr:uid="{F0DB5083-C24A-4748-9075-76B7195C1A49}"/>
    <cellStyle name="Comma 2 3 2 2 2 2 2 2 4" xfId="3464" xr:uid="{00000000-0005-0000-0000-0000CF0D0000}"/>
    <cellStyle name="Comma 2 3 2 2 2 2 2 2 4 2" xfId="23791" xr:uid="{711CFC05-2E18-4824-8D32-8C70062D3315}"/>
    <cellStyle name="Comma 2 3 2 2 2 2 2 2 5" xfId="23788" xr:uid="{9FFEB327-F3C7-4C54-BB61-4809102F4A5A}"/>
    <cellStyle name="Comma 2 3 2 2 2 2 2 3" xfId="3465" xr:uid="{00000000-0005-0000-0000-0000D00D0000}"/>
    <cellStyle name="Comma 2 3 2 2 2 2 2 3 2" xfId="23792" xr:uid="{82D61082-7DAE-4E12-B609-252DDCEE4931}"/>
    <cellStyle name="Comma 2 3 2 2 2 2 2 4" xfId="3466" xr:uid="{00000000-0005-0000-0000-0000D10D0000}"/>
    <cellStyle name="Comma 2 3 2 2 2 2 2 4 2" xfId="23793" xr:uid="{74A97308-64D3-4E5F-A142-659B9DF12C54}"/>
    <cellStyle name="Comma 2 3 2 2 2 2 2 5" xfId="3467" xr:uid="{00000000-0005-0000-0000-0000D20D0000}"/>
    <cellStyle name="Comma 2 3 2 2 2 2 2 5 2" xfId="23794" xr:uid="{1CC86DA0-A069-4C81-8175-3598E97476A5}"/>
    <cellStyle name="Comma 2 3 2 2 2 2 2 6" xfId="23787" xr:uid="{15DACE91-8738-4FFF-944A-99F0CDFF4C78}"/>
    <cellStyle name="Comma 2 3 2 2 2 2 3" xfId="3468" xr:uid="{00000000-0005-0000-0000-0000D30D0000}"/>
    <cellStyle name="Comma 2 3 2 2 2 2 3 2" xfId="3469" xr:uid="{00000000-0005-0000-0000-0000D40D0000}"/>
    <cellStyle name="Comma 2 3 2 2 2 2 3 2 2" xfId="23796" xr:uid="{DB77D9E2-24B4-4AE7-930D-B7677D39BF5D}"/>
    <cellStyle name="Comma 2 3 2 2 2 2 3 3" xfId="3470" xr:uid="{00000000-0005-0000-0000-0000D50D0000}"/>
    <cellStyle name="Comma 2 3 2 2 2 2 3 3 2" xfId="23797" xr:uid="{A983D69D-E77C-431A-9009-60DC01AF8B65}"/>
    <cellStyle name="Comma 2 3 2 2 2 2 3 4" xfId="3471" xr:uid="{00000000-0005-0000-0000-0000D60D0000}"/>
    <cellStyle name="Comma 2 3 2 2 2 2 3 4 2" xfId="23798" xr:uid="{D4C054CA-6E39-447C-9FCD-C9EA01561FAC}"/>
    <cellStyle name="Comma 2 3 2 2 2 2 3 5" xfId="23795" xr:uid="{0CC6B88D-AB27-4925-B785-725557474C6A}"/>
    <cellStyle name="Comma 2 3 2 2 2 2 4" xfId="3472" xr:uid="{00000000-0005-0000-0000-0000D70D0000}"/>
    <cellStyle name="Comma 2 3 2 2 2 2 4 2" xfId="23799" xr:uid="{1A8CAEA0-CD1C-4F54-A144-F2D1D199F5D5}"/>
    <cellStyle name="Comma 2 3 2 2 2 2 5" xfId="3473" xr:uid="{00000000-0005-0000-0000-0000D80D0000}"/>
    <cellStyle name="Comma 2 3 2 2 2 2 5 2" xfId="23800" xr:uid="{822223FB-5F27-409F-A2AF-1E751BDF31CD}"/>
    <cellStyle name="Comma 2 3 2 2 2 2 6" xfId="3474" xr:uid="{00000000-0005-0000-0000-0000D90D0000}"/>
    <cellStyle name="Comma 2 3 2 2 2 2 6 2" xfId="23801" xr:uid="{32CBE2DF-A7B2-4DCC-91BA-D11B32CF4221}"/>
    <cellStyle name="Comma 2 3 2 2 2 2 7" xfId="23786" xr:uid="{75B1A5ED-28F6-4E42-BCBA-D721BA64260F}"/>
    <cellStyle name="Comma 2 3 2 2 2 3" xfId="3475" xr:uid="{00000000-0005-0000-0000-0000DA0D0000}"/>
    <cellStyle name="Comma 2 3 2 2 2 3 2" xfId="3476" xr:uid="{00000000-0005-0000-0000-0000DB0D0000}"/>
    <cellStyle name="Comma 2 3 2 2 2 3 2 2" xfId="3477" xr:uid="{00000000-0005-0000-0000-0000DC0D0000}"/>
    <cellStyle name="Comma 2 3 2 2 2 3 2 2 2" xfId="3478" xr:uid="{00000000-0005-0000-0000-0000DD0D0000}"/>
    <cellStyle name="Comma 2 3 2 2 2 3 2 2 2 2" xfId="23805" xr:uid="{9A632F22-19B0-4AE7-8F89-59BA45C983AA}"/>
    <cellStyle name="Comma 2 3 2 2 2 3 2 2 3" xfId="3479" xr:uid="{00000000-0005-0000-0000-0000DE0D0000}"/>
    <cellStyle name="Comma 2 3 2 2 2 3 2 2 3 2" xfId="23806" xr:uid="{5BF3575F-698F-4FBD-9969-857EFBC75F03}"/>
    <cellStyle name="Comma 2 3 2 2 2 3 2 2 4" xfId="3480" xr:uid="{00000000-0005-0000-0000-0000DF0D0000}"/>
    <cellStyle name="Comma 2 3 2 2 2 3 2 2 4 2" xfId="23807" xr:uid="{7AAFAD81-BEF3-4658-9D19-6B96AF839D37}"/>
    <cellStyle name="Comma 2 3 2 2 2 3 2 2 5" xfId="23804" xr:uid="{DC7F2BE7-3473-4F37-B844-D49543CAC32B}"/>
    <cellStyle name="Comma 2 3 2 2 2 3 2 3" xfId="3481" xr:uid="{00000000-0005-0000-0000-0000E00D0000}"/>
    <cellStyle name="Comma 2 3 2 2 2 3 2 3 2" xfId="23808" xr:uid="{255AA8F1-1C93-480E-AA51-CEE39ED4C616}"/>
    <cellStyle name="Comma 2 3 2 2 2 3 2 4" xfId="3482" xr:uid="{00000000-0005-0000-0000-0000E10D0000}"/>
    <cellStyle name="Comma 2 3 2 2 2 3 2 4 2" xfId="23809" xr:uid="{9D493E9D-EF15-4829-B706-AE1427DE0F6E}"/>
    <cellStyle name="Comma 2 3 2 2 2 3 2 5" xfId="3483" xr:uid="{00000000-0005-0000-0000-0000E20D0000}"/>
    <cellStyle name="Comma 2 3 2 2 2 3 2 5 2" xfId="23810" xr:uid="{0C1F65CE-FEA5-4DF2-9A43-C0732747BD82}"/>
    <cellStyle name="Comma 2 3 2 2 2 3 2 6" xfId="23803" xr:uid="{A53D83B7-0675-4008-A8F7-6B9BF82DD21B}"/>
    <cellStyle name="Comma 2 3 2 2 2 3 3" xfId="3484" xr:uid="{00000000-0005-0000-0000-0000E30D0000}"/>
    <cellStyle name="Comma 2 3 2 2 2 3 3 2" xfId="3485" xr:uid="{00000000-0005-0000-0000-0000E40D0000}"/>
    <cellStyle name="Comma 2 3 2 2 2 3 3 2 2" xfId="23812" xr:uid="{17D46AE9-4275-4CAB-A985-197C286EB32B}"/>
    <cellStyle name="Comma 2 3 2 2 2 3 3 3" xfId="3486" xr:uid="{00000000-0005-0000-0000-0000E50D0000}"/>
    <cellStyle name="Comma 2 3 2 2 2 3 3 3 2" xfId="23813" xr:uid="{B5FE1762-3728-495A-85FA-7B389A89F50B}"/>
    <cellStyle name="Comma 2 3 2 2 2 3 3 4" xfId="3487" xr:uid="{00000000-0005-0000-0000-0000E60D0000}"/>
    <cellStyle name="Comma 2 3 2 2 2 3 3 4 2" xfId="23814" xr:uid="{66ECAE53-2E28-4CCF-8792-5032246CCFBE}"/>
    <cellStyle name="Comma 2 3 2 2 2 3 3 5" xfId="23811" xr:uid="{4B9D0B26-3F38-40CE-9D81-FB1EBB14D6A6}"/>
    <cellStyle name="Comma 2 3 2 2 2 3 4" xfId="3488" xr:uid="{00000000-0005-0000-0000-0000E70D0000}"/>
    <cellStyle name="Comma 2 3 2 2 2 3 4 2" xfId="23815" xr:uid="{9B9E0C9A-ACA6-4B38-BCA1-3FB496001D89}"/>
    <cellStyle name="Comma 2 3 2 2 2 3 5" xfId="3489" xr:uid="{00000000-0005-0000-0000-0000E80D0000}"/>
    <cellStyle name="Comma 2 3 2 2 2 3 5 2" xfId="23816" xr:uid="{E9364D8B-2F8E-410F-A3BD-FA9BDE7CF241}"/>
    <cellStyle name="Comma 2 3 2 2 2 3 6" xfId="3490" xr:uid="{00000000-0005-0000-0000-0000E90D0000}"/>
    <cellStyle name="Comma 2 3 2 2 2 3 6 2" xfId="23817" xr:uid="{39143E29-9E5E-4C6D-8865-5935DCEF6847}"/>
    <cellStyle name="Comma 2 3 2 2 2 3 7" xfId="23802" xr:uid="{129A6793-6198-4136-A855-F5491A9281C4}"/>
    <cellStyle name="Comma 2 3 2 2 2 4" xfId="3491" xr:uid="{00000000-0005-0000-0000-0000EA0D0000}"/>
    <cellStyle name="Comma 2 3 2 2 2 4 2" xfId="3492" xr:uid="{00000000-0005-0000-0000-0000EB0D0000}"/>
    <cellStyle name="Comma 2 3 2 2 2 4 2 2" xfId="3493" xr:uid="{00000000-0005-0000-0000-0000EC0D0000}"/>
    <cellStyle name="Comma 2 3 2 2 2 4 2 2 2" xfId="23820" xr:uid="{2340B56A-0903-4584-86EE-E657117BB731}"/>
    <cellStyle name="Comma 2 3 2 2 2 4 2 3" xfId="3494" xr:uid="{00000000-0005-0000-0000-0000ED0D0000}"/>
    <cellStyle name="Comma 2 3 2 2 2 4 2 3 2" xfId="23821" xr:uid="{88C58FAF-A10D-44E9-B86C-4010FE0D3863}"/>
    <cellStyle name="Comma 2 3 2 2 2 4 2 4" xfId="3495" xr:uid="{00000000-0005-0000-0000-0000EE0D0000}"/>
    <cellStyle name="Comma 2 3 2 2 2 4 2 4 2" xfId="23822" xr:uid="{FEF4ADEF-C15D-4E66-A526-D7DA25AF0CB0}"/>
    <cellStyle name="Comma 2 3 2 2 2 4 2 5" xfId="23819" xr:uid="{289474BF-E3D2-4DFC-BFD6-832F5404B723}"/>
    <cellStyle name="Comma 2 3 2 2 2 4 3" xfId="3496" xr:uid="{00000000-0005-0000-0000-0000EF0D0000}"/>
    <cellStyle name="Comma 2 3 2 2 2 4 3 2" xfId="23823" xr:uid="{EE5C0C64-EC62-41FB-A45A-37201CD59D7C}"/>
    <cellStyle name="Comma 2 3 2 2 2 4 4" xfId="3497" xr:uid="{00000000-0005-0000-0000-0000F00D0000}"/>
    <cellStyle name="Comma 2 3 2 2 2 4 4 2" xfId="23824" xr:uid="{4AE07C18-47AE-4F93-9E93-7CA8097BE4B0}"/>
    <cellStyle name="Comma 2 3 2 2 2 4 5" xfId="3498" xr:uid="{00000000-0005-0000-0000-0000F10D0000}"/>
    <cellStyle name="Comma 2 3 2 2 2 4 5 2" xfId="23825" xr:uid="{15770DED-66BD-4CA5-A053-30E9956BDA70}"/>
    <cellStyle name="Comma 2 3 2 2 2 4 6" xfId="23818" xr:uid="{686D9310-DAAC-4684-AE44-E3DEA6F427DF}"/>
    <cellStyle name="Comma 2 3 2 2 2 5" xfId="3499" xr:uid="{00000000-0005-0000-0000-0000F20D0000}"/>
    <cellStyle name="Comma 2 3 2 2 2 5 2" xfId="3500" xr:uid="{00000000-0005-0000-0000-0000F30D0000}"/>
    <cellStyle name="Comma 2 3 2 2 2 5 2 2" xfId="23827" xr:uid="{FDFAFE42-32E0-4597-B0DD-04D4CB26DECA}"/>
    <cellStyle name="Comma 2 3 2 2 2 5 3" xfId="3501" xr:uid="{00000000-0005-0000-0000-0000F40D0000}"/>
    <cellStyle name="Comma 2 3 2 2 2 5 3 2" xfId="23828" xr:uid="{B008E536-25D7-490C-8139-260EA3A7652E}"/>
    <cellStyle name="Comma 2 3 2 2 2 5 4" xfId="3502" xr:uid="{00000000-0005-0000-0000-0000F50D0000}"/>
    <cellStyle name="Comma 2 3 2 2 2 5 4 2" xfId="23829" xr:uid="{77540A85-7B90-4A2A-8B5C-E11853F215E9}"/>
    <cellStyle name="Comma 2 3 2 2 2 5 5" xfId="23826" xr:uid="{303F1FFC-09CB-425C-BD80-8219096CEC2B}"/>
    <cellStyle name="Comma 2 3 2 2 2 6" xfId="3503" xr:uid="{00000000-0005-0000-0000-0000F60D0000}"/>
    <cellStyle name="Comma 2 3 2 2 2 6 2" xfId="23830" xr:uid="{0E8869D3-761D-4F9F-A55E-ADA27E86CE9E}"/>
    <cellStyle name="Comma 2 3 2 2 2 7" xfId="3504" xr:uid="{00000000-0005-0000-0000-0000F70D0000}"/>
    <cellStyle name="Comma 2 3 2 2 2 7 2" xfId="23831" xr:uid="{4CEF97A6-96BF-45DA-9FE5-93B70646AB91}"/>
    <cellStyle name="Comma 2 3 2 2 2 8" xfId="3505" xr:uid="{00000000-0005-0000-0000-0000F80D0000}"/>
    <cellStyle name="Comma 2 3 2 2 2 8 2" xfId="23832" xr:uid="{04B9C3E3-B901-4D20-9E0B-3804C68AF0BD}"/>
    <cellStyle name="Comma 2 3 2 2 2 9" xfId="23785" xr:uid="{5BE6CF21-DD2A-473F-B5DA-17E19EFEB731}"/>
    <cellStyle name="Comma 2 3 2 2 3" xfId="3506" xr:uid="{00000000-0005-0000-0000-0000F90D0000}"/>
    <cellStyle name="Comma 2 3 2 2 3 2" xfId="3507" xr:uid="{00000000-0005-0000-0000-0000FA0D0000}"/>
    <cellStyle name="Comma 2 3 2 2 3 2 2" xfId="3508" xr:uid="{00000000-0005-0000-0000-0000FB0D0000}"/>
    <cellStyle name="Comma 2 3 2 2 3 2 2 2" xfId="3509" xr:uid="{00000000-0005-0000-0000-0000FC0D0000}"/>
    <cellStyle name="Comma 2 3 2 2 3 2 2 2 2" xfId="23836" xr:uid="{30491D06-9180-417C-B3C4-20497B4D6DDF}"/>
    <cellStyle name="Comma 2 3 2 2 3 2 2 3" xfId="3510" xr:uid="{00000000-0005-0000-0000-0000FD0D0000}"/>
    <cellStyle name="Comma 2 3 2 2 3 2 2 3 2" xfId="23837" xr:uid="{2F0FD397-52FA-4EDA-9ADC-69A6022E8975}"/>
    <cellStyle name="Comma 2 3 2 2 3 2 2 4" xfId="3511" xr:uid="{00000000-0005-0000-0000-0000FE0D0000}"/>
    <cellStyle name="Comma 2 3 2 2 3 2 2 4 2" xfId="23838" xr:uid="{DE35EF22-ECE4-4767-85CE-6016BDEA6EDF}"/>
    <cellStyle name="Comma 2 3 2 2 3 2 2 5" xfId="23835" xr:uid="{955A9B99-7F0D-4D16-A562-7109C866A49B}"/>
    <cellStyle name="Comma 2 3 2 2 3 2 3" xfId="3512" xr:uid="{00000000-0005-0000-0000-0000FF0D0000}"/>
    <cellStyle name="Comma 2 3 2 2 3 2 3 2" xfId="23839" xr:uid="{5FACD131-5201-45FB-9D41-8734F9765CB2}"/>
    <cellStyle name="Comma 2 3 2 2 3 2 4" xfId="3513" xr:uid="{00000000-0005-0000-0000-0000000E0000}"/>
    <cellStyle name="Comma 2 3 2 2 3 2 4 2" xfId="23840" xr:uid="{34A7A15E-34EF-411C-9B93-E7A63BFA868B}"/>
    <cellStyle name="Comma 2 3 2 2 3 2 5" xfId="3514" xr:uid="{00000000-0005-0000-0000-0000010E0000}"/>
    <cellStyle name="Comma 2 3 2 2 3 2 5 2" xfId="23841" xr:uid="{14D49F78-D409-4A38-ACEF-59217E57ABBB}"/>
    <cellStyle name="Comma 2 3 2 2 3 2 6" xfId="23834" xr:uid="{E8F8920A-AA70-4F20-BAF4-831D5D5EB9A9}"/>
    <cellStyle name="Comma 2 3 2 2 3 3" xfId="3515" xr:uid="{00000000-0005-0000-0000-0000020E0000}"/>
    <cellStyle name="Comma 2 3 2 2 3 3 2" xfId="3516" xr:uid="{00000000-0005-0000-0000-0000030E0000}"/>
    <cellStyle name="Comma 2 3 2 2 3 3 2 2" xfId="23843" xr:uid="{2A0C3189-3E3C-4581-9FAB-31D894622F92}"/>
    <cellStyle name="Comma 2 3 2 2 3 3 3" xfId="3517" xr:uid="{00000000-0005-0000-0000-0000040E0000}"/>
    <cellStyle name="Comma 2 3 2 2 3 3 3 2" xfId="23844" xr:uid="{73C64413-8E8F-4ABF-88A6-D22E46E5A97D}"/>
    <cellStyle name="Comma 2 3 2 2 3 3 4" xfId="3518" xr:uid="{00000000-0005-0000-0000-0000050E0000}"/>
    <cellStyle name="Comma 2 3 2 2 3 3 4 2" xfId="23845" xr:uid="{624BAD0C-FF94-467B-AB74-1349EB7A808B}"/>
    <cellStyle name="Comma 2 3 2 2 3 3 5" xfId="23842" xr:uid="{91E0EA60-90E1-457E-8B9E-DA68D4B78224}"/>
    <cellStyle name="Comma 2 3 2 2 3 4" xfId="3519" xr:uid="{00000000-0005-0000-0000-0000060E0000}"/>
    <cellStyle name="Comma 2 3 2 2 3 4 2" xfId="23846" xr:uid="{DF13747C-BE83-4066-929B-71B51C3B7304}"/>
    <cellStyle name="Comma 2 3 2 2 3 5" xfId="3520" xr:uid="{00000000-0005-0000-0000-0000070E0000}"/>
    <cellStyle name="Comma 2 3 2 2 3 5 2" xfId="23847" xr:uid="{C789A487-EF2B-4033-84EF-734FC03E9773}"/>
    <cellStyle name="Comma 2 3 2 2 3 6" xfId="3521" xr:uid="{00000000-0005-0000-0000-0000080E0000}"/>
    <cellStyle name="Comma 2 3 2 2 3 6 2" xfId="23848" xr:uid="{94CD49CF-A1A0-4DDA-886A-B20214DFFC53}"/>
    <cellStyle name="Comma 2 3 2 2 3 7" xfId="23833" xr:uid="{E5EB130E-90DF-43D6-B4BE-06095B9BC60A}"/>
    <cellStyle name="Comma 2 3 2 2 4" xfId="3522" xr:uid="{00000000-0005-0000-0000-0000090E0000}"/>
    <cellStyle name="Comma 2 3 2 2 4 2" xfId="3523" xr:uid="{00000000-0005-0000-0000-00000A0E0000}"/>
    <cellStyle name="Comma 2 3 2 2 4 2 2" xfId="3524" xr:uid="{00000000-0005-0000-0000-00000B0E0000}"/>
    <cellStyle name="Comma 2 3 2 2 4 2 2 2" xfId="3525" xr:uid="{00000000-0005-0000-0000-00000C0E0000}"/>
    <cellStyle name="Comma 2 3 2 2 4 2 2 2 2" xfId="23852" xr:uid="{C2428DCA-3E92-43B0-AA77-055CFB1E331A}"/>
    <cellStyle name="Comma 2 3 2 2 4 2 2 3" xfId="3526" xr:uid="{00000000-0005-0000-0000-00000D0E0000}"/>
    <cellStyle name="Comma 2 3 2 2 4 2 2 3 2" xfId="23853" xr:uid="{D62FD7BC-847D-48F5-B183-2791A2692673}"/>
    <cellStyle name="Comma 2 3 2 2 4 2 2 4" xfId="3527" xr:uid="{00000000-0005-0000-0000-00000E0E0000}"/>
    <cellStyle name="Comma 2 3 2 2 4 2 2 4 2" xfId="23854" xr:uid="{35C77554-82E0-44A9-863A-EAED4C8B7DCF}"/>
    <cellStyle name="Comma 2 3 2 2 4 2 2 5" xfId="23851" xr:uid="{F43AC43C-FBEF-43E9-89E1-70E0816A4C6D}"/>
    <cellStyle name="Comma 2 3 2 2 4 2 3" xfId="3528" xr:uid="{00000000-0005-0000-0000-00000F0E0000}"/>
    <cellStyle name="Comma 2 3 2 2 4 2 3 2" xfId="23855" xr:uid="{43215EAC-306E-464A-8559-D92682E8F160}"/>
    <cellStyle name="Comma 2 3 2 2 4 2 4" xfId="3529" xr:uid="{00000000-0005-0000-0000-0000100E0000}"/>
    <cellStyle name="Comma 2 3 2 2 4 2 4 2" xfId="23856" xr:uid="{0C385D20-8C9F-44E8-B07C-E0C270322201}"/>
    <cellStyle name="Comma 2 3 2 2 4 2 5" xfId="3530" xr:uid="{00000000-0005-0000-0000-0000110E0000}"/>
    <cellStyle name="Comma 2 3 2 2 4 2 5 2" xfId="23857" xr:uid="{30E93682-46DE-4DAE-B8E0-E97A31DAFC7B}"/>
    <cellStyle name="Comma 2 3 2 2 4 2 6" xfId="23850" xr:uid="{7E2ED4C8-D0D7-426D-84B9-8F152F7509A2}"/>
    <cellStyle name="Comma 2 3 2 2 4 3" xfId="3531" xr:uid="{00000000-0005-0000-0000-0000120E0000}"/>
    <cellStyle name="Comma 2 3 2 2 4 3 2" xfId="3532" xr:uid="{00000000-0005-0000-0000-0000130E0000}"/>
    <cellStyle name="Comma 2 3 2 2 4 3 2 2" xfId="23859" xr:uid="{537CB2D9-2D01-4675-A3F5-56DFEDA4B3B5}"/>
    <cellStyle name="Comma 2 3 2 2 4 3 3" xfId="3533" xr:uid="{00000000-0005-0000-0000-0000140E0000}"/>
    <cellStyle name="Comma 2 3 2 2 4 3 3 2" xfId="23860" xr:uid="{F6888A0A-6A26-46F4-AB42-D9BA8F4571F3}"/>
    <cellStyle name="Comma 2 3 2 2 4 3 4" xfId="3534" xr:uid="{00000000-0005-0000-0000-0000150E0000}"/>
    <cellStyle name="Comma 2 3 2 2 4 3 4 2" xfId="23861" xr:uid="{EDCFDC85-F4EC-4082-9A1F-80B005B308D8}"/>
    <cellStyle name="Comma 2 3 2 2 4 3 5" xfId="23858" xr:uid="{0B96FE85-2ABF-4EEC-8B36-341D023F84F3}"/>
    <cellStyle name="Comma 2 3 2 2 4 4" xfId="3535" xr:uid="{00000000-0005-0000-0000-0000160E0000}"/>
    <cellStyle name="Comma 2 3 2 2 4 4 2" xfId="23862" xr:uid="{D6814A04-AB60-4709-AE3B-CE39A72ABD11}"/>
    <cellStyle name="Comma 2 3 2 2 4 5" xfId="3536" xr:uid="{00000000-0005-0000-0000-0000170E0000}"/>
    <cellStyle name="Comma 2 3 2 2 4 5 2" xfId="23863" xr:uid="{AA2131E4-DD22-45C2-873A-E7C5FB831858}"/>
    <cellStyle name="Comma 2 3 2 2 4 6" xfId="3537" xr:uid="{00000000-0005-0000-0000-0000180E0000}"/>
    <cellStyle name="Comma 2 3 2 2 4 6 2" xfId="23864" xr:uid="{BB17BE7D-D1AD-46F2-B90E-7381210CC26E}"/>
    <cellStyle name="Comma 2 3 2 2 4 7" xfId="23849" xr:uid="{FBA82E23-2B13-4F48-8C44-CB40598612BB}"/>
    <cellStyle name="Comma 2 3 2 2 5" xfId="3538" xr:uid="{00000000-0005-0000-0000-0000190E0000}"/>
    <cellStyle name="Comma 2 3 2 2 6" xfId="3539" xr:uid="{00000000-0005-0000-0000-00001A0E0000}"/>
    <cellStyle name="Comma 2 3 2 2 6 2" xfId="3540" xr:uid="{00000000-0005-0000-0000-00001B0E0000}"/>
    <cellStyle name="Comma 2 3 2 2 6 2 2" xfId="3541" xr:uid="{00000000-0005-0000-0000-00001C0E0000}"/>
    <cellStyle name="Comma 2 3 2 2 6 2 2 2" xfId="23867" xr:uid="{C950556D-ECE3-4E30-92B1-5A43C1BB33F9}"/>
    <cellStyle name="Comma 2 3 2 2 6 2 3" xfId="3542" xr:uid="{00000000-0005-0000-0000-00001D0E0000}"/>
    <cellStyle name="Comma 2 3 2 2 6 2 3 2" xfId="23868" xr:uid="{4EFEB31A-DE04-4B64-B7AD-14F3F28E1293}"/>
    <cellStyle name="Comma 2 3 2 2 6 2 4" xfId="3543" xr:uid="{00000000-0005-0000-0000-00001E0E0000}"/>
    <cellStyle name="Comma 2 3 2 2 6 2 4 2" xfId="23869" xr:uid="{282995BE-C0D5-47B9-8742-553A8BA569DC}"/>
    <cellStyle name="Comma 2 3 2 2 6 2 5" xfId="23866" xr:uid="{48FCE330-4E79-41B9-BEDA-20887020AAE5}"/>
    <cellStyle name="Comma 2 3 2 2 6 3" xfId="3544" xr:uid="{00000000-0005-0000-0000-00001F0E0000}"/>
    <cellStyle name="Comma 2 3 2 2 6 3 2" xfId="23870" xr:uid="{C0E0FCAF-09C3-4C28-911D-375978DFE457}"/>
    <cellStyle name="Comma 2 3 2 2 6 4" xfId="3545" xr:uid="{00000000-0005-0000-0000-0000200E0000}"/>
    <cellStyle name="Comma 2 3 2 2 6 4 2" xfId="23871" xr:uid="{81B8951B-F30B-43C2-8503-06904F0EC94B}"/>
    <cellStyle name="Comma 2 3 2 2 6 5" xfId="3546" xr:uid="{00000000-0005-0000-0000-0000210E0000}"/>
    <cellStyle name="Comma 2 3 2 2 6 5 2" xfId="23872" xr:uid="{D15E1E7B-A588-4DEC-B175-3C422E0695C9}"/>
    <cellStyle name="Comma 2 3 2 2 6 6" xfId="23865" xr:uid="{E33AE916-8AF0-48B6-AEB1-AD9D14E1F8B7}"/>
    <cellStyle name="Comma 2 3 2 2 7" xfId="3547" xr:uid="{00000000-0005-0000-0000-0000220E0000}"/>
    <cellStyle name="Comma 2 3 2 2 7 2" xfId="3548" xr:uid="{00000000-0005-0000-0000-0000230E0000}"/>
    <cellStyle name="Comma 2 3 2 2 7 2 2" xfId="23874" xr:uid="{BBF11384-E6E0-47B7-AAB7-6BE0FC4C7398}"/>
    <cellStyle name="Comma 2 3 2 2 7 3" xfId="3549" xr:uid="{00000000-0005-0000-0000-0000240E0000}"/>
    <cellStyle name="Comma 2 3 2 2 7 3 2" xfId="23875" xr:uid="{6540DA9D-608D-432B-883E-B1892B4C7E86}"/>
    <cellStyle name="Comma 2 3 2 2 7 4" xfId="3550" xr:uid="{00000000-0005-0000-0000-0000250E0000}"/>
    <cellStyle name="Comma 2 3 2 2 7 4 2" xfId="23876" xr:uid="{E76298D1-7E45-469A-A357-1F4AB792FA64}"/>
    <cellStyle name="Comma 2 3 2 2 7 5" xfId="23873" xr:uid="{87178320-F57F-4272-A5C3-A7AD3F2DB093}"/>
    <cellStyle name="Comma 2 3 2 2 8" xfId="3551" xr:uid="{00000000-0005-0000-0000-0000260E0000}"/>
    <cellStyle name="Comma 2 3 2 2 8 2" xfId="23877" xr:uid="{B9763ADD-0F56-459A-B108-41626C7FE470}"/>
    <cellStyle name="Comma 2 3 2 2 9" xfId="3552" xr:uid="{00000000-0005-0000-0000-0000270E0000}"/>
    <cellStyle name="Comma 2 3 2 2 9 2" xfId="23878" xr:uid="{36E983D2-D6D7-4DC3-B113-0364F307C027}"/>
    <cellStyle name="Comma 2 3 2 3" xfId="3553" xr:uid="{00000000-0005-0000-0000-0000280E0000}"/>
    <cellStyle name="Comma 2 3 2 3 10" xfId="23879" xr:uid="{D39B2711-F0FD-48A6-BD19-E096EDD95D51}"/>
    <cellStyle name="Comma 2 3 2 3 2" xfId="3554" xr:uid="{00000000-0005-0000-0000-0000290E0000}"/>
    <cellStyle name="Comma 2 3 2 3 2 2" xfId="3555" xr:uid="{00000000-0005-0000-0000-00002A0E0000}"/>
    <cellStyle name="Comma 2 3 2 3 2 2 2" xfId="3556" xr:uid="{00000000-0005-0000-0000-00002B0E0000}"/>
    <cellStyle name="Comma 2 3 2 3 2 2 2 2" xfId="3557" xr:uid="{00000000-0005-0000-0000-00002C0E0000}"/>
    <cellStyle name="Comma 2 3 2 3 2 2 2 2 2" xfId="3558" xr:uid="{00000000-0005-0000-0000-00002D0E0000}"/>
    <cellStyle name="Comma 2 3 2 3 2 2 2 2 2 2" xfId="23884" xr:uid="{7DC06E93-5E14-40B4-A855-3995F58E83FB}"/>
    <cellStyle name="Comma 2 3 2 3 2 2 2 2 3" xfId="3559" xr:uid="{00000000-0005-0000-0000-00002E0E0000}"/>
    <cellStyle name="Comma 2 3 2 3 2 2 2 2 3 2" xfId="23885" xr:uid="{03E82012-7663-40E0-B25E-B3E6E0084A67}"/>
    <cellStyle name="Comma 2 3 2 3 2 2 2 2 4" xfId="3560" xr:uid="{00000000-0005-0000-0000-00002F0E0000}"/>
    <cellStyle name="Comma 2 3 2 3 2 2 2 2 4 2" xfId="23886" xr:uid="{8412CD29-E2B3-4B2E-A49D-E3C28AFD199E}"/>
    <cellStyle name="Comma 2 3 2 3 2 2 2 2 5" xfId="23883" xr:uid="{16B6C553-1419-43BD-BAA9-E538CE00D676}"/>
    <cellStyle name="Comma 2 3 2 3 2 2 2 3" xfId="3561" xr:uid="{00000000-0005-0000-0000-0000300E0000}"/>
    <cellStyle name="Comma 2 3 2 3 2 2 2 3 2" xfId="23887" xr:uid="{AE819DC6-DDAC-4FD1-92F9-008B333ABC42}"/>
    <cellStyle name="Comma 2 3 2 3 2 2 2 4" xfId="3562" xr:uid="{00000000-0005-0000-0000-0000310E0000}"/>
    <cellStyle name="Comma 2 3 2 3 2 2 2 4 2" xfId="23888" xr:uid="{4FA32921-5797-4A0A-A7A3-F05E5400CEB4}"/>
    <cellStyle name="Comma 2 3 2 3 2 2 2 5" xfId="3563" xr:uid="{00000000-0005-0000-0000-0000320E0000}"/>
    <cellStyle name="Comma 2 3 2 3 2 2 2 5 2" xfId="23889" xr:uid="{771DDF6E-01FA-429D-AE92-E5B310AB5A38}"/>
    <cellStyle name="Comma 2 3 2 3 2 2 2 6" xfId="23882" xr:uid="{04BFC5D8-5198-46FC-8264-147FE1C5F7D0}"/>
    <cellStyle name="Comma 2 3 2 3 2 2 3" xfId="3564" xr:uid="{00000000-0005-0000-0000-0000330E0000}"/>
    <cellStyle name="Comma 2 3 2 3 2 2 3 2" xfId="3565" xr:uid="{00000000-0005-0000-0000-0000340E0000}"/>
    <cellStyle name="Comma 2 3 2 3 2 2 3 2 2" xfId="23891" xr:uid="{FCB5B61C-BCAB-48EF-B793-B2EE8910C9D9}"/>
    <cellStyle name="Comma 2 3 2 3 2 2 3 3" xfId="3566" xr:uid="{00000000-0005-0000-0000-0000350E0000}"/>
    <cellStyle name="Comma 2 3 2 3 2 2 3 3 2" xfId="23892" xr:uid="{9CC4EB1F-EB01-4BDB-896A-4E99F162FF53}"/>
    <cellStyle name="Comma 2 3 2 3 2 2 3 4" xfId="3567" xr:uid="{00000000-0005-0000-0000-0000360E0000}"/>
    <cellStyle name="Comma 2 3 2 3 2 2 3 4 2" xfId="23893" xr:uid="{578F931B-20E5-46F7-81F2-196FE959745C}"/>
    <cellStyle name="Comma 2 3 2 3 2 2 3 5" xfId="23890" xr:uid="{6341359D-1383-4FB2-89B4-6D89667DDBB7}"/>
    <cellStyle name="Comma 2 3 2 3 2 2 4" xfId="3568" xr:uid="{00000000-0005-0000-0000-0000370E0000}"/>
    <cellStyle name="Comma 2 3 2 3 2 2 4 2" xfId="23894" xr:uid="{3CCD20F0-B5C7-49B7-8C47-A75FE05E68F9}"/>
    <cellStyle name="Comma 2 3 2 3 2 2 5" xfId="3569" xr:uid="{00000000-0005-0000-0000-0000380E0000}"/>
    <cellStyle name="Comma 2 3 2 3 2 2 5 2" xfId="23895" xr:uid="{879EDCF6-7201-4CC2-A1F0-7526040648A9}"/>
    <cellStyle name="Comma 2 3 2 3 2 2 6" xfId="3570" xr:uid="{00000000-0005-0000-0000-0000390E0000}"/>
    <cellStyle name="Comma 2 3 2 3 2 2 6 2" xfId="23896" xr:uid="{7E57B12D-5205-4935-B213-7E0C6302804E}"/>
    <cellStyle name="Comma 2 3 2 3 2 2 7" xfId="23881" xr:uid="{A90B24D2-9D06-44D9-8C2E-F4A573C0651D}"/>
    <cellStyle name="Comma 2 3 2 3 2 3" xfId="3571" xr:uid="{00000000-0005-0000-0000-00003A0E0000}"/>
    <cellStyle name="Comma 2 3 2 3 2 3 2" xfId="3572" xr:uid="{00000000-0005-0000-0000-00003B0E0000}"/>
    <cellStyle name="Comma 2 3 2 3 2 3 2 2" xfId="3573" xr:uid="{00000000-0005-0000-0000-00003C0E0000}"/>
    <cellStyle name="Comma 2 3 2 3 2 3 2 2 2" xfId="3574" xr:uid="{00000000-0005-0000-0000-00003D0E0000}"/>
    <cellStyle name="Comma 2 3 2 3 2 3 2 2 2 2" xfId="23900" xr:uid="{BE357FD7-7DC1-4B0A-8171-890F1FFDCAF1}"/>
    <cellStyle name="Comma 2 3 2 3 2 3 2 2 3" xfId="3575" xr:uid="{00000000-0005-0000-0000-00003E0E0000}"/>
    <cellStyle name="Comma 2 3 2 3 2 3 2 2 3 2" xfId="23901" xr:uid="{03ACFDFE-62AF-4712-BEA5-878B32A3D9B3}"/>
    <cellStyle name="Comma 2 3 2 3 2 3 2 2 4" xfId="3576" xr:uid="{00000000-0005-0000-0000-00003F0E0000}"/>
    <cellStyle name="Comma 2 3 2 3 2 3 2 2 4 2" xfId="23902" xr:uid="{50FEDECF-5287-410F-A3F1-81CDDC88AC0B}"/>
    <cellStyle name="Comma 2 3 2 3 2 3 2 2 5" xfId="23899" xr:uid="{A271122A-0A52-496C-BCF2-5177D9696DDB}"/>
    <cellStyle name="Comma 2 3 2 3 2 3 2 3" xfId="3577" xr:uid="{00000000-0005-0000-0000-0000400E0000}"/>
    <cellStyle name="Comma 2 3 2 3 2 3 2 3 2" xfId="23903" xr:uid="{6BD6762A-6E97-4CF7-8C73-4C4A544239F3}"/>
    <cellStyle name="Comma 2 3 2 3 2 3 2 4" xfId="3578" xr:uid="{00000000-0005-0000-0000-0000410E0000}"/>
    <cellStyle name="Comma 2 3 2 3 2 3 2 4 2" xfId="23904" xr:uid="{17B172F5-7712-40A0-9B99-CE5D425D30FA}"/>
    <cellStyle name="Comma 2 3 2 3 2 3 2 5" xfId="3579" xr:uid="{00000000-0005-0000-0000-0000420E0000}"/>
    <cellStyle name="Comma 2 3 2 3 2 3 2 5 2" xfId="23905" xr:uid="{19C19E90-98B1-441A-A790-B233E5A5C6AA}"/>
    <cellStyle name="Comma 2 3 2 3 2 3 2 6" xfId="23898" xr:uid="{237EC6AE-19DD-4B6F-A985-450712C5CA79}"/>
    <cellStyle name="Comma 2 3 2 3 2 3 3" xfId="3580" xr:uid="{00000000-0005-0000-0000-0000430E0000}"/>
    <cellStyle name="Comma 2 3 2 3 2 3 3 2" xfId="3581" xr:uid="{00000000-0005-0000-0000-0000440E0000}"/>
    <cellStyle name="Comma 2 3 2 3 2 3 3 2 2" xfId="23907" xr:uid="{8FE05F3D-ED26-46E8-8B03-424E64CA9C99}"/>
    <cellStyle name="Comma 2 3 2 3 2 3 3 3" xfId="3582" xr:uid="{00000000-0005-0000-0000-0000450E0000}"/>
    <cellStyle name="Comma 2 3 2 3 2 3 3 3 2" xfId="23908" xr:uid="{3790262F-2037-427D-8326-0F85B6701206}"/>
    <cellStyle name="Comma 2 3 2 3 2 3 3 4" xfId="3583" xr:uid="{00000000-0005-0000-0000-0000460E0000}"/>
    <cellStyle name="Comma 2 3 2 3 2 3 3 4 2" xfId="23909" xr:uid="{966002F4-B5B0-48A3-81E9-5F86B0B22393}"/>
    <cellStyle name="Comma 2 3 2 3 2 3 3 5" xfId="23906" xr:uid="{FB365B76-4314-4C32-BD71-29AD93F0FACD}"/>
    <cellStyle name="Comma 2 3 2 3 2 3 4" xfId="3584" xr:uid="{00000000-0005-0000-0000-0000470E0000}"/>
    <cellStyle name="Comma 2 3 2 3 2 3 4 2" xfId="23910" xr:uid="{E0BD6963-0452-4309-85CC-008BCD43D3E8}"/>
    <cellStyle name="Comma 2 3 2 3 2 3 5" xfId="3585" xr:uid="{00000000-0005-0000-0000-0000480E0000}"/>
    <cellStyle name="Comma 2 3 2 3 2 3 5 2" xfId="23911" xr:uid="{2C2D0CFD-E982-4A4B-9481-83BAA16D2F30}"/>
    <cellStyle name="Comma 2 3 2 3 2 3 6" xfId="3586" xr:uid="{00000000-0005-0000-0000-0000490E0000}"/>
    <cellStyle name="Comma 2 3 2 3 2 3 6 2" xfId="23912" xr:uid="{4A0B931E-8098-4743-B1AD-1D4864A903C4}"/>
    <cellStyle name="Comma 2 3 2 3 2 3 7" xfId="23897" xr:uid="{04D65F7A-DB2A-4CA7-92A2-34628A05E0C5}"/>
    <cellStyle name="Comma 2 3 2 3 2 4" xfId="3587" xr:uid="{00000000-0005-0000-0000-00004A0E0000}"/>
    <cellStyle name="Comma 2 3 2 3 2 4 2" xfId="3588" xr:uid="{00000000-0005-0000-0000-00004B0E0000}"/>
    <cellStyle name="Comma 2 3 2 3 2 4 2 2" xfId="3589" xr:uid="{00000000-0005-0000-0000-00004C0E0000}"/>
    <cellStyle name="Comma 2 3 2 3 2 4 2 2 2" xfId="23915" xr:uid="{C4D33069-56E3-4B40-AE71-D4BC2994800B}"/>
    <cellStyle name="Comma 2 3 2 3 2 4 2 3" xfId="3590" xr:uid="{00000000-0005-0000-0000-00004D0E0000}"/>
    <cellStyle name="Comma 2 3 2 3 2 4 2 3 2" xfId="23916" xr:uid="{E6860D36-A4A2-4FB1-8818-E972BB4504B3}"/>
    <cellStyle name="Comma 2 3 2 3 2 4 2 4" xfId="3591" xr:uid="{00000000-0005-0000-0000-00004E0E0000}"/>
    <cellStyle name="Comma 2 3 2 3 2 4 2 4 2" xfId="23917" xr:uid="{1CFF73CF-7D44-4390-A593-1C6BFA3F8490}"/>
    <cellStyle name="Comma 2 3 2 3 2 4 2 5" xfId="23914" xr:uid="{9594E7A6-9AD6-4ED8-A100-CC64B19495AC}"/>
    <cellStyle name="Comma 2 3 2 3 2 4 3" xfId="3592" xr:uid="{00000000-0005-0000-0000-00004F0E0000}"/>
    <cellStyle name="Comma 2 3 2 3 2 4 3 2" xfId="23918" xr:uid="{01D19873-B2B8-4ED7-9DDB-A31980D7BE9E}"/>
    <cellStyle name="Comma 2 3 2 3 2 4 4" xfId="3593" xr:uid="{00000000-0005-0000-0000-0000500E0000}"/>
    <cellStyle name="Comma 2 3 2 3 2 4 4 2" xfId="23919" xr:uid="{0F7E7DFD-4B26-42B2-8B00-55B1AD55E056}"/>
    <cellStyle name="Comma 2 3 2 3 2 4 5" xfId="3594" xr:uid="{00000000-0005-0000-0000-0000510E0000}"/>
    <cellStyle name="Comma 2 3 2 3 2 4 5 2" xfId="23920" xr:uid="{186BB081-FCFF-4FD7-B885-14E7CC39D20E}"/>
    <cellStyle name="Comma 2 3 2 3 2 4 6" xfId="23913" xr:uid="{0DD6D098-7923-48DA-9FCD-FE00E3909F3F}"/>
    <cellStyle name="Comma 2 3 2 3 2 5" xfId="3595" xr:uid="{00000000-0005-0000-0000-0000520E0000}"/>
    <cellStyle name="Comma 2 3 2 3 2 5 2" xfId="3596" xr:uid="{00000000-0005-0000-0000-0000530E0000}"/>
    <cellStyle name="Comma 2 3 2 3 2 5 2 2" xfId="23922" xr:uid="{B22E5255-349E-44D6-A191-9BA27A9FE53D}"/>
    <cellStyle name="Comma 2 3 2 3 2 5 3" xfId="3597" xr:uid="{00000000-0005-0000-0000-0000540E0000}"/>
    <cellStyle name="Comma 2 3 2 3 2 5 3 2" xfId="23923" xr:uid="{7B44727A-68E3-4D0F-BB62-3E16E2489B4B}"/>
    <cellStyle name="Comma 2 3 2 3 2 5 4" xfId="3598" xr:uid="{00000000-0005-0000-0000-0000550E0000}"/>
    <cellStyle name="Comma 2 3 2 3 2 5 4 2" xfId="23924" xr:uid="{29CFCC6A-BF39-453E-B262-5C7F43B38FF1}"/>
    <cellStyle name="Comma 2 3 2 3 2 5 5" xfId="23921" xr:uid="{FFFEEDD2-1195-4C93-934D-243DD2C1E419}"/>
    <cellStyle name="Comma 2 3 2 3 2 6" xfId="3599" xr:uid="{00000000-0005-0000-0000-0000560E0000}"/>
    <cellStyle name="Comma 2 3 2 3 2 6 2" xfId="23925" xr:uid="{08548B57-C54D-4F8B-AA39-BB616E24DD39}"/>
    <cellStyle name="Comma 2 3 2 3 2 7" xfId="3600" xr:uid="{00000000-0005-0000-0000-0000570E0000}"/>
    <cellStyle name="Comma 2 3 2 3 2 7 2" xfId="23926" xr:uid="{E92B549E-BABE-43A0-A385-A9836D2E0A59}"/>
    <cellStyle name="Comma 2 3 2 3 2 8" xfId="3601" xr:uid="{00000000-0005-0000-0000-0000580E0000}"/>
    <cellStyle name="Comma 2 3 2 3 2 8 2" xfId="23927" xr:uid="{F9A8B0C3-A3AC-4362-8C92-EC2CA60B6AA4}"/>
    <cellStyle name="Comma 2 3 2 3 2 9" xfId="23880" xr:uid="{C34A072E-7CEA-4B6C-AB60-FF8F625B3F0D}"/>
    <cellStyle name="Comma 2 3 2 3 3" xfId="3602" xr:uid="{00000000-0005-0000-0000-0000590E0000}"/>
    <cellStyle name="Comma 2 3 2 3 3 2" xfId="3603" xr:uid="{00000000-0005-0000-0000-00005A0E0000}"/>
    <cellStyle name="Comma 2 3 2 3 3 2 2" xfId="3604" xr:uid="{00000000-0005-0000-0000-00005B0E0000}"/>
    <cellStyle name="Comma 2 3 2 3 3 2 2 2" xfId="3605" xr:uid="{00000000-0005-0000-0000-00005C0E0000}"/>
    <cellStyle name="Comma 2 3 2 3 3 2 2 2 2" xfId="23931" xr:uid="{6B3C01DF-0132-44B8-8893-6BF6DD0AE29B}"/>
    <cellStyle name="Comma 2 3 2 3 3 2 2 3" xfId="3606" xr:uid="{00000000-0005-0000-0000-00005D0E0000}"/>
    <cellStyle name="Comma 2 3 2 3 3 2 2 3 2" xfId="23932" xr:uid="{513D3DBA-CC29-4B78-8F60-111276EF85AA}"/>
    <cellStyle name="Comma 2 3 2 3 3 2 2 4" xfId="3607" xr:uid="{00000000-0005-0000-0000-00005E0E0000}"/>
    <cellStyle name="Comma 2 3 2 3 3 2 2 4 2" xfId="23933" xr:uid="{30CCBA9B-B5A8-43DB-9EF2-BAF2D74B1705}"/>
    <cellStyle name="Comma 2 3 2 3 3 2 2 5" xfId="23930" xr:uid="{80556AC2-1434-4529-A2A8-8D3A19A772B9}"/>
    <cellStyle name="Comma 2 3 2 3 3 2 3" xfId="3608" xr:uid="{00000000-0005-0000-0000-00005F0E0000}"/>
    <cellStyle name="Comma 2 3 2 3 3 2 3 2" xfId="23934" xr:uid="{9ACB86CB-A1EB-4DAD-A58D-25B89F79D172}"/>
    <cellStyle name="Comma 2 3 2 3 3 2 4" xfId="3609" xr:uid="{00000000-0005-0000-0000-0000600E0000}"/>
    <cellStyle name="Comma 2 3 2 3 3 2 4 2" xfId="23935" xr:uid="{A646916B-FCE2-4784-9424-D94B3D263BA1}"/>
    <cellStyle name="Comma 2 3 2 3 3 2 5" xfId="3610" xr:uid="{00000000-0005-0000-0000-0000610E0000}"/>
    <cellStyle name="Comma 2 3 2 3 3 2 5 2" xfId="23936" xr:uid="{9A180791-5E30-4BB6-8FA9-71BFE3941113}"/>
    <cellStyle name="Comma 2 3 2 3 3 2 6" xfId="23929" xr:uid="{B6BBBAFE-21AF-4922-B46D-B2F60F662756}"/>
    <cellStyle name="Comma 2 3 2 3 3 3" xfId="3611" xr:uid="{00000000-0005-0000-0000-0000620E0000}"/>
    <cellStyle name="Comma 2 3 2 3 3 3 2" xfId="3612" xr:uid="{00000000-0005-0000-0000-0000630E0000}"/>
    <cellStyle name="Comma 2 3 2 3 3 3 2 2" xfId="23938" xr:uid="{15C4644F-BB74-4FB2-AD94-7C2B19B4DD49}"/>
    <cellStyle name="Comma 2 3 2 3 3 3 3" xfId="3613" xr:uid="{00000000-0005-0000-0000-0000640E0000}"/>
    <cellStyle name="Comma 2 3 2 3 3 3 3 2" xfId="23939" xr:uid="{8F526C68-44AF-405A-9AC4-E3B774C79121}"/>
    <cellStyle name="Comma 2 3 2 3 3 3 4" xfId="3614" xr:uid="{00000000-0005-0000-0000-0000650E0000}"/>
    <cellStyle name="Comma 2 3 2 3 3 3 4 2" xfId="23940" xr:uid="{D011C2A9-95D3-461C-8029-64A3DAB68F69}"/>
    <cellStyle name="Comma 2 3 2 3 3 3 5" xfId="23937" xr:uid="{5BC8161B-BE59-49FD-A6CA-471647756441}"/>
    <cellStyle name="Comma 2 3 2 3 3 4" xfId="3615" xr:uid="{00000000-0005-0000-0000-0000660E0000}"/>
    <cellStyle name="Comma 2 3 2 3 3 4 2" xfId="23941" xr:uid="{CB876375-36F3-488E-908D-4D593C33521F}"/>
    <cellStyle name="Comma 2 3 2 3 3 5" xfId="3616" xr:uid="{00000000-0005-0000-0000-0000670E0000}"/>
    <cellStyle name="Comma 2 3 2 3 3 5 2" xfId="23942" xr:uid="{FBD227BF-2AAF-4F49-A70D-D81703E2C0E0}"/>
    <cellStyle name="Comma 2 3 2 3 3 6" xfId="3617" xr:uid="{00000000-0005-0000-0000-0000680E0000}"/>
    <cellStyle name="Comma 2 3 2 3 3 6 2" xfId="23943" xr:uid="{319CC415-2889-4BA3-846B-BB5533BF0B3D}"/>
    <cellStyle name="Comma 2 3 2 3 3 7" xfId="23928" xr:uid="{347F141F-41CC-4195-8234-DDC9DD1AB56F}"/>
    <cellStyle name="Comma 2 3 2 3 4" xfId="3618" xr:uid="{00000000-0005-0000-0000-0000690E0000}"/>
    <cellStyle name="Comma 2 3 2 3 4 2" xfId="3619" xr:uid="{00000000-0005-0000-0000-00006A0E0000}"/>
    <cellStyle name="Comma 2 3 2 3 4 2 2" xfId="3620" xr:uid="{00000000-0005-0000-0000-00006B0E0000}"/>
    <cellStyle name="Comma 2 3 2 3 4 2 2 2" xfId="3621" xr:uid="{00000000-0005-0000-0000-00006C0E0000}"/>
    <cellStyle name="Comma 2 3 2 3 4 2 2 2 2" xfId="23947" xr:uid="{6A3B7143-B449-46E1-BF17-845A01FC5D57}"/>
    <cellStyle name="Comma 2 3 2 3 4 2 2 3" xfId="3622" xr:uid="{00000000-0005-0000-0000-00006D0E0000}"/>
    <cellStyle name="Comma 2 3 2 3 4 2 2 3 2" xfId="23948" xr:uid="{0ED4D371-CBC5-4CFC-A24A-2B159DE4171E}"/>
    <cellStyle name="Comma 2 3 2 3 4 2 2 4" xfId="3623" xr:uid="{00000000-0005-0000-0000-00006E0E0000}"/>
    <cellStyle name="Comma 2 3 2 3 4 2 2 4 2" xfId="23949" xr:uid="{7628CC1E-30E2-423B-A65F-8FADFF405C8E}"/>
    <cellStyle name="Comma 2 3 2 3 4 2 2 5" xfId="23946" xr:uid="{51578A79-1D26-4AD1-8A91-D6F0149B7B74}"/>
    <cellStyle name="Comma 2 3 2 3 4 2 3" xfId="3624" xr:uid="{00000000-0005-0000-0000-00006F0E0000}"/>
    <cellStyle name="Comma 2 3 2 3 4 2 3 2" xfId="23950" xr:uid="{AFA57DD4-1F89-40C6-908B-01A115B12B77}"/>
    <cellStyle name="Comma 2 3 2 3 4 2 4" xfId="3625" xr:uid="{00000000-0005-0000-0000-0000700E0000}"/>
    <cellStyle name="Comma 2 3 2 3 4 2 4 2" xfId="23951" xr:uid="{84EDCF60-1D94-4888-BC5E-A21F1933BB56}"/>
    <cellStyle name="Comma 2 3 2 3 4 2 5" xfId="3626" xr:uid="{00000000-0005-0000-0000-0000710E0000}"/>
    <cellStyle name="Comma 2 3 2 3 4 2 5 2" xfId="23952" xr:uid="{E84ACC56-9881-453A-823B-51ACA6FF0FFD}"/>
    <cellStyle name="Comma 2 3 2 3 4 2 6" xfId="23945" xr:uid="{C575C19A-A542-4A6C-BC60-53EE44870EA5}"/>
    <cellStyle name="Comma 2 3 2 3 4 3" xfId="3627" xr:uid="{00000000-0005-0000-0000-0000720E0000}"/>
    <cellStyle name="Comma 2 3 2 3 4 3 2" xfId="3628" xr:uid="{00000000-0005-0000-0000-0000730E0000}"/>
    <cellStyle name="Comma 2 3 2 3 4 3 2 2" xfId="23954" xr:uid="{0872B26E-750F-4BAC-99FE-BF71ABAC26D1}"/>
    <cellStyle name="Comma 2 3 2 3 4 3 3" xfId="3629" xr:uid="{00000000-0005-0000-0000-0000740E0000}"/>
    <cellStyle name="Comma 2 3 2 3 4 3 3 2" xfId="23955" xr:uid="{58ACE89C-F2C6-46C0-8BB4-A2E284AC0C3D}"/>
    <cellStyle name="Comma 2 3 2 3 4 3 4" xfId="3630" xr:uid="{00000000-0005-0000-0000-0000750E0000}"/>
    <cellStyle name="Comma 2 3 2 3 4 3 4 2" xfId="23956" xr:uid="{C579A18F-F1E4-40B6-B4CC-AE453D51AA9E}"/>
    <cellStyle name="Comma 2 3 2 3 4 3 5" xfId="23953" xr:uid="{C6D131F1-AC64-465B-A704-05419ACCCE30}"/>
    <cellStyle name="Comma 2 3 2 3 4 4" xfId="3631" xr:uid="{00000000-0005-0000-0000-0000760E0000}"/>
    <cellStyle name="Comma 2 3 2 3 4 4 2" xfId="23957" xr:uid="{C1979C9E-6E0B-47DD-9E17-D5A021526405}"/>
    <cellStyle name="Comma 2 3 2 3 4 5" xfId="3632" xr:uid="{00000000-0005-0000-0000-0000770E0000}"/>
    <cellStyle name="Comma 2 3 2 3 4 5 2" xfId="23958" xr:uid="{744F5DCF-2CF8-46A1-865B-EC07029B4377}"/>
    <cellStyle name="Comma 2 3 2 3 4 6" xfId="3633" xr:uid="{00000000-0005-0000-0000-0000780E0000}"/>
    <cellStyle name="Comma 2 3 2 3 4 6 2" xfId="23959" xr:uid="{6492E56B-F5E2-4FB9-9D1F-7A13DBC96006}"/>
    <cellStyle name="Comma 2 3 2 3 4 7" xfId="23944" xr:uid="{3BD6CDCF-A857-4A66-B709-CD669081D373}"/>
    <cellStyle name="Comma 2 3 2 3 5" xfId="3634" xr:uid="{00000000-0005-0000-0000-0000790E0000}"/>
    <cellStyle name="Comma 2 3 2 3 5 2" xfId="3635" xr:uid="{00000000-0005-0000-0000-00007A0E0000}"/>
    <cellStyle name="Comma 2 3 2 3 5 2 2" xfId="3636" xr:uid="{00000000-0005-0000-0000-00007B0E0000}"/>
    <cellStyle name="Comma 2 3 2 3 5 2 2 2" xfId="23962" xr:uid="{5E52C592-4F9B-42FD-99B8-6BFFA0AF9098}"/>
    <cellStyle name="Comma 2 3 2 3 5 2 3" xfId="3637" xr:uid="{00000000-0005-0000-0000-00007C0E0000}"/>
    <cellStyle name="Comma 2 3 2 3 5 2 3 2" xfId="23963" xr:uid="{87534628-C63D-4B70-A2B3-63035D6C8CE5}"/>
    <cellStyle name="Comma 2 3 2 3 5 2 4" xfId="3638" xr:uid="{00000000-0005-0000-0000-00007D0E0000}"/>
    <cellStyle name="Comma 2 3 2 3 5 2 4 2" xfId="23964" xr:uid="{8CF2544E-56E5-4EBB-BCFA-4A2406433C5E}"/>
    <cellStyle name="Comma 2 3 2 3 5 2 5" xfId="23961" xr:uid="{76A6E61F-FBC8-43E9-BD6B-DE53E2DBF77D}"/>
    <cellStyle name="Comma 2 3 2 3 5 3" xfId="3639" xr:uid="{00000000-0005-0000-0000-00007E0E0000}"/>
    <cellStyle name="Comma 2 3 2 3 5 3 2" xfId="23965" xr:uid="{1C2466E9-8E53-49FB-AFFD-7A7989793771}"/>
    <cellStyle name="Comma 2 3 2 3 5 4" xfId="3640" xr:uid="{00000000-0005-0000-0000-00007F0E0000}"/>
    <cellStyle name="Comma 2 3 2 3 5 4 2" xfId="23966" xr:uid="{70D5452C-17D4-4E89-B44B-3F7A0BD721FF}"/>
    <cellStyle name="Comma 2 3 2 3 5 5" xfId="3641" xr:uid="{00000000-0005-0000-0000-0000800E0000}"/>
    <cellStyle name="Comma 2 3 2 3 5 5 2" xfId="23967" xr:uid="{D3624773-F5E3-48A0-80A1-46F271C94F50}"/>
    <cellStyle name="Comma 2 3 2 3 5 6" xfId="23960" xr:uid="{1181D320-4641-4542-9C14-AD238B09954A}"/>
    <cellStyle name="Comma 2 3 2 3 6" xfId="3642" xr:uid="{00000000-0005-0000-0000-0000810E0000}"/>
    <cellStyle name="Comma 2 3 2 3 6 2" xfId="3643" xr:uid="{00000000-0005-0000-0000-0000820E0000}"/>
    <cellStyle name="Comma 2 3 2 3 6 2 2" xfId="23969" xr:uid="{553B3151-7B03-4C7E-B255-4AFB9650516A}"/>
    <cellStyle name="Comma 2 3 2 3 6 3" xfId="3644" xr:uid="{00000000-0005-0000-0000-0000830E0000}"/>
    <cellStyle name="Comma 2 3 2 3 6 3 2" xfId="23970" xr:uid="{5C872DBE-3B7B-4642-9C8C-DAEF8FB3F7EB}"/>
    <cellStyle name="Comma 2 3 2 3 6 4" xfId="3645" xr:uid="{00000000-0005-0000-0000-0000840E0000}"/>
    <cellStyle name="Comma 2 3 2 3 6 4 2" xfId="23971" xr:uid="{DC391A2B-4383-4EAC-A8A1-BA1C9EB5690F}"/>
    <cellStyle name="Comma 2 3 2 3 6 5" xfId="23968" xr:uid="{0576C8E3-2F9D-4A8B-ABE6-E5D1D1F1D191}"/>
    <cellStyle name="Comma 2 3 2 3 7" xfId="3646" xr:uid="{00000000-0005-0000-0000-0000850E0000}"/>
    <cellStyle name="Comma 2 3 2 3 7 2" xfId="23972" xr:uid="{AC32B99B-F467-4CBC-BE91-FAA27EE4EB4D}"/>
    <cellStyle name="Comma 2 3 2 3 8" xfId="3647" xr:uid="{00000000-0005-0000-0000-0000860E0000}"/>
    <cellStyle name="Comma 2 3 2 3 8 2" xfId="23973" xr:uid="{7E96D643-A0B3-4A18-8899-C10EDF3BC457}"/>
    <cellStyle name="Comma 2 3 2 3 9" xfId="3648" xr:uid="{00000000-0005-0000-0000-0000870E0000}"/>
    <cellStyle name="Comma 2 3 2 3 9 2" xfId="23974" xr:uid="{8AA2CF9F-A71D-4E3E-8BDA-E8E327A46548}"/>
    <cellStyle name="Comma 2 3 2 4" xfId="3649" xr:uid="{00000000-0005-0000-0000-0000880E0000}"/>
    <cellStyle name="Comma 2 3 2 4 10" xfId="23975" xr:uid="{062FE34B-559C-458F-808B-26083D7E1750}"/>
    <cellStyle name="Comma 2 3 2 4 2" xfId="3650" xr:uid="{00000000-0005-0000-0000-0000890E0000}"/>
    <cellStyle name="Comma 2 3 2 4 2 2" xfId="3651" xr:uid="{00000000-0005-0000-0000-00008A0E0000}"/>
    <cellStyle name="Comma 2 3 2 4 2 2 2" xfId="3652" xr:uid="{00000000-0005-0000-0000-00008B0E0000}"/>
    <cellStyle name="Comma 2 3 2 4 2 2 2 2" xfId="3653" xr:uid="{00000000-0005-0000-0000-00008C0E0000}"/>
    <cellStyle name="Comma 2 3 2 4 2 2 2 2 2" xfId="3654" xr:uid="{00000000-0005-0000-0000-00008D0E0000}"/>
    <cellStyle name="Comma 2 3 2 4 2 2 2 2 2 2" xfId="23980" xr:uid="{DC470DC3-6B7E-4CF5-A250-E8A0F3FA6046}"/>
    <cellStyle name="Comma 2 3 2 4 2 2 2 2 3" xfId="3655" xr:uid="{00000000-0005-0000-0000-00008E0E0000}"/>
    <cellStyle name="Comma 2 3 2 4 2 2 2 2 3 2" xfId="23981" xr:uid="{9708EE61-05D9-47DE-BC71-869A21CE1787}"/>
    <cellStyle name="Comma 2 3 2 4 2 2 2 2 4" xfId="3656" xr:uid="{00000000-0005-0000-0000-00008F0E0000}"/>
    <cellStyle name="Comma 2 3 2 4 2 2 2 2 4 2" xfId="23982" xr:uid="{6FB2ABB7-22D2-4AE8-A0F8-81687B4C373C}"/>
    <cellStyle name="Comma 2 3 2 4 2 2 2 2 5" xfId="23979" xr:uid="{C71245AC-E2C6-4675-8B3A-E15BBF67DF4C}"/>
    <cellStyle name="Comma 2 3 2 4 2 2 2 3" xfId="3657" xr:uid="{00000000-0005-0000-0000-0000900E0000}"/>
    <cellStyle name="Comma 2 3 2 4 2 2 2 3 2" xfId="23983" xr:uid="{9CAA5D54-E226-448E-B3B8-36013FE3334F}"/>
    <cellStyle name="Comma 2 3 2 4 2 2 2 4" xfId="3658" xr:uid="{00000000-0005-0000-0000-0000910E0000}"/>
    <cellStyle name="Comma 2 3 2 4 2 2 2 4 2" xfId="23984" xr:uid="{9C76BC08-F6D1-4B23-937A-BCC79E88297E}"/>
    <cellStyle name="Comma 2 3 2 4 2 2 2 5" xfId="3659" xr:uid="{00000000-0005-0000-0000-0000920E0000}"/>
    <cellStyle name="Comma 2 3 2 4 2 2 2 5 2" xfId="23985" xr:uid="{0E68062B-25DB-49EE-B1A7-58D4D9A51E6E}"/>
    <cellStyle name="Comma 2 3 2 4 2 2 2 6" xfId="23978" xr:uid="{92186C4E-DFB9-4B3C-8BED-17C9A17A8070}"/>
    <cellStyle name="Comma 2 3 2 4 2 2 3" xfId="3660" xr:uid="{00000000-0005-0000-0000-0000930E0000}"/>
    <cellStyle name="Comma 2 3 2 4 2 2 3 2" xfId="3661" xr:uid="{00000000-0005-0000-0000-0000940E0000}"/>
    <cellStyle name="Comma 2 3 2 4 2 2 3 2 2" xfId="23987" xr:uid="{B0A6903A-0A3A-43AA-9E09-7D0E31C45EFE}"/>
    <cellStyle name="Comma 2 3 2 4 2 2 3 3" xfId="3662" xr:uid="{00000000-0005-0000-0000-0000950E0000}"/>
    <cellStyle name="Comma 2 3 2 4 2 2 3 3 2" xfId="23988" xr:uid="{C6894611-97C4-4B02-B8EF-EC02C3692A0B}"/>
    <cellStyle name="Comma 2 3 2 4 2 2 3 4" xfId="3663" xr:uid="{00000000-0005-0000-0000-0000960E0000}"/>
    <cellStyle name="Comma 2 3 2 4 2 2 3 4 2" xfId="23989" xr:uid="{860A8E36-FDB5-418D-9901-9188969DC513}"/>
    <cellStyle name="Comma 2 3 2 4 2 2 3 5" xfId="23986" xr:uid="{F0C53939-2F60-4DA0-9EF2-23A4DF7F10CD}"/>
    <cellStyle name="Comma 2 3 2 4 2 2 4" xfId="3664" xr:uid="{00000000-0005-0000-0000-0000970E0000}"/>
    <cellStyle name="Comma 2 3 2 4 2 2 4 2" xfId="23990" xr:uid="{B7896B0C-AE0F-403D-91BD-1C66C69D519C}"/>
    <cellStyle name="Comma 2 3 2 4 2 2 5" xfId="3665" xr:uid="{00000000-0005-0000-0000-0000980E0000}"/>
    <cellStyle name="Comma 2 3 2 4 2 2 5 2" xfId="23991" xr:uid="{278641B4-309B-4C6A-A672-2D7B1DC66014}"/>
    <cellStyle name="Comma 2 3 2 4 2 2 6" xfId="3666" xr:uid="{00000000-0005-0000-0000-0000990E0000}"/>
    <cellStyle name="Comma 2 3 2 4 2 2 6 2" xfId="23992" xr:uid="{CD484FC2-282F-40CC-AC5E-AB0574DFE0D6}"/>
    <cellStyle name="Comma 2 3 2 4 2 2 7" xfId="23977" xr:uid="{4D71B3D9-A125-426D-96BD-E52DB9D0A990}"/>
    <cellStyle name="Comma 2 3 2 4 2 3" xfId="3667" xr:uid="{00000000-0005-0000-0000-00009A0E0000}"/>
    <cellStyle name="Comma 2 3 2 4 2 3 2" xfId="3668" xr:uid="{00000000-0005-0000-0000-00009B0E0000}"/>
    <cellStyle name="Comma 2 3 2 4 2 3 2 2" xfId="3669" xr:uid="{00000000-0005-0000-0000-00009C0E0000}"/>
    <cellStyle name="Comma 2 3 2 4 2 3 2 2 2" xfId="3670" xr:uid="{00000000-0005-0000-0000-00009D0E0000}"/>
    <cellStyle name="Comma 2 3 2 4 2 3 2 2 2 2" xfId="23996" xr:uid="{9E6BD899-4BD8-4044-BF73-E9380606519F}"/>
    <cellStyle name="Comma 2 3 2 4 2 3 2 2 3" xfId="3671" xr:uid="{00000000-0005-0000-0000-00009E0E0000}"/>
    <cellStyle name="Comma 2 3 2 4 2 3 2 2 3 2" xfId="23997" xr:uid="{E7DF12CE-C137-45AC-A3CF-3A3FC078258B}"/>
    <cellStyle name="Comma 2 3 2 4 2 3 2 2 4" xfId="3672" xr:uid="{00000000-0005-0000-0000-00009F0E0000}"/>
    <cellStyle name="Comma 2 3 2 4 2 3 2 2 4 2" xfId="23998" xr:uid="{743DA4EC-5D49-49F6-B2D5-F02FAB880947}"/>
    <cellStyle name="Comma 2 3 2 4 2 3 2 2 5" xfId="23995" xr:uid="{2E240F3C-B3A4-42B2-84FF-160AA4226416}"/>
    <cellStyle name="Comma 2 3 2 4 2 3 2 3" xfId="3673" xr:uid="{00000000-0005-0000-0000-0000A00E0000}"/>
    <cellStyle name="Comma 2 3 2 4 2 3 2 3 2" xfId="23999" xr:uid="{0CC38E1C-C3E9-4404-AE71-F8E1C5817F21}"/>
    <cellStyle name="Comma 2 3 2 4 2 3 2 4" xfId="3674" xr:uid="{00000000-0005-0000-0000-0000A10E0000}"/>
    <cellStyle name="Comma 2 3 2 4 2 3 2 4 2" xfId="24000" xr:uid="{A905BA26-DE3F-4F82-B17F-5488ECD04781}"/>
    <cellStyle name="Comma 2 3 2 4 2 3 2 5" xfId="3675" xr:uid="{00000000-0005-0000-0000-0000A20E0000}"/>
    <cellStyle name="Comma 2 3 2 4 2 3 2 5 2" xfId="24001" xr:uid="{960B0E8E-B316-4499-84DA-F8A91A93156F}"/>
    <cellStyle name="Comma 2 3 2 4 2 3 2 6" xfId="23994" xr:uid="{0DD7D741-B794-4569-840F-8EAAB11A9A69}"/>
    <cellStyle name="Comma 2 3 2 4 2 3 3" xfId="3676" xr:uid="{00000000-0005-0000-0000-0000A30E0000}"/>
    <cellStyle name="Comma 2 3 2 4 2 3 3 2" xfId="3677" xr:uid="{00000000-0005-0000-0000-0000A40E0000}"/>
    <cellStyle name="Comma 2 3 2 4 2 3 3 2 2" xfId="24003" xr:uid="{E0D2F3B8-816B-4B96-9D91-CE828D847401}"/>
    <cellStyle name="Comma 2 3 2 4 2 3 3 3" xfId="3678" xr:uid="{00000000-0005-0000-0000-0000A50E0000}"/>
    <cellStyle name="Comma 2 3 2 4 2 3 3 3 2" xfId="24004" xr:uid="{9741C0A2-5A8D-4134-8A29-15104D5017ED}"/>
    <cellStyle name="Comma 2 3 2 4 2 3 3 4" xfId="3679" xr:uid="{00000000-0005-0000-0000-0000A60E0000}"/>
    <cellStyle name="Comma 2 3 2 4 2 3 3 4 2" xfId="24005" xr:uid="{007AFBFD-300B-43CC-BC8E-C2087A6D36DB}"/>
    <cellStyle name="Comma 2 3 2 4 2 3 3 5" xfId="24002" xr:uid="{4CF93E17-B662-472E-85D7-12F270310A7C}"/>
    <cellStyle name="Comma 2 3 2 4 2 3 4" xfId="3680" xr:uid="{00000000-0005-0000-0000-0000A70E0000}"/>
    <cellStyle name="Comma 2 3 2 4 2 3 4 2" xfId="24006" xr:uid="{2BD908CC-CE41-4109-BE07-7BF5A13A7672}"/>
    <cellStyle name="Comma 2 3 2 4 2 3 5" xfId="3681" xr:uid="{00000000-0005-0000-0000-0000A80E0000}"/>
    <cellStyle name="Comma 2 3 2 4 2 3 5 2" xfId="24007" xr:uid="{F31FABFC-1B85-4086-B8CC-DC5263F44224}"/>
    <cellStyle name="Comma 2 3 2 4 2 3 6" xfId="3682" xr:uid="{00000000-0005-0000-0000-0000A90E0000}"/>
    <cellStyle name="Comma 2 3 2 4 2 3 6 2" xfId="24008" xr:uid="{2A52BEE3-C0CE-4459-A5CD-D8218555EF27}"/>
    <cellStyle name="Comma 2 3 2 4 2 3 7" xfId="23993" xr:uid="{85A2FD0E-1745-4A9A-8B37-2FDA6E9DA23C}"/>
    <cellStyle name="Comma 2 3 2 4 2 4" xfId="3683" xr:uid="{00000000-0005-0000-0000-0000AA0E0000}"/>
    <cellStyle name="Comma 2 3 2 4 2 4 2" xfId="3684" xr:uid="{00000000-0005-0000-0000-0000AB0E0000}"/>
    <cellStyle name="Comma 2 3 2 4 2 4 2 2" xfId="3685" xr:uid="{00000000-0005-0000-0000-0000AC0E0000}"/>
    <cellStyle name="Comma 2 3 2 4 2 4 2 2 2" xfId="24011" xr:uid="{B851EEE5-85C9-43F8-B241-CA7DD1E4747A}"/>
    <cellStyle name="Comma 2 3 2 4 2 4 2 3" xfId="3686" xr:uid="{00000000-0005-0000-0000-0000AD0E0000}"/>
    <cellStyle name="Comma 2 3 2 4 2 4 2 3 2" xfId="24012" xr:uid="{1736C6F7-3BB1-44C6-B8FB-871208BFA9D9}"/>
    <cellStyle name="Comma 2 3 2 4 2 4 2 4" xfId="3687" xr:uid="{00000000-0005-0000-0000-0000AE0E0000}"/>
    <cellStyle name="Comma 2 3 2 4 2 4 2 4 2" xfId="24013" xr:uid="{53CE8CBF-E1F1-45E7-AA72-2526B6D2D660}"/>
    <cellStyle name="Comma 2 3 2 4 2 4 2 5" xfId="24010" xr:uid="{EE21DB2B-DC1D-4A82-AF7D-90460F4080D5}"/>
    <cellStyle name="Comma 2 3 2 4 2 4 3" xfId="3688" xr:uid="{00000000-0005-0000-0000-0000AF0E0000}"/>
    <cellStyle name="Comma 2 3 2 4 2 4 3 2" xfId="24014" xr:uid="{03938788-4922-4E48-825B-769248AFE392}"/>
    <cellStyle name="Comma 2 3 2 4 2 4 4" xfId="3689" xr:uid="{00000000-0005-0000-0000-0000B00E0000}"/>
    <cellStyle name="Comma 2 3 2 4 2 4 4 2" xfId="24015" xr:uid="{A7EAD0F5-2E22-46F8-AE35-AF19B1131A5B}"/>
    <cellStyle name="Comma 2 3 2 4 2 4 5" xfId="3690" xr:uid="{00000000-0005-0000-0000-0000B10E0000}"/>
    <cellStyle name="Comma 2 3 2 4 2 4 5 2" xfId="24016" xr:uid="{DD7587AA-0265-4D96-B0F1-A1FE84A313D8}"/>
    <cellStyle name="Comma 2 3 2 4 2 4 6" xfId="24009" xr:uid="{4082FEA5-270A-4053-B211-A6017E33DF7C}"/>
    <cellStyle name="Comma 2 3 2 4 2 5" xfId="3691" xr:uid="{00000000-0005-0000-0000-0000B20E0000}"/>
    <cellStyle name="Comma 2 3 2 4 2 5 2" xfId="3692" xr:uid="{00000000-0005-0000-0000-0000B30E0000}"/>
    <cellStyle name="Comma 2 3 2 4 2 5 2 2" xfId="24018" xr:uid="{D24512E7-B256-4FE4-9A43-5B0D27ECF653}"/>
    <cellStyle name="Comma 2 3 2 4 2 5 3" xfId="3693" xr:uid="{00000000-0005-0000-0000-0000B40E0000}"/>
    <cellStyle name="Comma 2 3 2 4 2 5 3 2" xfId="24019" xr:uid="{599EC4AB-2983-4AA0-9CB7-640BF4D1E5AD}"/>
    <cellStyle name="Comma 2 3 2 4 2 5 4" xfId="3694" xr:uid="{00000000-0005-0000-0000-0000B50E0000}"/>
    <cellStyle name="Comma 2 3 2 4 2 5 4 2" xfId="24020" xr:uid="{8EC6A820-5621-4829-8ECF-93ED9295DBB0}"/>
    <cellStyle name="Comma 2 3 2 4 2 5 5" xfId="24017" xr:uid="{01A0129D-5B57-43E2-BBD6-0D70F846763F}"/>
    <cellStyle name="Comma 2 3 2 4 2 6" xfId="3695" xr:uid="{00000000-0005-0000-0000-0000B60E0000}"/>
    <cellStyle name="Comma 2 3 2 4 2 6 2" xfId="24021" xr:uid="{09E54798-FA0A-4841-A1BD-270D84ECAD39}"/>
    <cellStyle name="Comma 2 3 2 4 2 7" xfId="3696" xr:uid="{00000000-0005-0000-0000-0000B70E0000}"/>
    <cellStyle name="Comma 2 3 2 4 2 7 2" xfId="24022" xr:uid="{4178FF43-E05F-45B4-86A8-4760F7E35A17}"/>
    <cellStyle name="Comma 2 3 2 4 2 8" xfId="3697" xr:uid="{00000000-0005-0000-0000-0000B80E0000}"/>
    <cellStyle name="Comma 2 3 2 4 2 8 2" xfId="24023" xr:uid="{872EA0CA-243E-4359-9144-46D8FC5DD7C9}"/>
    <cellStyle name="Comma 2 3 2 4 2 9" xfId="23976" xr:uid="{AF1B7E6F-841F-4554-9178-ED7B03ED5C3F}"/>
    <cellStyle name="Comma 2 3 2 4 3" xfId="3698" xr:uid="{00000000-0005-0000-0000-0000B90E0000}"/>
    <cellStyle name="Comma 2 3 2 4 3 2" xfId="3699" xr:uid="{00000000-0005-0000-0000-0000BA0E0000}"/>
    <cellStyle name="Comma 2 3 2 4 3 2 2" xfId="3700" xr:uid="{00000000-0005-0000-0000-0000BB0E0000}"/>
    <cellStyle name="Comma 2 3 2 4 3 2 2 2" xfId="3701" xr:uid="{00000000-0005-0000-0000-0000BC0E0000}"/>
    <cellStyle name="Comma 2 3 2 4 3 2 2 2 2" xfId="24027" xr:uid="{4460AA02-AAAC-4C7D-BF7C-0008197DA116}"/>
    <cellStyle name="Comma 2 3 2 4 3 2 2 3" xfId="3702" xr:uid="{00000000-0005-0000-0000-0000BD0E0000}"/>
    <cellStyle name="Comma 2 3 2 4 3 2 2 3 2" xfId="24028" xr:uid="{B6D3147E-4F3B-453D-8E2B-5A88A4CD6695}"/>
    <cellStyle name="Comma 2 3 2 4 3 2 2 4" xfId="3703" xr:uid="{00000000-0005-0000-0000-0000BE0E0000}"/>
    <cellStyle name="Comma 2 3 2 4 3 2 2 4 2" xfId="24029" xr:uid="{2FCFC760-9175-4822-A242-1873AF89150E}"/>
    <cellStyle name="Comma 2 3 2 4 3 2 2 5" xfId="24026" xr:uid="{902BD0BE-4F3B-4271-91D9-63C80CD8B48C}"/>
    <cellStyle name="Comma 2 3 2 4 3 2 3" xfId="3704" xr:uid="{00000000-0005-0000-0000-0000BF0E0000}"/>
    <cellStyle name="Comma 2 3 2 4 3 2 3 2" xfId="24030" xr:uid="{834E608F-A4AE-4DEA-8120-7D23F3C18E41}"/>
    <cellStyle name="Comma 2 3 2 4 3 2 4" xfId="3705" xr:uid="{00000000-0005-0000-0000-0000C00E0000}"/>
    <cellStyle name="Comma 2 3 2 4 3 2 4 2" xfId="24031" xr:uid="{C576B6C3-94B6-46E4-8054-24224D61ECA5}"/>
    <cellStyle name="Comma 2 3 2 4 3 2 5" xfId="3706" xr:uid="{00000000-0005-0000-0000-0000C10E0000}"/>
    <cellStyle name="Comma 2 3 2 4 3 2 5 2" xfId="24032" xr:uid="{E2D91213-034E-4054-B552-EA4DC9C452BA}"/>
    <cellStyle name="Comma 2 3 2 4 3 2 6" xfId="24025" xr:uid="{C6A91A15-E646-4723-8C51-AC24D88D88C8}"/>
    <cellStyle name="Comma 2 3 2 4 3 3" xfId="3707" xr:uid="{00000000-0005-0000-0000-0000C20E0000}"/>
    <cellStyle name="Comma 2 3 2 4 3 3 2" xfId="3708" xr:uid="{00000000-0005-0000-0000-0000C30E0000}"/>
    <cellStyle name="Comma 2 3 2 4 3 3 2 2" xfId="24034" xr:uid="{4438506B-E792-4EC2-B518-86A91EF8CD3A}"/>
    <cellStyle name="Comma 2 3 2 4 3 3 3" xfId="3709" xr:uid="{00000000-0005-0000-0000-0000C40E0000}"/>
    <cellStyle name="Comma 2 3 2 4 3 3 3 2" xfId="24035" xr:uid="{C8046C73-3434-43DB-B11B-C24D2050E150}"/>
    <cellStyle name="Comma 2 3 2 4 3 3 4" xfId="3710" xr:uid="{00000000-0005-0000-0000-0000C50E0000}"/>
    <cellStyle name="Comma 2 3 2 4 3 3 4 2" xfId="24036" xr:uid="{E80E6A09-EBAA-4ADD-A565-CD1F1AFBBC37}"/>
    <cellStyle name="Comma 2 3 2 4 3 3 5" xfId="24033" xr:uid="{952D569F-9159-4C27-BBE5-462BA2B10EE7}"/>
    <cellStyle name="Comma 2 3 2 4 3 4" xfId="3711" xr:uid="{00000000-0005-0000-0000-0000C60E0000}"/>
    <cellStyle name="Comma 2 3 2 4 3 4 2" xfId="24037" xr:uid="{506AD28C-F048-4C9D-890B-94C4A10BBFA7}"/>
    <cellStyle name="Comma 2 3 2 4 3 5" xfId="3712" xr:uid="{00000000-0005-0000-0000-0000C70E0000}"/>
    <cellStyle name="Comma 2 3 2 4 3 5 2" xfId="24038" xr:uid="{AF6F9236-BEC7-47FB-B150-C2B932DCE3C0}"/>
    <cellStyle name="Comma 2 3 2 4 3 6" xfId="3713" xr:uid="{00000000-0005-0000-0000-0000C80E0000}"/>
    <cellStyle name="Comma 2 3 2 4 3 6 2" xfId="24039" xr:uid="{101CDA0C-2826-418A-80F5-C5EF4F84371F}"/>
    <cellStyle name="Comma 2 3 2 4 3 7" xfId="24024" xr:uid="{E28A1BE5-A45D-487A-B42E-9F791186E4A4}"/>
    <cellStyle name="Comma 2 3 2 4 4" xfId="3714" xr:uid="{00000000-0005-0000-0000-0000C90E0000}"/>
    <cellStyle name="Comma 2 3 2 4 4 2" xfId="3715" xr:uid="{00000000-0005-0000-0000-0000CA0E0000}"/>
    <cellStyle name="Comma 2 3 2 4 4 2 2" xfId="3716" xr:uid="{00000000-0005-0000-0000-0000CB0E0000}"/>
    <cellStyle name="Comma 2 3 2 4 4 2 2 2" xfId="3717" xr:uid="{00000000-0005-0000-0000-0000CC0E0000}"/>
    <cellStyle name="Comma 2 3 2 4 4 2 2 2 2" xfId="24043" xr:uid="{0DAE6BC3-736B-4B9F-AA26-8739F6931D04}"/>
    <cellStyle name="Comma 2 3 2 4 4 2 2 3" xfId="3718" xr:uid="{00000000-0005-0000-0000-0000CD0E0000}"/>
    <cellStyle name="Comma 2 3 2 4 4 2 2 3 2" xfId="24044" xr:uid="{BB9EFCDF-6D95-408F-A2B2-6675D41DB9D2}"/>
    <cellStyle name="Comma 2 3 2 4 4 2 2 4" xfId="3719" xr:uid="{00000000-0005-0000-0000-0000CE0E0000}"/>
    <cellStyle name="Comma 2 3 2 4 4 2 2 4 2" xfId="24045" xr:uid="{558AFE99-3EFB-4806-AE8A-C66D87E1EBD5}"/>
    <cellStyle name="Comma 2 3 2 4 4 2 2 5" xfId="24042" xr:uid="{32778EA5-2492-45EA-8292-3595EA10DCC0}"/>
    <cellStyle name="Comma 2 3 2 4 4 2 3" xfId="3720" xr:uid="{00000000-0005-0000-0000-0000CF0E0000}"/>
    <cellStyle name="Comma 2 3 2 4 4 2 3 2" xfId="24046" xr:uid="{6FC4A71D-ECD3-42CA-9E46-B1DF6377D0B6}"/>
    <cellStyle name="Comma 2 3 2 4 4 2 4" xfId="3721" xr:uid="{00000000-0005-0000-0000-0000D00E0000}"/>
    <cellStyle name="Comma 2 3 2 4 4 2 4 2" xfId="24047" xr:uid="{0D86DFC1-0E64-4183-9F29-DA0BA572D1F5}"/>
    <cellStyle name="Comma 2 3 2 4 4 2 5" xfId="3722" xr:uid="{00000000-0005-0000-0000-0000D10E0000}"/>
    <cellStyle name="Comma 2 3 2 4 4 2 5 2" xfId="24048" xr:uid="{C411A412-26BB-4EF3-8112-39C288F7E903}"/>
    <cellStyle name="Comma 2 3 2 4 4 2 6" xfId="24041" xr:uid="{BDCAA39A-0912-4421-A4AC-DED2119E33C8}"/>
    <cellStyle name="Comma 2 3 2 4 4 3" xfId="3723" xr:uid="{00000000-0005-0000-0000-0000D20E0000}"/>
    <cellStyle name="Comma 2 3 2 4 4 3 2" xfId="3724" xr:uid="{00000000-0005-0000-0000-0000D30E0000}"/>
    <cellStyle name="Comma 2 3 2 4 4 3 2 2" xfId="24050" xr:uid="{575E91FD-B575-4181-8EB7-30A59030E931}"/>
    <cellStyle name="Comma 2 3 2 4 4 3 3" xfId="3725" xr:uid="{00000000-0005-0000-0000-0000D40E0000}"/>
    <cellStyle name="Comma 2 3 2 4 4 3 3 2" xfId="24051" xr:uid="{0084ABEA-C53D-4115-942B-5EF7C9A939EA}"/>
    <cellStyle name="Comma 2 3 2 4 4 3 4" xfId="3726" xr:uid="{00000000-0005-0000-0000-0000D50E0000}"/>
    <cellStyle name="Comma 2 3 2 4 4 3 4 2" xfId="24052" xr:uid="{84D031E4-1243-4721-877E-5D576CD21902}"/>
    <cellStyle name="Comma 2 3 2 4 4 3 5" xfId="24049" xr:uid="{E82B49B5-57F8-4923-A9C6-22A5E334F480}"/>
    <cellStyle name="Comma 2 3 2 4 4 4" xfId="3727" xr:uid="{00000000-0005-0000-0000-0000D60E0000}"/>
    <cellStyle name="Comma 2 3 2 4 4 4 2" xfId="24053" xr:uid="{8631D4D4-766B-49AF-94B0-820CE66F0773}"/>
    <cellStyle name="Comma 2 3 2 4 4 5" xfId="3728" xr:uid="{00000000-0005-0000-0000-0000D70E0000}"/>
    <cellStyle name="Comma 2 3 2 4 4 5 2" xfId="24054" xr:uid="{511FCA5D-BA1D-48A3-A483-DF23D7116396}"/>
    <cellStyle name="Comma 2 3 2 4 4 6" xfId="3729" xr:uid="{00000000-0005-0000-0000-0000D80E0000}"/>
    <cellStyle name="Comma 2 3 2 4 4 6 2" xfId="24055" xr:uid="{1295B492-BF30-4B6B-9453-A4B9FFC7F01C}"/>
    <cellStyle name="Comma 2 3 2 4 4 7" xfId="24040" xr:uid="{E6AAD982-3C0F-4FEC-B4C3-C271463C4086}"/>
    <cellStyle name="Comma 2 3 2 4 5" xfId="3730" xr:uid="{00000000-0005-0000-0000-0000D90E0000}"/>
    <cellStyle name="Comma 2 3 2 4 5 2" xfId="3731" xr:uid="{00000000-0005-0000-0000-0000DA0E0000}"/>
    <cellStyle name="Comma 2 3 2 4 5 2 2" xfId="3732" xr:uid="{00000000-0005-0000-0000-0000DB0E0000}"/>
    <cellStyle name="Comma 2 3 2 4 5 2 2 2" xfId="24058" xr:uid="{61BCAABF-CAB2-447F-8174-1522B1E70FF8}"/>
    <cellStyle name="Comma 2 3 2 4 5 2 3" xfId="3733" xr:uid="{00000000-0005-0000-0000-0000DC0E0000}"/>
    <cellStyle name="Comma 2 3 2 4 5 2 3 2" xfId="24059" xr:uid="{04FABD07-6F95-4C81-9EDF-0295E5AC6265}"/>
    <cellStyle name="Comma 2 3 2 4 5 2 4" xfId="3734" xr:uid="{00000000-0005-0000-0000-0000DD0E0000}"/>
    <cellStyle name="Comma 2 3 2 4 5 2 4 2" xfId="24060" xr:uid="{94B4A576-D6E4-4844-BF01-876A8DD7C059}"/>
    <cellStyle name="Comma 2 3 2 4 5 2 5" xfId="24057" xr:uid="{242C19F7-03A8-43FD-B531-57C0C5D14F27}"/>
    <cellStyle name="Comma 2 3 2 4 5 3" xfId="3735" xr:uid="{00000000-0005-0000-0000-0000DE0E0000}"/>
    <cellStyle name="Comma 2 3 2 4 5 3 2" xfId="24061" xr:uid="{A03712D5-4B22-4039-9B38-49F6E5BA27E4}"/>
    <cellStyle name="Comma 2 3 2 4 5 4" xfId="3736" xr:uid="{00000000-0005-0000-0000-0000DF0E0000}"/>
    <cellStyle name="Comma 2 3 2 4 5 4 2" xfId="24062" xr:uid="{8E04EBB4-F895-446B-96A9-349E985B6536}"/>
    <cellStyle name="Comma 2 3 2 4 5 5" xfId="3737" xr:uid="{00000000-0005-0000-0000-0000E00E0000}"/>
    <cellStyle name="Comma 2 3 2 4 5 5 2" xfId="24063" xr:uid="{C0EFD60C-C10F-4F24-9BC0-42FDBA2080FC}"/>
    <cellStyle name="Comma 2 3 2 4 5 6" xfId="24056" xr:uid="{63231E75-E494-4C15-A4B6-8CD2EB6E0A39}"/>
    <cellStyle name="Comma 2 3 2 4 6" xfId="3738" xr:uid="{00000000-0005-0000-0000-0000E10E0000}"/>
    <cellStyle name="Comma 2 3 2 4 6 2" xfId="3739" xr:uid="{00000000-0005-0000-0000-0000E20E0000}"/>
    <cellStyle name="Comma 2 3 2 4 6 2 2" xfId="24065" xr:uid="{5A41B30C-FAA4-43C2-B540-06B4E8F817FB}"/>
    <cellStyle name="Comma 2 3 2 4 6 3" xfId="3740" xr:uid="{00000000-0005-0000-0000-0000E30E0000}"/>
    <cellStyle name="Comma 2 3 2 4 6 3 2" xfId="24066" xr:uid="{FB80B361-D21F-4637-86EC-7C36508C00C5}"/>
    <cellStyle name="Comma 2 3 2 4 6 4" xfId="3741" xr:uid="{00000000-0005-0000-0000-0000E40E0000}"/>
    <cellStyle name="Comma 2 3 2 4 6 4 2" xfId="24067" xr:uid="{7DFE3EE5-CB7D-4B04-B5A6-C24BACF4722A}"/>
    <cellStyle name="Comma 2 3 2 4 6 5" xfId="24064" xr:uid="{5988147C-951D-4724-AC96-BAAA4CF54676}"/>
    <cellStyle name="Comma 2 3 2 4 7" xfId="3742" xr:uid="{00000000-0005-0000-0000-0000E50E0000}"/>
    <cellStyle name="Comma 2 3 2 4 7 2" xfId="24068" xr:uid="{A08FBF22-5ED5-4F82-8F14-77A2B908E950}"/>
    <cellStyle name="Comma 2 3 2 4 8" xfId="3743" xr:uid="{00000000-0005-0000-0000-0000E60E0000}"/>
    <cellStyle name="Comma 2 3 2 4 8 2" xfId="24069" xr:uid="{2A2D5D53-829E-49DC-9200-76005C3B8F30}"/>
    <cellStyle name="Comma 2 3 2 4 9" xfId="3744" xr:uid="{00000000-0005-0000-0000-0000E70E0000}"/>
    <cellStyle name="Comma 2 3 2 4 9 2" xfId="24070" xr:uid="{D0CE0C81-554B-4823-B25C-DEDF4257911F}"/>
    <cellStyle name="Comma 2 3 2 5" xfId="3745" xr:uid="{00000000-0005-0000-0000-0000E80E0000}"/>
    <cellStyle name="Comma 2 3 2 5 2" xfId="3746" xr:uid="{00000000-0005-0000-0000-0000E90E0000}"/>
    <cellStyle name="Comma 2 3 2 5 2 2" xfId="3747" xr:uid="{00000000-0005-0000-0000-0000EA0E0000}"/>
    <cellStyle name="Comma 2 3 2 5 2 2 2" xfId="3748" xr:uid="{00000000-0005-0000-0000-0000EB0E0000}"/>
    <cellStyle name="Comma 2 3 2 5 2 2 2 2" xfId="3749" xr:uid="{00000000-0005-0000-0000-0000EC0E0000}"/>
    <cellStyle name="Comma 2 3 2 5 2 2 2 2 2" xfId="24075" xr:uid="{5E11B306-7692-4791-93F6-E23BABA94877}"/>
    <cellStyle name="Comma 2 3 2 5 2 2 2 3" xfId="3750" xr:uid="{00000000-0005-0000-0000-0000ED0E0000}"/>
    <cellStyle name="Comma 2 3 2 5 2 2 2 3 2" xfId="24076" xr:uid="{E62E9A4F-48C5-4CE1-B8A2-879B48AF9605}"/>
    <cellStyle name="Comma 2 3 2 5 2 2 2 4" xfId="3751" xr:uid="{00000000-0005-0000-0000-0000EE0E0000}"/>
    <cellStyle name="Comma 2 3 2 5 2 2 2 4 2" xfId="24077" xr:uid="{5E7F6B79-23BD-4FE1-89D0-374A9B44968C}"/>
    <cellStyle name="Comma 2 3 2 5 2 2 2 5" xfId="24074" xr:uid="{A1A0753A-76B6-4030-9331-396C0DF49E7B}"/>
    <cellStyle name="Comma 2 3 2 5 2 2 3" xfId="3752" xr:uid="{00000000-0005-0000-0000-0000EF0E0000}"/>
    <cellStyle name="Comma 2 3 2 5 2 2 3 2" xfId="24078" xr:uid="{CD1CEC3F-8A20-4ECE-8DB3-2950890C5216}"/>
    <cellStyle name="Comma 2 3 2 5 2 2 4" xfId="3753" xr:uid="{00000000-0005-0000-0000-0000F00E0000}"/>
    <cellStyle name="Comma 2 3 2 5 2 2 4 2" xfId="24079" xr:uid="{F2B05208-A0CC-4829-872A-C783CDBA38A6}"/>
    <cellStyle name="Comma 2 3 2 5 2 2 5" xfId="3754" xr:uid="{00000000-0005-0000-0000-0000F10E0000}"/>
    <cellStyle name="Comma 2 3 2 5 2 2 5 2" xfId="24080" xr:uid="{3992CC50-6271-4F61-93F7-37C0DE1D61B4}"/>
    <cellStyle name="Comma 2 3 2 5 2 2 6" xfId="24073" xr:uid="{01C847A8-52CC-41D8-8DA6-18BF4842393A}"/>
    <cellStyle name="Comma 2 3 2 5 2 3" xfId="3755" xr:uid="{00000000-0005-0000-0000-0000F20E0000}"/>
    <cellStyle name="Comma 2 3 2 5 2 3 2" xfId="3756" xr:uid="{00000000-0005-0000-0000-0000F30E0000}"/>
    <cellStyle name="Comma 2 3 2 5 2 3 2 2" xfId="24082" xr:uid="{B517191B-923A-4B7B-94EE-31E635B861EA}"/>
    <cellStyle name="Comma 2 3 2 5 2 3 3" xfId="3757" xr:uid="{00000000-0005-0000-0000-0000F40E0000}"/>
    <cellStyle name="Comma 2 3 2 5 2 3 3 2" xfId="24083" xr:uid="{2F0E9DEF-6C77-42D6-8C90-CE5BCA6533C0}"/>
    <cellStyle name="Comma 2 3 2 5 2 3 4" xfId="3758" xr:uid="{00000000-0005-0000-0000-0000F50E0000}"/>
    <cellStyle name="Comma 2 3 2 5 2 3 4 2" xfId="24084" xr:uid="{1E8776F2-8A73-4258-94AB-58D356E3D555}"/>
    <cellStyle name="Comma 2 3 2 5 2 3 5" xfId="24081" xr:uid="{2FA9C4FD-662F-4248-9BC4-17DB03C5A078}"/>
    <cellStyle name="Comma 2 3 2 5 2 4" xfId="3759" xr:uid="{00000000-0005-0000-0000-0000F60E0000}"/>
    <cellStyle name="Comma 2 3 2 5 2 4 2" xfId="24085" xr:uid="{38EB5A59-D34C-4125-8E1A-761BC3AF045A}"/>
    <cellStyle name="Comma 2 3 2 5 2 5" xfId="3760" xr:uid="{00000000-0005-0000-0000-0000F70E0000}"/>
    <cellStyle name="Comma 2 3 2 5 2 5 2" xfId="24086" xr:uid="{B7B38D29-6FC9-40A5-BF5C-67D045F7F2E6}"/>
    <cellStyle name="Comma 2 3 2 5 2 6" xfId="3761" xr:uid="{00000000-0005-0000-0000-0000F80E0000}"/>
    <cellStyle name="Comma 2 3 2 5 2 6 2" xfId="24087" xr:uid="{911F2F33-28B1-458D-AB0B-08ECEF847831}"/>
    <cellStyle name="Comma 2 3 2 5 2 7" xfId="24072" xr:uid="{F459A19D-1C0D-4337-A799-518B4A245B6E}"/>
    <cellStyle name="Comma 2 3 2 5 3" xfId="3762" xr:uid="{00000000-0005-0000-0000-0000F90E0000}"/>
    <cellStyle name="Comma 2 3 2 5 3 2" xfId="3763" xr:uid="{00000000-0005-0000-0000-0000FA0E0000}"/>
    <cellStyle name="Comma 2 3 2 5 3 2 2" xfId="3764" xr:uid="{00000000-0005-0000-0000-0000FB0E0000}"/>
    <cellStyle name="Comma 2 3 2 5 3 2 2 2" xfId="3765" xr:uid="{00000000-0005-0000-0000-0000FC0E0000}"/>
    <cellStyle name="Comma 2 3 2 5 3 2 2 2 2" xfId="24091" xr:uid="{8487A5BC-9F26-4930-8E15-A30A5997668D}"/>
    <cellStyle name="Comma 2 3 2 5 3 2 2 3" xfId="3766" xr:uid="{00000000-0005-0000-0000-0000FD0E0000}"/>
    <cellStyle name="Comma 2 3 2 5 3 2 2 3 2" xfId="24092" xr:uid="{91A74011-B324-44F7-99DF-A66529FD3B06}"/>
    <cellStyle name="Comma 2 3 2 5 3 2 2 4" xfId="3767" xr:uid="{00000000-0005-0000-0000-0000FE0E0000}"/>
    <cellStyle name="Comma 2 3 2 5 3 2 2 4 2" xfId="24093" xr:uid="{21243F02-9F31-4C6B-B42C-AA63022662F4}"/>
    <cellStyle name="Comma 2 3 2 5 3 2 2 5" xfId="24090" xr:uid="{64C92106-B190-4313-B5E4-D8BC35B28BB5}"/>
    <cellStyle name="Comma 2 3 2 5 3 2 3" xfId="3768" xr:uid="{00000000-0005-0000-0000-0000FF0E0000}"/>
    <cellStyle name="Comma 2 3 2 5 3 2 3 2" xfId="24094" xr:uid="{3737C72D-486F-4FAE-8AB6-5A2D32D45F00}"/>
    <cellStyle name="Comma 2 3 2 5 3 2 4" xfId="3769" xr:uid="{00000000-0005-0000-0000-0000000F0000}"/>
    <cellStyle name="Comma 2 3 2 5 3 2 4 2" xfId="24095" xr:uid="{EA129E14-115A-474F-B7D0-0D1FF768DF55}"/>
    <cellStyle name="Comma 2 3 2 5 3 2 5" xfId="3770" xr:uid="{00000000-0005-0000-0000-0000010F0000}"/>
    <cellStyle name="Comma 2 3 2 5 3 2 5 2" xfId="24096" xr:uid="{75EA4065-6839-482F-8024-83BD61C937E7}"/>
    <cellStyle name="Comma 2 3 2 5 3 2 6" xfId="24089" xr:uid="{9F2D020E-794D-4D03-8CB7-57F1DA6F56AE}"/>
    <cellStyle name="Comma 2 3 2 5 3 3" xfId="3771" xr:uid="{00000000-0005-0000-0000-0000020F0000}"/>
    <cellStyle name="Comma 2 3 2 5 3 3 2" xfId="3772" xr:uid="{00000000-0005-0000-0000-0000030F0000}"/>
    <cellStyle name="Comma 2 3 2 5 3 3 2 2" xfId="24098" xr:uid="{4F473BAB-FD81-41DD-A0C2-6499897DBAA5}"/>
    <cellStyle name="Comma 2 3 2 5 3 3 3" xfId="3773" xr:uid="{00000000-0005-0000-0000-0000040F0000}"/>
    <cellStyle name="Comma 2 3 2 5 3 3 3 2" xfId="24099" xr:uid="{A548060F-E410-4F87-9F00-8A010BDE2469}"/>
    <cellStyle name="Comma 2 3 2 5 3 3 4" xfId="3774" xr:uid="{00000000-0005-0000-0000-0000050F0000}"/>
    <cellStyle name="Comma 2 3 2 5 3 3 4 2" xfId="24100" xr:uid="{4BF5FBF3-66D0-482A-8A18-1DB704CE6D32}"/>
    <cellStyle name="Comma 2 3 2 5 3 3 5" xfId="24097" xr:uid="{EAB0BE0C-DA76-4200-BCC0-89C6A52C2F34}"/>
    <cellStyle name="Comma 2 3 2 5 3 4" xfId="3775" xr:uid="{00000000-0005-0000-0000-0000060F0000}"/>
    <cellStyle name="Comma 2 3 2 5 3 4 2" xfId="24101" xr:uid="{583AB4BC-2673-4378-B6C1-5381352AAC1D}"/>
    <cellStyle name="Comma 2 3 2 5 3 5" xfId="3776" xr:uid="{00000000-0005-0000-0000-0000070F0000}"/>
    <cellStyle name="Comma 2 3 2 5 3 5 2" xfId="24102" xr:uid="{6A381BC3-5C14-42AA-88F9-7B5AC7B82D80}"/>
    <cellStyle name="Comma 2 3 2 5 3 6" xfId="3777" xr:uid="{00000000-0005-0000-0000-0000080F0000}"/>
    <cellStyle name="Comma 2 3 2 5 3 6 2" xfId="24103" xr:uid="{6143405F-521D-4145-AB45-F15E3E29A5F0}"/>
    <cellStyle name="Comma 2 3 2 5 3 7" xfId="24088" xr:uid="{E1A277FD-E6E5-4D77-9ACD-9687E97D800C}"/>
    <cellStyle name="Comma 2 3 2 5 4" xfId="3778" xr:uid="{00000000-0005-0000-0000-0000090F0000}"/>
    <cellStyle name="Comma 2 3 2 5 4 2" xfId="3779" xr:uid="{00000000-0005-0000-0000-00000A0F0000}"/>
    <cellStyle name="Comma 2 3 2 5 4 2 2" xfId="3780" xr:uid="{00000000-0005-0000-0000-00000B0F0000}"/>
    <cellStyle name="Comma 2 3 2 5 4 2 2 2" xfId="24106" xr:uid="{42795BD1-E790-4ECC-88BF-26F544DD8C1A}"/>
    <cellStyle name="Comma 2 3 2 5 4 2 3" xfId="3781" xr:uid="{00000000-0005-0000-0000-00000C0F0000}"/>
    <cellStyle name="Comma 2 3 2 5 4 2 3 2" xfId="24107" xr:uid="{10913F6D-0DDE-40A4-80FE-0B3865E1E9AE}"/>
    <cellStyle name="Comma 2 3 2 5 4 2 4" xfId="3782" xr:uid="{00000000-0005-0000-0000-00000D0F0000}"/>
    <cellStyle name="Comma 2 3 2 5 4 2 4 2" xfId="24108" xr:uid="{A921E7F0-7A34-4BC1-BCB7-DEA021EDFEF1}"/>
    <cellStyle name="Comma 2 3 2 5 4 2 5" xfId="24105" xr:uid="{425CFDED-73EE-4ADE-BD3D-0D1620BCC002}"/>
    <cellStyle name="Comma 2 3 2 5 4 3" xfId="3783" xr:uid="{00000000-0005-0000-0000-00000E0F0000}"/>
    <cellStyle name="Comma 2 3 2 5 4 3 2" xfId="24109" xr:uid="{8985D396-9FDE-4B53-A872-C42527794FAE}"/>
    <cellStyle name="Comma 2 3 2 5 4 4" xfId="3784" xr:uid="{00000000-0005-0000-0000-00000F0F0000}"/>
    <cellStyle name="Comma 2 3 2 5 4 4 2" xfId="24110" xr:uid="{6FA49B95-366E-4EF2-8E20-8CC42B9A7642}"/>
    <cellStyle name="Comma 2 3 2 5 4 5" xfId="3785" xr:uid="{00000000-0005-0000-0000-0000100F0000}"/>
    <cellStyle name="Comma 2 3 2 5 4 5 2" xfId="24111" xr:uid="{012136E6-C350-4597-A31E-F109462412F4}"/>
    <cellStyle name="Comma 2 3 2 5 4 6" xfId="24104" xr:uid="{5E70ECF3-E269-41A3-8FF0-715489F1A72B}"/>
    <cellStyle name="Comma 2 3 2 5 5" xfId="3786" xr:uid="{00000000-0005-0000-0000-0000110F0000}"/>
    <cellStyle name="Comma 2 3 2 5 5 2" xfId="3787" xr:uid="{00000000-0005-0000-0000-0000120F0000}"/>
    <cellStyle name="Comma 2 3 2 5 5 2 2" xfId="24113" xr:uid="{114A4B53-0978-4EB8-A91E-823C25F9385D}"/>
    <cellStyle name="Comma 2 3 2 5 5 3" xfId="3788" xr:uid="{00000000-0005-0000-0000-0000130F0000}"/>
    <cellStyle name="Comma 2 3 2 5 5 3 2" xfId="24114" xr:uid="{248171EB-CB70-4818-9B6B-22D1E4984034}"/>
    <cellStyle name="Comma 2 3 2 5 5 4" xfId="3789" xr:uid="{00000000-0005-0000-0000-0000140F0000}"/>
    <cellStyle name="Comma 2 3 2 5 5 4 2" xfId="24115" xr:uid="{E2236F74-4E32-4162-A269-5C7EA4D01415}"/>
    <cellStyle name="Comma 2 3 2 5 5 5" xfId="24112" xr:uid="{B1526BF2-7AFB-4546-8EC6-37442A444642}"/>
    <cellStyle name="Comma 2 3 2 5 6" xfId="3790" xr:uid="{00000000-0005-0000-0000-0000150F0000}"/>
    <cellStyle name="Comma 2 3 2 5 6 2" xfId="24116" xr:uid="{59819CCE-1534-40E1-860D-52E38804C60A}"/>
    <cellStyle name="Comma 2 3 2 5 7" xfId="3791" xr:uid="{00000000-0005-0000-0000-0000160F0000}"/>
    <cellStyle name="Comma 2 3 2 5 7 2" xfId="24117" xr:uid="{E46F1AE4-2559-456A-9C7F-DC423B379BD4}"/>
    <cellStyle name="Comma 2 3 2 5 8" xfId="3792" xr:uid="{00000000-0005-0000-0000-0000170F0000}"/>
    <cellStyle name="Comma 2 3 2 5 8 2" xfId="24118" xr:uid="{D4E7BC71-55C7-4014-889C-E4A2205D7B38}"/>
    <cellStyle name="Comma 2 3 2 5 9" xfId="24071" xr:uid="{619EBB92-713E-402A-B9D0-5FE0512810FF}"/>
    <cellStyle name="Comma 2 3 2 6" xfId="3793" xr:uid="{00000000-0005-0000-0000-0000180F0000}"/>
    <cellStyle name="Comma 2 3 2 6 2" xfId="3794" xr:uid="{00000000-0005-0000-0000-0000190F0000}"/>
    <cellStyle name="Comma 2 3 2 6 2 2" xfId="3795" xr:uid="{00000000-0005-0000-0000-00001A0F0000}"/>
    <cellStyle name="Comma 2 3 2 6 2 2 2" xfId="3796" xr:uid="{00000000-0005-0000-0000-00001B0F0000}"/>
    <cellStyle name="Comma 2 3 2 6 2 2 2 2" xfId="3797" xr:uid="{00000000-0005-0000-0000-00001C0F0000}"/>
    <cellStyle name="Comma 2 3 2 6 2 2 2 2 2" xfId="24123" xr:uid="{CA18B7CB-FBF4-427A-971B-858F6CAAAC2D}"/>
    <cellStyle name="Comma 2 3 2 6 2 2 2 3" xfId="3798" xr:uid="{00000000-0005-0000-0000-00001D0F0000}"/>
    <cellStyle name="Comma 2 3 2 6 2 2 2 3 2" xfId="24124" xr:uid="{3E6BEC0A-D347-42A5-B903-AEFAC3B7863F}"/>
    <cellStyle name="Comma 2 3 2 6 2 2 2 4" xfId="3799" xr:uid="{00000000-0005-0000-0000-00001E0F0000}"/>
    <cellStyle name="Comma 2 3 2 6 2 2 2 4 2" xfId="24125" xr:uid="{B0A7E0AC-17A6-4BC7-952D-2EA9259356A7}"/>
    <cellStyle name="Comma 2 3 2 6 2 2 2 5" xfId="24122" xr:uid="{7FEA0D9A-C3B2-494C-B511-883EA7DC1738}"/>
    <cellStyle name="Comma 2 3 2 6 2 2 3" xfId="3800" xr:uid="{00000000-0005-0000-0000-00001F0F0000}"/>
    <cellStyle name="Comma 2 3 2 6 2 2 3 2" xfId="24126" xr:uid="{841E3152-0DED-446E-A7D9-3F4B31A2BD63}"/>
    <cellStyle name="Comma 2 3 2 6 2 2 4" xfId="3801" xr:uid="{00000000-0005-0000-0000-0000200F0000}"/>
    <cellStyle name="Comma 2 3 2 6 2 2 4 2" xfId="24127" xr:uid="{049397C6-3E39-43C5-A86E-EDDDD051C1B4}"/>
    <cellStyle name="Comma 2 3 2 6 2 2 5" xfId="3802" xr:uid="{00000000-0005-0000-0000-0000210F0000}"/>
    <cellStyle name="Comma 2 3 2 6 2 2 5 2" xfId="24128" xr:uid="{4BF8A4B6-6211-45FA-98B2-4181C1AB6585}"/>
    <cellStyle name="Comma 2 3 2 6 2 2 6" xfId="24121" xr:uid="{E1AB1F1B-86C2-4E7D-8B03-7D123112A06D}"/>
    <cellStyle name="Comma 2 3 2 6 2 3" xfId="3803" xr:uid="{00000000-0005-0000-0000-0000220F0000}"/>
    <cellStyle name="Comma 2 3 2 6 2 3 2" xfId="3804" xr:uid="{00000000-0005-0000-0000-0000230F0000}"/>
    <cellStyle name="Comma 2 3 2 6 2 3 2 2" xfId="24130" xr:uid="{6F9A3F2F-6AD8-4EF0-8202-695AE7AE7E84}"/>
    <cellStyle name="Comma 2 3 2 6 2 3 3" xfId="3805" xr:uid="{00000000-0005-0000-0000-0000240F0000}"/>
    <cellStyle name="Comma 2 3 2 6 2 3 3 2" xfId="24131" xr:uid="{8D43F7FD-B922-4C11-BDD1-821EC5E4A8E8}"/>
    <cellStyle name="Comma 2 3 2 6 2 3 4" xfId="3806" xr:uid="{00000000-0005-0000-0000-0000250F0000}"/>
    <cellStyle name="Comma 2 3 2 6 2 3 4 2" xfId="24132" xr:uid="{CAE12BA2-5374-4983-980D-CFCB03BB9715}"/>
    <cellStyle name="Comma 2 3 2 6 2 3 5" xfId="24129" xr:uid="{593B4C25-6349-4F36-953F-BC57AB0B7335}"/>
    <cellStyle name="Comma 2 3 2 6 2 4" xfId="3807" xr:uid="{00000000-0005-0000-0000-0000260F0000}"/>
    <cellStyle name="Comma 2 3 2 6 2 4 2" xfId="24133" xr:uid="{4BF2073C-740C-4917-A873-67C6269EFC96}"/>
    <cellStyle name="Comma 2 3 2 6 2 5" xfId="3808" xr:uid="{00000000-0005-0000-0000-0000270F0000}"/>
    <cellStyle name="Comma 2 3 2 6 2 5 2" xfId="24134" xr:uid="{222A34D0-1C6F-48BB-B66C-43485131DA18}"/>
    <cellStyle name="Comma 2 3 2 6 2 6" xfId="3809" xr:uid="{00000000-0005-0000-0000-0000280F0000}"/>
    <cellStyle name="Comma 2 3 2 6 2 6 2" xfId="24135" xr:uid="{246B1DEE-57B6-4BAC-BF2C-75264EAB04B6}"/>
    <cellStyle name="Comma 2 3 2 6 2 7" xfId="24120" xr:uid="{E9FCCD6E-79DE-4E14-B156-19840E7E2E65}"/>
    <cellStyle name="Comma 2 3 2 6 3" xfId="3810" xr:uid="{00000000-0005-0000-0000-0000290F0000}"/>
    <cellStyle name="Comma 2 3 2 6 3 2" xfId="3811" xr:uid="{00000000-0005-0000-0000-00002A0F0000}"/>
    <cellStyle name="Comma 2 3 2 6 3 2 2" xfId="3812" xr:uid="{00000000-0005-0000-0000-00002B0F0000}"/>
    <cellStyle name="Comma 2 3 2 6 3 2 2 2" xfId="3813" xr:uid="{00000000-0005-0000-0000-00002C0F0000}"/>
    <cellStyle name="Comma 2 3 2 6 3 2 2 2 2" xfId="24139" xr:uid="{B0AFFAE1-7F19-4B31-9CBF-31ED1D8014C1}"/>
    <cellStyle name="Comma 2 3 2 6 3 2 2 3" xfId="3814" xr:uid="{00000000-0005-0000-0000-00002D0F0000}"/>
    <cellStyle name="Comma 2 3 2 6 3 2 2 3 2" xfId="24140" xr:uid="{1B165640-4253-44F5-9859-A17EF3EC06E2}"/>
    <cellStyle name="Comma 2 3 2 6 3 2 2 4" xfId="3815" xr:uid="{00000000-0005-0000-0000-00002E0F0000}"/>
    <cellStyle name="Comma 2 3 2 6 3 2 2 4 2" xfId="24141" xr:uid="{519978A1-1C69-4FCA-BBC1-4DC4530592F9}"/>
    <cellStyle name="Comma 2 3 2 6 3 2 2 5" xfId="24138" xr:uid="{0CE23695-1F8A-45DB-AE19-F0940B098002}"/>
    <cellStyle name="Comma 2 3 2 6 3 2 3" xfId="3816" xr:uid="{00000000-0005-0000-0000-00002F0F0000}"/>
    <cellStyle name="Comma 2 3 2 6 3 2 3 2" xfId="24142" xr:uid="{243AE02E-5665-4732-9337-1474B64513CA}"/>
    <cellStyle name="Comma 2 3 2 6 3 2 4" xfId="3817" xr:uid="{00000000-0005-0000-0000-0000300F0000}"/>
    <cellStyle name="Comma 2 3 2 6 3 2 4 2" xfId="24143" xr:uid="{6E91072A-F12F-4630-AD14-C62AF205DD06}"/>
    <cellStyle name="Comma 2 3 2 6 3 2 5" xfId="3818" xr:uid="{00000000-0005-0000-0000-0000310F0000}"/>
    <cellStyle name="Comma 2 3 2 6 3 2 5 2" xfId="24144" xr:uid="{C1A56805-3EE0-4ED6-95F3-8D3BA0564ED6}"/>
    <cellStyle name="Comma 2 3 2 6 3 2 6" xfId="24137" xr:uid="{2BA8D223-33C5-497F-873B-1DBF1F100F6F}"/>
    <cellStyle name="Comma 2 3 2 6 3 3" xfId="3819" xr:uid="{00000000-0005-0000-0000-0000320F0000}"/>
    <cellStyle name="Comma 2 3 2 6 3 3 2" xfId="3820" xr:uid="{00000000-0005-0000-0000-0000330F0000}"/>
    <cellStyle name="Comma 2 3 2 6 3 3 2 2" xfId="24146" xr:uid="{45660327-822F-4981-B6D1-1EE16AD8EADB}"/>
    <cellStyle name="Comma 2 3 2 6 3 3 3" xfId="3821" xr:uid="{00000000-0005-0000-0000-0000340F0000}"/>
    <cellStyle name="Comma 2 3 2 6 3 3 3 2" xfId="24147" xr:uid="{DD7DA3DE-7473-413A-B406-4EA365FB3CDF}"/>
    <cellStyle name="Comma 2 3 2 6 3 3 4" xfId="3822" xr:uid="{00000000-0005-0000-0000-0000350F0000}"/>
    <cellStyle name="Comma 2 3 2 6 3 3 4 2" xfId="24148" xr:uid="{0DD9613F-B9C2-4DAE-A47A-623CF08FD5F0}"/>
    <cellStyle name="Comma 2 3 2 6 3 3 5" xfId="24145" xr:uid="{6124C667-E473-4C46-9CEC-32FB8B34FF9B}"/>
    <cellStyle name="Comma 2 3 2 6 3 4" xfId="3823" xr:uid="{00000000-0005-0000-0000-0000360F0000}"/>
    <cellStyle name="Comma 2 3 2 6 3 4 2" xfId="24149" xr:uid="{36FEC629-30B2-47DF-809E-20EE3CCDA100}"/>
    <cellStyle name="Comma 2 3 2 6 3 5" xfId="3824" xr:uid="{00000000-0005-0000-0000-0000370F0000}"/>
    <cellStyle name="Comma 2 3 2 6 3 5 2" xfId="24150" xr:uid="{35A45620-F4D9-436B-847E-759AEC318CA0}"/>
    <cellStyle name="Comma 2 3 2 6 3 6" xfId="3825" xr:uid="{00000000-0005-0000-0000-0000380F0000}"/>
    <cellStyle name="Comma 2 3 2 6 3 6 2" xfId="24151" xr:uid="{64CFC25C-D733-4E46-A1D0-BB344E0E0FB0}"/>
    <cellStyle name="Comma 2 3 2 6 3 7" xfId="24136" xr:uid="{4B550F9A-D0FA-40BE-89B7-910D7D8F9DB2}"/>
    <cellStyle name="Comma 2 3 2 6 4" xfId="3826" xr:uid="{00000000-0005-0000-0000-0000390F0000}"/>
    <cellStyle name="Comma 2 3 2 6 4 2" xfId="3827" xr:uid="{00000000-0005-0000-0000-00003A0F0000}"/>
    <cellStyle name="Comma 2 3 2 6 4 2 2" xfId="3828" xr:uid="{00000000-0005-0000-0000-00003B0F0000}"/>
    <cellStyle name="Comma 2 3 2 6 4 2 2 2" xfId="24154" xr:uid="{44DFADBD-3456-4BFE-89A8-11A1A161921B}"/>
    <cellStyle name="Comma 2 3 2 6 4 2 3" xfId="3829" xr:uid="{00000000-0005-0000-0000-00003C0F0000}"/>
    <cellStyle name="Comma 2 3 2 6 4 2 3 2" xfId="24155" xr:uid="{A8C293A5-B3A4-4C16-83DB-51AAE4925490}"/>
    <cellStyle name="Comma 2 3 2 6 4 2 4" xfId="3830" xr:uid="{00000000-0005-0000-0000-00003D0F0000}"/>
    <cellStyle name="Comma 2 3 2 6 4 2 4 2" xfId="24156" xr:uid="{FA6CB53C-EE22-4FA6-8893-ABF688A88A84}"/>
    <cellStyle name="Comma 2 3 2 6 4 2 5" xfId="24153" xr:uid="{B53B0D7A-982E-43E8-810E-E0DE521DD0C2}"/>
    <cellStyle name="Comma 2 3 2 6 4 3" xfId="3831" xr:uid="{00000000-0005-0000-0000-00003E0F0000}"/>
    <cellStyle name="Comma 2 3 2 6 4 3 2" xfId="24157" xr:uid="{FA550D9F-7FCF-4827-9F68-59BD2316B962}"/>
    <cellStyle name="Comma 2 3 2 6 4 4" xfId="3832" xr:uid="{00000000-0005-0000-0000-00003F0F0000}"/>
    <cellStyle name="Comma 2 3 2 6 4 4 2" xfId="24158" xr:uid="{A5142B30-7A79-462B-A956-FE82C0124755}"/>
    <cellStyle name="Comma 2 3 2 6 4 5" xfId="3833" xr:uid="{00000000-0005-0000-0000-0000400F0000}"/>
    <cellStyle name="Comma 2 3 2 6 4 5 2" xfId="24159" xr:uid="{FCB848D4-611D-4BC9-85B4-2EF3C6311B3A}"/>
    <cellStyle name="Comma 2 3 2 6 4 6" xfId="24152" xr:uid="{4B691D1F-60AE-4F55-90C3-360B282E2256}"/>
    <cellStyle name="Comma 2 3 2 6 5" xfId="3834" xr:uid="{00000000-0005-0000-0000-0000410F0000}"/>
    <cellStyle name="Comma 2 3 2 6 5 2" xfId="3835" xr:uid="{00000000-0005-0000-0000-0000420F0000}"/>
    <cellStyle name="Comma 2 3 2 6 5 2 2" xfId="24161" xr:uid="{51680F70-F24B-48F3-9D27-BA0B0B3E328A}"/>
    <cellStyle name="Comma 2 3 2 6 5 3" xfId="3836" xr:uid="{00000000-0005-0000-0000-0000430F0000}"/>
    <cellStyle name="Comma 2 3 2 6 5 3 2" xfId="24162" xr:uid="{68CB0FBF-00F5-42C2-A63F-9D9BA5298EEF}"/>
    <cellStyle name="Comma 2 3 2 6 5 4" xfId="3837" xr:uid="{00000000-0005-0000-0000-0000440F0000}"/>
    <cellStyle name="Comma 2 3 2 6 5 4 2" xfId="24163" xr:uid="{254A141A-9D75-4C8E-9E91-1211D74D8BD4}"/>
    <cellStyle name="Comma 2 3 2 6 5 5" xfId="24160" xr:uid="{D8CF7B56-891D-452F-9B41-4F7D0A0BAE17}"/>
    <cellStyle name="Comma 2 3 2 6 6" xfId="3838" xr:uid="{00000000-0005-0000-0000-0000450F0000}"/>
    <cellStyle name="Comma 2 3 2 6 6 2" xfId="24164" xr:uid="{0163FB13-2A59-4A2E-92D0-663E555DB0D9}"/>
    <cellStyle name="Comma 2 3 2 6 7" xfId="3839" xr:uid="{00000000-0005-0000-0000-0000460F0000}"/>
    <cellStyle name="Comma 2 3 2 6 7 2" xfId="24165" xr:uid="{72D8FD17-A931-4AC8-B923-53AEAF480A12}"/>
    <cellStyle name="Comma 2 3 2 6 8" xfId="3840" xr:uid="{00000000-0005-0000-0000-0000470F0000}"/>
    <cellStyle name="Comma 2 3 2 6 8 2" xfId="24166" xr:uid="{A30A16CB-6ECA-4C0A-A22B-07C50AA2F540}"/>
    <cellStyle name="Comma 2 3 2 6 9" xfId="24119" xr:uid="{77EF2B77-FD72-4725-ACB4-F96DDE9053E8}"/>
    <cellStyle name="Comma 2 3 2 7" xfId="3841" xr:uid="{00000000-0005-0000-0000-0000480F0000}"/>
    <cellStyle name="Comma 2 3 2 7 2" xfId="3842" xr:uid="{00000000-0005-0000-0000-0000490F0000}"/>
    <cellStyle name="Comma 2 3 2 7 2 2" xfId="3843" xr:uid="{00000000-0005-0000-0000-00004A0F0000}"/>
    <cellStyle name="Comma 2 3 2 7 2 2 2" xfId="3844" xr:uid="{00000000-0005-0000-0000-00004B0F0000}"/>
    <cellStyle name="Comma 2 3 2 7 2 2 2 2" xfId="24170" xr:uid="{84CD9492-8B97-4123-962E-845C52557F6B}"/>
    <cellStyle name="Comma 2 3 2 7 2 2 3" xfId="3845" xr:uid="{00000000-0005-0000-0000-00004C0F0000}"/>
    <cellStyle name="Comma 2 3 2 7 2 2 3 2" xfId="24171" xr:uid="{0A4C99EB-3730-4225-A054-053F623EAE90}"/>
    <cellStyle name="Comma 2 3 2 7 2 2 4" xfId="3846" xr:uid="{00000000-0005-0000-0000-00004D0F0000}"/>
    <cellStyle name="Comma 2 3 2 7 2 2 4 2" xfId="24172" xr:uid="{5CC9541A-292B-4508-89FD-B810E2D391A0}"/>
    <cellStyle name="Comma 2 3 2 7 2 2 5" xfId="24169" xr:uid="{751CDB16-FC47-4FA1-ABB4-E002EDD5CFD1}"/>
    <cellStyle name="Comma 2 3 2 7 2 3" xfId="3847" xr:uid="{00000000-0005-0000-0000-00004E0F0000}"/>
    <cellStyle name="Comma 2 3 2 7 2 3 2" xfId="24173" xr:uid="{C32B5B28-20B7-49E9-9C2C-EC6B8CBAB49C}"/>
    <cellStyle name="Comma 2 3 2 7 2 4" xfId="3848" xr:uid="{00000000-0005-0000-0000-00004F0F0000}"/>
    <cellStyle name="Comma 2 3 2 7 2 4 2" xfId="24174" xr:uid="{6D279B77-0BA8-4870-B434-34265924037E}"/>
    <cellStyle name="Comma 2 3 2 7 2 5" xfId="3849" xr:uid="{00000000-0005-0000-0000-0000500F0000}"/>
    <cellStyle name="Comma 2 3 2 7 2 5 2" xfId="24175" xr:uid="{34F8515E-9471-41F6-B966-7CF6DF73DCF9}"/>
    <cellStyle name="Comma 2 3 2 7 2 6" xfId="24168" xr:uid="{AFA73AEA-4020-43FE-B2F2-D4C28846032A}"/>
    <cellStyle name="Comma 2 3 2 7 3" xfId="3850" xr:uid="{00000000-0005-0000-0000-0000510F0000}"/>
    <cellStyle name="Comma 2 3 2 7 3 2" xfId="3851" xr:uid="{00000000-0005-0000-0000-0000520F0000}"/>
    <cellStyle name="Comma 2 3 2 7 3 2 2" xfId="24177" xr:uid="{98690962-51CC-4B49-9436-E6D0F32745F9}"/>
    <cellStyle name="Comma 2 3 2 7 3 3" xfId="3852" xr:uid="{00000000-0005-0000-0000-0000530F0000}"/>
    <cellStyle name="Comma 2 3 2 7 3 3 2" xfId="24178" xr:uid="{3E85FFF5-EA07-4F31-AC50-EBE4E1E6DF01}"/>
    <cellStyle name="Comma 2 3 2 7 3 4" xfId="3853" xr:uid="{00000000-0005-0000-0000-0000540F0000}"/>
    <cellStyle name="Comma 2 3 2 7 3 4 2" xfId="24179" xr:uid="{8D57A93E-49D7-4C63-B606-B1935BEE306C}"/>
    <cellStyle name="Comma 2 3 2 7 3 5" xfId="24176" xr:uid="{D03628CE-E2C1-4F0D-B73F-A30488BB0914}"/>
    <cellStyle name="Comma 2 3 2 7 4" xfId="3854" xr:uid="{00000000-0005-0000-0000-0000550F0000}"/>
    <cellStyle name="Comma 2 3 2 7 4 2" xfId="24180" xr:uid="{7BBA77DF-96C1-4899-BEA6-0F58CD5C34F7}"/>
    <cellStyle name="Comma 2 3 2 7 5" xfId="3855" xr:uid="{00000000-0005-0000-0000-0000560F0000}"/>
    <cellStyle name="Comma 2 3 2 7 5 2" xfId="24181" xr:uid="{8552F3B1-10F2-4E7C-BA34-1B6917566DC1}"/>
    <cellStyle name="Comma 2 3 2 7 6" xfId="3856" xr:uid="{00000000-0005-0000-0000-0000570F0000}"/>
    <cellStyle name="Comma 2 3 2 7 6 2" xfId="24182" xr:uid="{5CF4C9E1-F271-4F42-8900-4A23FF533666}"/>
    <cellStyle name="Comma 2 3 2 7 7" xfId="24167" xr:uid="{9DEECDE4-7E42-42E7-8B13-B89EC5CC2708}"/>
    <cellStyle name="Comma 2 3 2 8" xfId="3857" xr:uid="{00000000-0005-0000-0000-0000580F0000}"/>
    <cellStyle name="Comma 2 3 2 8 2" xfId="3858" xr:uid="{00000000-0005-0000-0000-0000590F0000}"/>
    <cellStyle name="Comma 2 3 2 8 2 2" xfId="3859" xr:uid="{00000000-0005-0000-0000-00005A0F0000}"/>
    <cellStyle name="Comma 2 3 2 8 2 2 2" xfId="3860" xr:uid="{00000000-0005-0000-0000-00005B0F0000}"/>
    <cellStyle name="Comma 2 3 2 8 2 2 2 2" xfId="24186" xr:uid="{C1257EAC-829C-41C3-853A-2D4C589E0597}"/>
    <cellStyle name="Comma 2 3 2 8 2 2 3" xfId="3861" xr:uid="{00000000-0005-0000-0000-00005C0F0000}"/>
    <cellStyle name="Comma 2 3 2 8 2 2 3 2" xfId="24187" xr:uid="{2C5C8C79-B489-49B9-A60E-FA3DC57E808B}"/>
    <cellStyle name="Comma 2 3 2 8 2 2 4" xfId="3862" xr:uid="{00000000-0005-0000-0000-00005D0F0000}"/>
    <cellStyle name="Comma 2 3 2 8 2 2 4 2" xfId="24188" xr:uid="{8374E222-35B5-4A46-A323-2DF18E0A0CD9}"/>
    <cellStyle name="Comma 2 3 2 8 2 2 5" xfId="24185" xr:uid="{098ABF9D-2918-4F7F-B02E-EC56B6C58815}"/>
    <cellStyle name="Comma 2 3 2 8 2 3" xfId="3863" xr:uid="{00000000-0005-0000-0000-00005E0F0000}"/>
    <cellStyle name="Comma 2 3 2 8 2 3 2" xfId="24189" xr:uid="{AF6347A5-A0B7-4CF6-B68F-82C69C4FAE1C}"/>
    <cellStyle name="Comma 2 3 2 8 2 4" xfId="3864" xr:uid="{00000000-0005-0000-0000-00005F0F0000}"/>
    <cellStyle name="Comma 2 3 2 8 2 4 2" xfId="24190" xr:uid="{2D68A59E-1404-4C32-BA60-314FFAEE98BF}"/>
    <cellStyle name="Comma 2 3 2 8 2 5" xfId="3865" xr:uid="{00000000-0005-0000-0000-0000600F0000}"/>
    <cellStyle name="Comma 2 3 2 8 2 5 2" xfId="24191" xr:uid="{94EB5AF2-A425-4048-A5F6-2AF20E6AD125}"/>
    <cellStyle name="Comma 2 3 2 8 2 6" xfId="24184" xr:uid="{CF9C904E-98C6-4CC9-BD26-DA1994DA2EE4}"/>
    <cellStyle name="Comma 2 3 2 8 3" xfId="3866" xr:uid="{00000000-0005-0000-0000-0000610F0000}"/>
    <cellStyle name="Comma 2 3 2 8 3 2" xfId="3867" xr:uid="{00000000-0005-0000-0000-0000620F0000}"/>
    <cellStyle name="Comma 2 3 2 8 3 2 2" xfId="24193" xr:uid="{E31A9F1B-2C27-4E0E-823A-17BA87094B0A}"/>
    <cellStyle name="Comma 2 3 2 8 3 3" xfId="3868" xr:uid="{00000000-0005-0000-0000-0000630F0000}"/>
    <cellStyle name="Comma 2 3 2 8 3 3 2" xfId="24194" xr:uid="{10C57654-EC7C-4897-97EA-5B0C2108CDCD}"/>
    <cellStyle name="Comma 2 3 2 8 3 4" xfId="3869" xr:uid="{00000000-0005-0000-0000-0000640F0000}"/>
    <cellStyle name="Comma 2 3 2 8 3 4 2" xfId="24195" xr:uid="{907C0F4F-9A2C-4FFE-9B4C-A259F9231E85}"/>
    <cellStyle name="Comma 2 3 2 8 3 5" xfId="24192" xr:uid="{D23C38BE-C039-49D7-BC81-BB93D613B27E}"/>
    <cellStyle name="Comma 2 3 2 8 4" xfId="3870" xr:uid="{00000000-0005-0000-0000-0000650F0000}"/>
    <cellStyle name="Comma 2 3 2 8 4 2" xfId="24196" xr:uid="{FF91F639-608D-4FDD-802A-8D5EC50E3A1B}"/>
    <cellStyle name="Comma 2 3 2 8 5" xfId="3871" xr:uid="{00000000-0005-0000-0000-0000660F0000}"/>
    <cellStyle name="Comma 2 3 2 8 5 2" xfId="24197" xr:uid="{9780BA5B-4D4A-4A5F-920A-1606EA4C8A68}"/>
    <cellStyle name="Comma 2 3 2 8 6" xfId="3872" xr:uid="{00000000-0005-0000-0000-0000670F0000}"/>
    <cellStyle name="Comma 2 3 2 8 6 2" xfId="24198" xr:uid="{AA3F9AE5-2E12-47E0-ADEF-69E13BF1BB64}"/>
    <cellStyle name="Comma 2 3 2 8 7" xfId="24183" xr:uid="{9948975B-B6A2-4AD2-AA96-C9DAE34B0D2E}"/>
    <cellStyle name="Comma 2 3 2 9" xfId="3873" xr:uid="{00000000-0005-0000-0000-0000680F0000}"/>
    <cellStyle name="Comma 2 3 2 9 2" xfId="24199" xr:uid="{53AE67DF-0791-4CB9-ADB7-D3BEB5F7FAA4}"/>
    <cellStyle name="Comma 2 3 3" xfId="3874" xr:uid="{00000000-0005-0000-0000-0000690F0000}"/>
    <cellStyle name="Comma 2 3 3 10" xfId="3875" xr:uid="{00000000-0005-0000-0000-00006A0F0000}"/>
    <cellStyle name="Comma 2 3 3 10 2" xfId="24201" xr:uid="{E8A3107E-91EF-4BA8-8C87-C835714DAB57}"/>
    <cellStyle name="Comma 2 3 3 11" xfId="24200" xr:uid="{903FBBBE-CF87-423F-8D24-DE236DA499E8}"/>
    <cellStyle name="Comma 2 3 3 2" xfId="3876" xr:uid="{00000000-0005-0000-0000-00006B0F0000}"/>
    <cellStyle name="Comma 2 3 3 2 2" xfId="3877" xr:uid="{00000000-0005-0000-0000-00006C0F0000}"/>
    <cellStyle name="Comma 2 3 3 2 2 2" xfId="3878" xr:uid="{00000000-0005-0000-0000-00006D0F0000}"/>
    <cellStyle name="Comma 2 3 3 2 2 2 2" xfId="3879" xr:uid="{00000000-0005-0000-0000-00006E0F0000}"/>
    <cellStyle name="Comma 2 3 3 2 2 2 2 2" xfId="3880" xr:uid="{00000000-0005-0000-0000-00006F0F0000}"/>
    <cellStyle name="Comma 2 3 3 2 2 2 2 2 2" xfId="24206" xr:uid="{4F621950-5031-4533-8E82-5067D9179A1B}"/>
    <cellStyle name="Comma 2 3 3 2 2 2 2 3" xfId="3881" xr:uid="{00000000-0005-0000-0000-0000700F0000}"/>
    <cellStyle name="Comma 2 3 3 2 2 2 2 3 2" xfId="24207" xr:uid="{253969CA-049D-4879-AEB5-B44020EF202E}"/>
    <cellStyle name="Comma 2 3 3 2 2 2 2 4" xfId="3882" xr:uid="{00000000-0005-0000-0000-0000710F0000}"/>
    <cellStyle name="Comma 2 3 3 2 2 2 2 4 2" xfId="24208" xr:uid="{E82BE3DC-F243-421E-9048-13EF89A9BCDC}"/>
    <cellStyle name="Comma 2 3 3 2 2 2 2 5" xfId="24205" xr:uid="{0A6F96FD-7BD4-4087-98A1-D4D9D87FD4BB}"/>
    <cellStyle name="Comma 2 3 3 2 2 2 3" xfId="3883" xr:uid="{00000000-0005-0000-0000-0000720F0000}"/>
    <cellStyle name="Comma 2 3 3 2 2 2 3 2" xfId="24209" xr:uid="{297BAE8B-66E2-4229-A9EF-6A9A159AE8F5}"/>
    <cellStyle name="Comma 2 3 3 2 2 2 4" xfId="3884" xr:uid="{00000000-0005-0000-0000-0000730F0000}"/>
    <cellStyle name="Comma 2 3 3 2 2 2 4 2" xfId="24210" xr:uid="{59D3FE78-8EDF-46C8-A891-00A007499173}"/>
    <cellStyle name="Comma 2 3 3 2 2 2 5" xfId="3885" xr:uid="{00000000-0005-0000-0000-0000740F0000}"/>
    <cellStyle name="Comma 2 3 3 2 2 2 5 2" xfId="24211" xr:uid="{357889C0-A9E2-4075-AA5B-E4D0CFB3B4EC}"/>
    <cellStyle name="Comma 2 3 3 2 2 2 6" xfId="24204" xr:uid="{06C951B4-C6F3-4C3B-9262-0631112CD224}"/>
    <cellStyle name="Comma 2 3 3 2 2 3" xfId="3886" xr:uid="{00000000-0005-0000-0000-0000750F0000}"/>
    <cellStyle name="Comma 2 3 3 2 2 3 2" xfId="3887" xr:uid="{00000000-0005-0000-0000-0000760F0000}"/>
    <cellStyle name="Comma 2 3 3 2 2 3 2 2" xfId="24213" xr:uid="{0DC0BE56-B624-49D7-B245-4DEC630121AC}"/>
    <cellStyle name="Comma 2 3 3 2 2 3 3" xfId="3888" xr:uid="{00000000-0005-0000-0000-0000770F0000}"/>
    <cellStyle name="Comma 2 3 3 2 2 3 3 2" xfId="24214" xr:uid="{D886A5A6-09B4-43BD-B1D8-952ACF24852B}"/>
    <cellStyle name="Comma 2 3 3 2 2 3 4" xfId="3889" xr:uid="{00000000-0005-0000-0000-0000780F0000}"/>
    <cellStyle name="Comma 2 3 3 2 2 3 4 2" xfId="24215" xr:uid="{2AF5C176-62FE-4E4B-8F7C-F68841FDD840}"/>
    <cellStyle name="Comma 2 3 3 2 2 3 5" xfId="24212" xr:uid="{D2202F83-B8A4-492A-89EE-261350BC8994}"/>
    <cellStyle name="Comma 2 3 3 2 2 4" xfId="3890" xr:uid="{00000000-0005-0000-0000-0000790F0000}"/>
    <cellStyle name="Comma 2 3 3 2 2 4 2" xfId="24216" xr:uid="{F70A91DD-9DC2-498C-8F81-4780C627A12C}"/>
    <cellStyle name="Comma 2 3 3 2 2 5" xfId="3891" xr:uid="{00000000-0005-0000-0000-00007A0F0000}"/>
    <cellStyle name="Comma 2 3 3 2 2 5 2" xfId="24217" xr:uid="{FEE8B7FE-EC80-4559-AD86-01D7F60130CB}"/>
    <cellStyle name="Comma 2 3 3 2 2 6" xfId="3892" xr:uid="{00000000-0005-0000-0000-00007B0F0000}"/>
    <cellStyle name="Comma 2 3 3 2 2 6 2" xfId="24218" xr:uid="{80F1AF0D-7D5D-4DB1-9FF5-7472457FE0EA}"/>
    <cellStyle name="Comma 2 3 3 2 2 7" xfId="24203" xr:uid="{F5EC22AD-69D0-4A3C-A0BB-F6324707F86A}"/>
    <cellStyle name="Comma 2 3 3 2 3" xfId="3893" xr:uid="{00000000-0005-0000-0000-00007C0F0000}"/>
    <cellStyle name="Comma 2 3 3 2 3 2" xfId="3894" xr:uid="{00000000-0005-0000-0000-00007D0F0000}"/>
    <cellStyle name="Comma 2 3 3 2 3 2 2" xfId="3895" xr:uid="{00000000-0005-0000-0000-00007E0F0000}"/>
    <cellStyle name="Comma 2 3 3 2 3 2 2 2" xfId="3896" xr:uid="{00000000-0005-0000-0000-00007F0F0000}"/>
    <cellStyle name="Comma 2 3 3 2 3 2 2 2 2" xfId="24222" xr:uid="{80DDFE03-1871-4A6A-859C-083C399983DA}"/>
    <cellStyle name="Comma 2 3 3 2 3 2 2 3" xfId="3897" xr:uid="{00000000-0005-0000-0000-0000800F0000}"/>
    <cellStyle name="Comma 2 3 3 2 3 2 2 3 2" xfId="24223" xr:uid="{40114A83-DFD0-4505-A255-D2B4B26FC2D3}"/>
    <cellStyle name="Comma 2 3 3 2 3 2 2 4" xfId="3898" xr:uid="{00000000-0005-0000-0000-0000810F0000}"/>
    <cellStyle name="Comma 2 3 3 2 3 2 2 4 2" xfId="24224" xr:uid="{E021A237-FBF7-439F-BE5B-5765B9B28924}"/>
    <cellStyle name="Comma 2 3 3 2 3 2 2 5" xfId="24221" xr:uid="{D5287DC0-66F9-4D91-95DC-C8A2536651E7}"/>
    <cellStyle name="Comma 2 3 3 2 3 2 3" xfId="3899" xr:uid="{00000000-0005-0000-0000-0000820F0000}"/>
    <cellStyle name="Comma 2 3 3 2 3 2 3 2" xfId="24225" xr:uid="{86747295-40A7-4E79-AF00-915D1858736F}"/>
    <cellStyle name="Comma 2 3 3 2 3 2 4" xfId="3900" xr:uid="{00000000-0005-0000-0000-0000830F0000}"/>
    <cellStyle name="Comma 2 3 3 2 3 2 4 2" xfId="24226" xr:uid="{FF4A879E-1358-40F0-9D24-536C3B10EB81}"/>
    <cellStyle name="Comma 2 3 3 2 3 2 5" xfId="3901" xr:uid="{00000000-0005-0000-0000-0000840F0000}"/>
    <cellStyle name="Comma 2 3 3 2 3 2 5 2" xfId="24227" xr:uid="{DE8E2F64-4BD7-4B6C-854C-E05A064C679B}"/>
    <cellStyle name="Comma 2 3 3 2 3 2 6" xfId="24220" xr:uid="{1C92FA72-DEB6-41CC-B4B5-5976324F2D8D}"/>
    <cellStyle name="Comma 2 3 3 2 3 3" xfId="3902" xr:uid="{00000000-0005-0000-0000-0000850F0000}"/>
    <cellStyle name="Comma 2 3 3 2 3 3 2" xfId="3903" xr:uid="{00000000-0005-0000-0000-0000860F0000}"/>
    <cellStyle name="Comma 2 3 3 2 3 3 2 2" xfId="24229" xr:uid="{035F2C2E-9202-4F0E-B1E9-AB83F93E023F}"/>
    <cellStyle name="Comma 2 3 3 2 3 3 3" xfId="3904" xr:uid="{00000000-0005-0000-0000-0000870F0000}"/>
    <cellStyle name="Comma 2 3 3 2 3 3 3 2" xfId="24230" xr:uid="{96B67155-6AE0-4CDC-B8F2-39DD18AE2FD4}"/>
    <cellStyle name="Comma 2 3 3 2 3 3 4" xfId="3905" xr:uid="{00000000-0005-0000-0000-0000880F0000}"/>
    <cellStyle name="Comma 2 3 3 2 3 3 4 2" xfId="24231" xr:uid="{501CE2B1-3CA1-4606-B204-83B1A2CB5AA8}"/>
    <cellStyle name="Comma 2 3 3 2 3 3 5" xfId="24228" xr:uid="{9B05E22D-03D9-4C31-A586-821C83C51A8C}"/>
    <cellStyle name="Comma 2 3 3 2 3 4" xfId="3906" xr:uid="{00000000-0005-0000-0000-0000890F0000}"/>
    <cellStyle name="Comma 2 3 3 2 3 4 2" xfId="24232" xr:uid="{16BAC79D-9C55-4BCB-BEE4-6121ECA6E75C}"/>
    <cellStyle name="Comma 2 3 3 2 3 5" xfId="3907" xr:uid="{00000000-0005-0000-0000-00008A0F0000}"/>
    <cellStyle name="Comma 2 3 3 2 3 5 2" xfId="24233" xr:uid="{494A0693-3D0E-47DA-806D-300A76A17D13}"/>
    <cellStyle name="Comma 2 3 3 2 3 6" xfId="3908" xr:uid="{00000000-0005-0000-0000-00008B0F0000}"/>
    <cellStyle name="Comma 2 3 3 2 3 6 2" xfId="24234" xr:uid="{C0CBC807-049C-44FA-99E6-A8ED5D1C4F90}"/>
    <cellStyle name="Comma 2 3 3 2 3 7" xfId="24219" xr:uid="{AFE23184-D408-444E-BE16-E6095EEAEEC6}"/>
    <cellStyle name="Comma 2 3 3 2 4" xfId="3909" xr:uid="{00000000-0005-0000-0000-00008C0F0000}"/>
    <cellStyle name="Comma 2 3 3 2 4 2" xfId="3910" xr:uid="{00000000-0005-0000-0000-00008D0F0000}"/>
    <cellStyle name="Comma 2 3 3 2 4 2 2" xfId="3911" xr:uid="{00000000-0005-0000-0000-00008E0F0000}"/>
    <cellStyle name="Comma 2 3 3 2 4 2 2 2" xfId="24237" xr:uid="{EC326C8A-5B51-4E27-A77B-513599F6EBF8}"/>
    <cellStyle name="Comma 2 3 3 2 4 2 3" xfId="3912" xr:uid="{00000000-0005-0000-0000-00008F0F0000}"/>
    <cellStyle name="Comma 2 3 3 2 4 2 3 2" xfId="24238" xr:uid="{5F02D20A-BF61-4C3C-8B6E-9BDA6ABF7EAF}"/>
    <cellStyle name="Comma 2 3 3 2 4 2 4" xfId="3913" xr:uid="{00000000-0005-0000-0000-0000900F0000}"/>
    <cellStyle name="Comma 2 3 3 2 4 2 4 2" xfId="24239" xr:uid="{01CEEA0D-B1F8-4913-A7E9-910D186F0855}"/>
    <cellStyle name="Comma 2 3 3 2 4 2 5" xfId="24236" xr:uid="{C59F020F-BC15-47FE-99E0-26B95F877EDE}"/>
    <cellStyle name="Comma 2 3 3 2 4 3" xfId="3914" xr:uid="{00000000-0005-0000-0000-0000910F0000}"/>
    <cellStyle name="Comma 2 3 3 2 4 3 2" xfId="24240" xr:uid="{4AC6C99F-6DF3-4D0F-A4B5-29E21ED7CD1E}"/>
    <cellStyle name="Comma 2 3 3 2 4 4" xfId="3915" xr:uid="{00000000-0005-0000-0000-0000920F0000}"/>
    <cellStyle name="Comma 2 3 3 2 4 4 2" xfId="24241" xr:uid="{CE2A001C-A7DE-46C3-9EEB-CFB1625087D0}"/>
    <cellStyle name="Comma 2 3 3 2 4 5" xfId="3916" xr:uid="{00000000-0005-0000-0000-0000930F0000}"/>
    <cellStyle name="Comma 2 3 3 2 4 5 2" xfId="24242" xr:uid="{627FF3DD-49B8-4056-BEB0-7470A0B5FEDB}"/>
    <cellStyle name="Comma 2 3 3 2 4 6" xfId="24235" xr:uid="{9E9DBD89-9AD9-491B-A043-71D3444B07DA}"/>
    <cellStyle name="Comma 2 3 3 2 5" xfId="3917" xr:uid="{00000000-0005-0000-0000-0000940F0000}"/>
    <cellStyle name="Comma 2 3 3 2 5 2" xfId="3918" xr:uid="{00000000-0005-0000-0000-0000950F0000}"/>
    <cellStyle name="Comma 2 3 3 2 5 2 2" xfId="24244" xr:uid="{5B8ED2AD-35D1-4BA0-A583-BA2EFE7724D4}"/>
    <cellStyle name="Comma 2 3 3 2 5 3" xfId="3919" xr:uid="{00000000-0005-0000-0000-0000960F0000}"/>
    <cellStyle name="Comma 2 3 3 2 5 3 2" xfId="24245" xr:uid="{47804174-B402-41DE-9724-DE682F5308B0}"/>
    <cellStyle name="Comma 2 3 3 2 5 4" xfId="3920" xr:uid="{00000000-0005-0000-0000-0000970F0000}"/>
    <cellStyle name="Comma 2 3 3 2 5 4 2" xfId="24246" xr:uid="{5191EA0E-425C-49DC-BE56-189E631C0E45}"/>
    <cellStyle name="Comma 2 3 3 2 5 5" xfId="24243" xr:uid="{20F2014B-F5E4-4ED2-816E-0374FD39C45A}"/>
    <cellStyle name="Comma 2 3 3 2 6" xfId="3921" xr:uid="{00000000-0005-0000-0000-0000980F0000}"/>
    <cellStyle name="Comma 2 3 3 2 6 2" xfId="24247" xr:uid="{05D60B1F-436D-4D59-8447-B99B58D300CD}"/>
    <cellStyle name="Comma 2 3 3 2 7" xfId="3922" xr:uid="{00000000-0005-0000-0000-0000990F0000}"/>
    <cellStyle name="Comma 2 3 3 2 7 2" xfId="24248" xr:uid="{4FD8496B-17A1-4FDC-84FD-031E658D497A}"/>
    <cellStyle name="Comma 2 3 3 2 8" xfId="3923" xr:uid="{00000000-0005-0000-0000-00009A0F0000}"/>
    <cellStyle name="Comma 2 3 3 2 8 2" xfId="24249" xr:uid="{18A533BF-FDCE-45B3-8F7B-E9FFD68CCBC8}"/>
    <cellStyle name="Comma 2 3 3 2 9" xfId="24202" xr:uid="{F6F6E03C-93D2-48E1-919B-E06EB8BFA899}"/>
    <cellStyle name="Comma 2 3 3 3" xfId="3924" xr:uid="{00000000-0005-0000-0000-00009B0F0000}"/>
    <cellStyle name="Comma 2 3 3 3 2" xfId="3925" xr:uid="{00000000-0005-0000-0000-00009C0F0000}"/>
    <cellStyle name="Comma 2 3 3 3 2 2" xfId="3926" xr:uid="{00000000-0005-0000-0000-00009D0F0000}"/>
    <cellStyle name="Comma 2 3 3 3 2 2 2" xfId="3927" xr:uid="{00000000-0005-0000-0000-00009E0F0000}"/>
    <cellStyle name="Comma 2 3 3 3 2 2 2 2" xfId="24253" xr:uid="{BE17275E-E0BC-4BB4-8565-B706572AA641}"/>
    <cellStyle name="Comma 2 3 3 3 2 2 3" xfId="3928" xr:uid="{00000000-0005-0000-0000-00009F0F0000}"/>
    <cellStyle name="Comma 2 3 3 3 2 2 3 2" xfId="24254" xr:uid="{F10723C8-56CD-43DE-B91A-F14A641DBC87}"/>
    <cellStyle name="Comma 2 3 3 3 2 2 4" xfId="3929" xr:uid="{00000000-0005-0000-0000-0000A00F0000}"/>
    <cellStyle name="Comma 2 3 3 3 2 2 4 2" xfId="24255" xr:uid="{09C1FB54-D73D-47FD-AD5C-86FEE35EFC00}"/>
    <cellStyle name="Comma 2 3 3 3 2 2 5" xfId="24252" xr:uid="{90254367-084C-4A42-9596-5DD18C7494BC}"/>
    <cellStyle name="Comma 2 3 3 3 2 3" xfId="3930" xr:uid="{00000000-0005-0000-0000-0000A10F0000}"/>
    <cellStyle name="Comma 2 3 3 3 2 3 2" xfId="24256" xr:uid="{71D63071-F4C8-43DD-870D-39D058B1953D}"/>
    <cellStyle name="Comma 2 3 3 3 2 4" xfId="3931" xr:uid="{00000000-0005-0000-0000-0000A20F0000}"/>
    <cellStyle name="Comma 2 3 3 3 2 4 2" xfId="24257" xr:uid="{3CA1980D-BC18-45B4-8648-9B5A064A34A6}"/>
    <cellStyle name="Comma 2 3 3 3 2 5" xfId="3932" xr:uid="{00000000-0005-0000-0000-0000A30F0000}"/>
    <cellStyle name="Comma 2 3 3 3 2 5 2" xfId="24258" xr:uid="{5D7E24A5-C958-4D46-BD25-B2001E69D458}"/>
    <cellStyle name="Comma 2 3 3 3 2 6" xfId="24251" xr:uid="{10C0B268-003B-48E2-98E8-6B75ECE56CA0}"/>
    <cellStyle name="Comma 2 3 3 3 3" xfId="3933" xr:uid="{00000000-0005-0000-0000-0000A40F0000}"/>
    <cellStyle name="Comma 2 3 3 3 3 2" xfId="3934" xr:uid="{00000000-0005-0000-0000-0000A50F0000}"/>
    <cellStyle name="Comma 2 3 3 3 3 2 2" xfId="24260" xr:uid="{D9E0910B-623B-4307-B616-7B5A081C78DC}"/>
    <cellStyle name="Comma 2 3 3 3 3 3" xfId="3935" xr:uid="{00000000-0005-0000-0000-0000A60F0000}"/>
    <cellStyle name="Comma 2 3 3 3 3 3 2" xfId="24261" xr:uid="{BC0179D7-FA04-49F7-8F20-42C1174028AB}"/>
    <cellStyle name="Comma 2 3 3 3 3 4" xfId="3936" xr:uid="{00000000-0005-0000-0000-0000A70F0000}"/>
    <cellStyle name="Comma 2 3 3 3 3 4 2" xfId="24262" xr:uid="{47890965-78FD-4EFB-8FEC-AE0E830F7037}"/>
    <cellStyle name="Comma 2 3 3 3 3 5" xfId="24259" xr:uid="{E3C77CED-2AFC-42ED-A1B1-94ED27C8A2A1}"/>
    <cellStyle name="Comma 2 3 3 3 4" xfId="3937" xr:uid="{00000000-0005-0000-0000-0000A80F0000}"/>
    <cellStyle name="Comma 2 3 3 3 4 2" xfId="24263" xr:uid="{0AA68B37-CB02-4DBE-8D31-3758A2143C4E}"/>
    <cellStyle name="Comma 2 3 3 3 5" xfId="3938" xr:uid="{00000000-0005-0000-0000-0000A90F0000}"/>
    <cellStyle name="Comma 2 3 3 3 5 2" xfId="24264" xr:uid="{FAE6B62A-48FE-4410-B504-FA709956CB0E}"/>
    <cellStyle name="Comma 2 3 3 3 6" xfId="3939" xr:uid="{00000000-0005-0000-0000-0000AA0F0000}"/>
    <cellStyle name="Comma 2 3 3 3 6 2" xfId="24265" xr:uid="{8AF521B2-2418-48E8-82B2-38C480D7E75E}"/>
    <cellStyle name="Comma 2 3 3 3 7" xfId="24250" xr:uid="{30D489D0-6862-4111-856B-916404C60FA2}"/>
    <cellStyle name="Comma 2 3 3 4" xfId="3940" xr:uid="{00000000-0005-0000-0000-0000AB0F0000}"/>
    <cellStyle name="Comma 2 3 3 4 2" xfId="3941" xr:uid="{00000000-0005-0000-0000-0000AC0F0000}"/>
    <cellStyle name="Comma 2 3 3 4 2 2" xfId="3942" xr:uid="{00000000-0005-0000-0000-0000AD0F0000}"/>
    <cellStyle name="Comma 2 3 3 4 2 2 2" xfId="3943" xr:uid="{00000000-0005-0000-0000-0000AE0F0000}"/>
    <cellStyle name="Comma 2 3 3 4 2 2 2 2" xfId="24269" xr:uid="{84A7E1C5-F123-457A-B7CA-52D186725D18}"/>
    <cellStyle name="Comma 2 3 3 4 2 2 3" xfId="3944" xr:uid="{00000000-0005-0000-0000-0000AF0F0000}"/>
    <cellStyle name="Comma 2 3 3 4 2 2 3 2" xfId="24270" xr:uid="{1FC6309F-2E1A-469A-B4F6-EBC2E1FB5C96}"/>
    <cellStyle name="Comma 2 3 3 4 2 2 4" xfId="3945" xr:uid="{00000000-0005-0000-0000-0000B00F0000}"/>
    <cellStyle name="Comma 2 3 3 4 2 2 4 2" xfId="24271" xr:uid="{80F90A10-D874-4865-B5A2-9554ED873B8F}"/>
    <cellStyle name="Comma 2 3 3 4 2 2 5" xfId="24268" xr:uid="{D4A68764-2079-4504-92F9-B0FEFA68C1B2}"/>
    <cellStyle name="Comma 2 3 3 4 2 3" xfId="3946" xr:uid="{00000000-0005-0000-0000-0000B10F0000}"/>
    <cellStyle name="Comma 2 3 3 4 2 3 2" xfId="24272" xr:uid="{56FD9B9B-F7F5-4C57-8E11-FBC410EE15FD}"/>
    <cellStyle name="Comma 2 3 3 4 2 4" xfId="3947" xr:uid="{00000000-0005-0000-0000-0000B20F0000}"/>
    <cellStyle name="Comma 2 3 3 4 2 4 2" xfId="24273" xr:uid="{723C4B4B-DE9A-4992-B3D3-D4B46FCB5135}"/>
    <cellStyle name="Comma 2 3 3 4 2 5" xfId="3948" xr:uid="{00000000-0005-0000-0000-0000B30F0000}"/>
    <cellStyle name="Comma 2 3 3 4 2 5 2" xfId="24274" xr:uid="{1C4C4AD6-9813-4AD7-BB76-5601B550B89E}"/>
    <cellStyle name="Comma 2 3 3 4 2 6" xfId="24267" xr:uid="{2298F12E-9E8A-4DCA-A140-430EBA26CEC0}"/>
    <cellStyle name="Comma 2 3 3 4 3" xfId="3949" xr:uid="{00000000-0005-0000-0000-0000B40F0000}"/>
    <cellStyle name="Comma 2 3 3 4 3 2" xfId="3950" xr:uid="{00000000-0005-0000-0000-0000B50F0000}"/>
    <cellStyle name="Comma 2 3 3 4 3 2 2" xfId="24276" xr:uid="{1507F76A-4267-4EE3-8DF3-09180D72D4D0}"/>
    <cellStyle name="Comma 2 3 3 4 3 3" xfId="3951" xr:uid="{00000000-0005-0000-0000-0000B60F0000}"/>
    <cellStyle name="Comma 2 3 3 4 3 3 2" xfId="24277" xr:uid="{F0ADB0CA-C803-4BA9-8DF2-4C4A11264517}"/>
    <cellStyle name="Comma 2 3 3 4 3 4" xfId="3952" xr:uid="{00000000-0005-0000-0000-0000B70F0000}"/>
    <cellStyle name="Comma 2 3 3 4 3 4 2" xfId="24278" xr:uid="{668E0BEF-DC63-4CB2-AB1B-8A7FB2DAC9A5}"/>
    <cellStyle name="Comma 2 3 3 4 3 5" xfId="24275" xr:uid="{CEF90FBE-4F24-4908-983C-0332F6954905}"/>
    <cellStyle name="Comma 2 3 3 4 4" xfId="3953" xr:uid="{00000000-0005-0000-0000-0000B80F0000}"/>
    <cellStyle name="Comma 2 3 3 4 4 2" xfId="24279" xr:uid="{452DA93A-D6C6-41E6-A56C-E6C628BCA7A5}"/>
    <cellStyle name="Comma 2 3 3 4 5" xfId="3954" xr:uid="{00000000-0005-0000-0000-0000B90F0000}"/>
    <cellStyle name="Comma 2 3 3 4 5 2" xfId="24280" xr:uid="{EF082C00-8F19-48FC-8201-99975C0D2103}"/>
    <cellStyle name="Comma 2 3 3 4 6" xfId="3955" xr:uid="{00000000-0005-0000-0000-0000BA0F0000}"/>
    <cellStyle name="Comma 2 3 3 4 6 2" xfId="24281" xr:uid="{A4F59E2E-16B4-42E8-A092-6BBF23B34020}"/>
    <cellStyle name="Comma 2 3 3 4 7" xfId="24266" xr:uid="{6F956795-6913-4FA8-A623-0FFB84324A89}"/>
    <cellStyle name="Comma 2 3 3 5" xfId="3956" xr:uid="{00000000-0005-0000-0000-0000BB0F0000}"/>
    <cellStyle name="Comma 2 3 3 5 2" xfId="3957" xr:uid="{00000000-0005-0000-0000-0000BC0F0000}"/>
    <cellStyle name="Comma 2 3 3 5 2 2" xfId="3958" xr:uid="{00000000-0005-0000-0000-0000BD0F0000}"/>
    <cellStyle name="Comma 2 3 3 5 2 2 2" xfId="24284" xr:uid="{2CB78683-DC3E-413F-A1D3-6F28A697286C}"/>
    <cellStyle name="Comma 2 3 3 5 2 3" xfId="3959" xr:uid="{00000000-0005-0000-0000-0000BE0F0000}"/>
    <cellStyle name="Comma 2 3 3 5 2 3 2" xfId="24285" xr:uid="{84A94639-1777-4EBF-9CD1-170B3BDB1495}"/>
    <cellStyle name="Comma 2 3 3 5 2 4" xfId="3960" xr:uid="{00000000-0005-0000-0000-0000BF0F0000}"/>
    <cellStyle name="Comma 2 3 3 5 2 4 2" xfId="24286" xr:uid="{CB26A2EB-11EA-4F63-9B57-48611DAE9792}"/>
    <cellStyle name="Comma 2 3 3 5 2 5" xfId="24283" xr:uid="{A2BECC23-6D11-48AE-ABE0-457A09059563}"/>
    <cellStyle name="Comma 2 3 3 5 3" xfId="3961" xr:uid="{00000000-0005-0000-0000-0000C00F0000}"/>
    <cellStyle name="Comma 2 3 3 5 3 2" xfId="24287" xr:uid="{ED0F514E-2FC3-4071-B2D1-76B909E4A5F3}"/>
    <cellStyle name="Comma 2 3 3 5 4" xfId="3962" xr:uid="{00000000-0005-0000-0000-0000C10F0000}"/>
    <cellStyle name="Comma 2 3 3 5 4 2" xfId="24288" xr:uid="{2E68EDAB-123B-4BA9-A1AA-1DAA0C7B4467}"/>
    <cellStyle name="Comma 2 3 3 5 5" xfId="3963" xr:uid="{00000000-0005-0000-0000-0000C20F0000}"/>
    <cellStyle name="Comma 2 3 3 5 5 2" xfId="24289" xr:uid="{73C434F3-4E89-43F7-BA2B-FDA0F2270C05}"/>
    <cellStyle name="Comma 2 3 3 5 6" xfId="24282" xr:uid="{286AEC97-46FB-4AFC-9D41-7C5138C08923}"/>
    <cellStyle name="Comma 2 3 3 6" xfId="3964" xr:uid="{00000000-0005-0000-0000-0000C30F0000}"/>
    <cellStyle name="Comma 2 3 3 6 2" xfId="24290" xr:uid="{D8D23D36-7E59-42D8-AB2A-907C0129A6F9}"/>
    <cellStyle name="Comma 2 3 3 7" xfId="3965" xr:uid="{00000000-0005-0000-0000-0000C40F0000}"/>
    <cellStyle name="Comma 2 3 3 7 2" xfId="3966" xr:uid="{00000000-0005-0000-0000-0000C50F0000}"/>
    <cellStyle name="Comma 2 3 3 7 2 2" xfId="24292" xr:uid="{DF1469D4-A970-432B-9FD1-EB2C5BCFB0CD}"/>
    <cellStyle name="Comma 2 3 3 7 3" xfId="3967" xr:uid="{00000000-0005-0000-0000-0000C60F0000}"/>
    <cellStyle name="Comma 2 3 3 7 3 2" xfId="24293" xr:uid="{888C9813-A58C-4997-8CF1-D67D431ACA64}"/>
    <cellStyle name="Comma 2 3 3 7 4" xfId="3968" xr:uid="{00000000-0005-0000-0000-0000C70F0000}"/>
    <cellStyle name="Comma 2 3 3 7 4 2" xfId="24294" xr:uid="{5418ABDE-905B-47E0-856E-DD4BA0A3ED66}"/>
    <cellStyle name="Comma 2 3 3 7 5" xfId="24291" xr:uid="{75173F51-774A-4D95-828A-2FC0B05FF23D}"/>
    <cellStyle name="Comma 2 3 3 8" xfId="3969" xr:uid="{00000000-0005-0000-0000-0000C80F0000}"/>
    <cellStyle name="Comma 2 3 3 8 2" xfId="24295" xr:uid="{C14C4183-4055-430A-BB62-65865802997A}"/>
    <cellStyle name="Comma 2 3 3 9" xfId="3970" xr:uid="{00000000-0005-0000-0000-0000C90F0000}"/>
    <cellStyle name="Comma 2 3 3 9 2" xfId="24296" xr:uid="{73C63FFB-327C-4356-A7C9-05C88B1941B1}"/>
    <cellStyle name="Comma 2 3 4" xfId="3971" xr:uid="{00000000-0005-0000-0000-0000CA0F0000}"/>
    <cellStyle name="Comma 2 3 4 10" xfId="24297" xr:uid="{9AE04A0A-85CE-43B6-867C-3EEE20215723}"/>
    <cellStyle name="Comma 2 3 4 2" xfId="3972" xr:uid="{00000000-0005-0000-0000-0000CB0F0000}"/>
    <cellStyle name="Comma 2 3 4 2 2" xfId="3973" xr:uid="{00000000-0005-0000-0000-0000CC0F0000}"/>
    <cellStyle name="Comma 2 3 4 2 2 2" xfId="3974" xr:uid="{00000000-0005-0000-0000-0000CD0F0000}"/>
    <cellStyle name="Comma 2 3 4 2 2 2 2" xfId="3975" xr:uid="{00000000-0005-0000-0000-0000CE0F0000}"/>
    <cellStyle name="Comma 2 3 4 2 2 2 2 2" xfId="3976" xr:uid="{00000000-0005-0000-0000-0000CF0F0000}"/>
    <cellStyle name="Comma 2 3 4 2 2 2 2 2 2" xfId="24302" xr:uid="{1A3C055D-FF9D-47EF-B981-25870BD2BF29}"/>
    <cellStyle name="Comma 2 3 4 2 2 2 2 3" xfId="3977" xr:uid="{00000000-0005-0000-0000-0000D00F0000}"/>
    <cellStyle name="Comma 2 3 4 2 2 2 2 3 2" xfId="24303" xr:uid="{322345D0-81DC-44D8-926C-F571D55688E0}"/>
    <cellStyle name="Comma 2 3 4 2 2 2 2 4" xfId="3978" xr:uid="{00000000-0005-0000-0000-0000D10F0000}"/>
    <cellStyle name="Comma 2 3 4 2 2 2 2 4 2" xfId="24304" xr:uid="{551157F2-E2AC-488F-9F12-2DF77697D555}"/>
    <cellStyle name="Comma 2 3 4 2 2 2 2 5" xfId="24301" xr:uid="{04E1DE0F-3A03-4BB2-93A0-FE06CDAC253B}"/>
    <cellStyle name="Comma 2 3 4 2 2 2 3" xfId="3979" xr:uid="{00000000-0005-0000-0000-0000D20F0000}"/>
    <cellStyle name="Comma 2 3 4 2 2 2 3 2" xfId="24305" xr:uid="{9D40CE3E-B852-4FE6-8A00-9BB2EDE980AC}"/>
    <cellStyle name="Comma 2 3 4 2 2 2 4" xfId="3980" xr:uid="{00000000-0005-0000-0000-0000D30F0000}"/>
    <cellStyle name="Comma 2 3 4 2 2 2 4 2" xfId="24306" xr:uid="{2B56A4EE-05D3-4951-9D11-38A75066E17D}"/>
    <cellStyle name="Comma 2 3 4 2 2 2 5" xfId="3981" xr:uid="{00000000-0005-0000-0000-0000D40F0000}"/>
    <cellStyle name="Comma 2 3 4 2 2 2 5 2" xfId="24307" xr:uid="{E13F089F-408B-4F37-A239-C8A164F17EB6}"/>
    <cellStyle name="Comma 2 3 4 2 2 2 6" xfId="24300" xr:uid="{1B97DD0A-8225-4361-9A07-53C2832FCFD2}"/>
    <cellStyle name="Comma 2 3 4 2 2 3" xfId="3982" xr:uid="{00000000-0005-0000-0000-0000D50F0000}"/>
    <cellStyle name="Comma 2 3 4 2 2 3 2" xfId="3983" xr:uid="{00000000-0005-0000-0000-0000D60F0000}"/>
    <cellStyle name="Comma 2 3 4 2 2 3 2 2" xfId="24309" xr:uid="{E8B1D030-A149-4A68-BB43-8DA44005DAC2}"/>
    <cellStyle name="Comma 2 3 4 2 2 3 3" xfId="3984" xr:uid="{00000000-0005-0000-0000-0000D70F0000}"/>
    <cellStyle name="Comma 2 3 4 2 2 3 3 2" xfId="24310" xr:uid="{CA150137-18A1-45FB-A58B-7FF0FB4AA6CE}"/>
    <cellStyle name="Comma 2 3 4 2 2 3 4" xfId="3985" xr:uid="{00000000-0005-0000-0000-0000D80F0000}"/>
    <cellStyle name="Comma 2 3 4 2 2 3 4 2" xfId="24311" xr:uid="{6B799B84-BD5C-4861-B291-97F2FA5B18DF}"/>
    <cellStyle name="Comma 2 3 4 2 2 3 5" xfId="24308" xr:uid="{8634E221-D7B6-4F58-929D-4F4FB4378D35}"/>
    <cellStyle name="Comma 2 3 4 2 2 4" xfId="3986" xr:uid="{00000000-0005-0000-0000-0000D90F0000}"/>
    <cellStyle name="Comma 2 3 4 2 2 4 2" xfId="24312" xr:uid="{A6F540ED-641C-44D5-B728-2F0D744A3FDB}"/>
    <cellStyle name="Comma 2 3 4 2 2 5" xfId="3987" xr:uid="{00000000-0005-0000-0000-0000DA0F0000}"/>
    <cellStyle name="Comma 2 3 4 2 2 5 2" xfId="24313" xr:uid="{F808915A-4558-427F-ABF7-EDD9463F040B}"/>
    <cellStyle name="Comma 2 3 4 2 2 6" xfId="3988" xr:uid="{00000000-0005-0000-0000-0000DB0F0000}"/>
    <cellStyle name="Comma 2 3 4 2 2 6 2" xfId="24314" xr:uid="{DC8C516C-7CBD-4AC2-AFA5-A33D1A547F16}"/>
    <cellStyle name="Comma 2 3 4 2 2 7" xfId="24299" xr:uid="{1B5B8356-00AA-4341-B05A-57C45149EF0B}"/>
    <cellStyle name="Comma 2 3 4 2 3" xfId="3989" xr:uid="{00000000-0005-0000-0000-0000DC0F0000}"/>
    <cellStyle name="Comma 2 3 4 2 3 2" xfId="3990" xr:uid="{00000000-0005-0000-0000-0000DD0F0000}"/>
    <cellStyle name="Comma 2 3 4 2 3 2 2" xfId="3991" xr:uid="{00000000-0005-0000-0000-0000DE0F0000}"/>
    <cellStyle name="Comma 2 3 4 2 3 2 2 2" xfId="3992" xr:uid="{00000000-0005-0000-0000-0000DF0F0000}"/>
    <cellStyle name="Comma 2 3 4 2 3 2 2 2 2" xfId="24318" xr:uid="{DC72E95F-6495-45A9-B269-F6004F72F9CB}"/>
    <cellStyle name="Comma 2 3 4 2 3 2 2 3" xfId="3993" xr:uid="{00000000-0005-0000-0000-0000E00F0000}"/>
    <cellStyle name="Comma 2 3 4 2 3 2 2 3 2" xfId="24319" xr:uid="{503E1FB3-D5EF-431E-A1BC-0797D0E0F605}"/>
    <cellStyle name="Comma 2 3 4 2 3 2 2 4" xfId="3994" xr:uid="{00000000-0005-0000-0000-0000E10F0000}"/>
    <cellStyle name="Comma 2 3 4 2 3 2 2 4 2" xfId="24320" xr:uid="{67F7897E-B8DC-46C4-86E7-C6ECA532A5E8}"/>
    <cellStyle name="Comma 2 3 4 2 3 2 2 5" xfId="24317" xr:uid="{2DD64588-4858-4AAF-85A0-7FD215AE8CAB}"/>
    <cellStyle name="Comma 2 3 4 2 3 2 3" xfId="3995" xr:uid="{00000000-0005-0000-0000-0000E20F0000}"/>
    <cellStyle name="Comma 2 3 4 2 3 2 3 2" xfId="24321" xr:uid="{C692F636-1D74-43F8-81B0-76C3D7FE222F}"/>
    <cellStyle name="Comma 2 3 4 2 3 2 4" xfId="3996" xr:uid="{00000000-0005-0000-0000-0000E30F0000}"/>
    <cellStyle name="Comma 2 3 4 2 3 2 4 2" xfId="24322" xr:uid="{0AECDB83-3584-4DC8-B911-B0D3BD4AECA5}"/>
    <cellStyle name="Comma 2 3 4 2 3 2 5" xfId="3997" xr:uid="{00000000-0005-0000-0000-0000E40F0000}"/>
    <cellStyle name="Comma 2 3 4 2 3 2 5 2" xfId="24323" xr:uid="{6E342213-F943-47DA-8512-0E58D636C427}"/>
    <cellStyle name="Comma 2 3 4 2 3 2 6" xfId="24316" xr:uid="{C848A4F9-D194-457C-93A7-1F9FC23A140A}"/>
    <cellStyle name="Comma 2 3 4 2 3 3" xfId="3998" xr:uid="{00000000-0005-0000-0000-0000E50F0000}"/>
    <cellStyle name="Comma 2 3 4 2 3 3 2" xfId="3999" xr:uid="{00000000-0005-0000-0000-0000E60F0000}"/>
    <cellStyle name="Comma 2 3 4 2 3 3 2 2" xfId="24325" xr:uid="{5260245C-B149-4994-9D24-AFA27EE3405F}"/>
    <cellStyle name="Comma 2 3 4 2 3 3 3" xfId="4000" xr:uid="{00000000-0005-0000-0000-0000E70F0000}"/>
    <cellStyle name="Comma 2 3 4 2 3 3 3 2" xfId="24326" xr:uid="{E11B8A7B-50C7-4C21-8685-BB13AFBF3B2F}"/>
    <cellStyle name="Comma 2 3 4 2 3 3 4" xfId="4001" xr:uid="{00000000-0005-0000-0000-0000E80F0000}"/>
    <cellStyle name="Comma 2 3 4 2 3 3 4 2" xfId="24327" xr:uid="{A239DE74-103B-41E1-A387-36B6A19DEBF5}"/>
    <cellStyle name="Comma 2 3 4 2 3 3 5" xfId="24324" xr:uid="{998CA103-D00D-4A99-8BA8-8732C1665E89}"/>
    <cellStyle name="Comma 2 3 4 2 3 4" xfId="4002" xr:uid="{00000000-0005-0000-0000-0000E90F0000}"/>
    <cellStyle name="Comma 2 3 4 2 3 4 2" xfId="24328" xr:uid="{1AC18880-CC85-4B8A-BB70-BA2F5EA19A4B}"/>
    <cellStyle name="Comma 2 3 4 2 3 5" xfId="4003" xr:uid="{00000000-0005-0000-0000-0000EA0F0000}"/>
    <cellStyle name="Comma 2 3 4 2 3 5 2" xfId="24329" xr:uid="{084544D6-1926-4D7E-A3CA-15072E9045EC}"/>
    <cellStyle name="Comma 2 3 4 2 3 6" xfId="4004" xr:uid="{00000000-0005-0000-0000-0000EB0F0000}"/>
    <cellStyle name="Comma 2 3 4 2 3 6 2" xfId="24330" xr:uid="{FA9F5D33-2180-464F-B153-75B3FBA14D64}"/>
    <cellStyle name="Comma 2 3 4 2 3 7" xfId="24315" xr:uid="{A6385927-45DE-45F0-A4A6-2388FA8FF62E}"/>
    <cellStyle name="Comma 2 3 4 2 4" xfId="4005" xr:uid="{00000000-0005-0000-0000-0000EC0F0000}"/>
    <cellStyle name="Comma 2 3 4 2 4 2" xfId="4006" xr:uid="{00000000-0005-0000-0000-0000ED0F0000}"/>
    <cellStyle name="Comma 2 3 4 2 4 2 2" xfId="4007" xr:uid="{00000000-0005-0000-0000-0000EE0F0000}"/>
    <cellStyle name="Comma 2 3 4 2 4 2 2 2" xfId="24333" xr:uid="{73500B44-21BC-44D6-815E-805C5C96DF96}"/>
    <cellStyle name="Comma 2 3 4 2 4 2 3" xfId="4008" xr:uid="{00000000-0005-0000-0000-0000EF0F0000}"/>
    <cellStyle name="Comma 2 3 4 2 4 2 3 2" xfId="24334" xr:uid="{690B9105-5D0C-443B-98A2-0711073BF1EF}"/>
    <cellStyle name="Comma 2 3 4 2 4 2 4" xfId="4009" xr:uid="{00000000-0005-0000-0000-0000F00F0000}"/>
    <cellStyle name="Comma 2 3 4 2 4 2 4 2" xfId="24335" xr:uid="{92C6E93B-8C32-4417-9F43-698938EC09FF}"/>
    <cellStyle name="Comma 2 3 4 2 4 2 5" xfId="24332" xr:uid="{8F12A63D-2B64-47CE-8187-0A3F1DD45832}"/>
    <cellStyle name="Comma 2 3 4 2 4 3" xfId="4010" xr:uid="{00000000-0005-0000-0000-0000F10F0000}"/>
    <cellStyle name="Comma 2 3 4 2 4 3 2" xfId="24336" xr:uid="{182E4984-C348-4B18-81BF-2A33AE08B902}"/>
    <cellStyle name="Comma 2 3 4 2 4 4" xfId="4011" xr:uid="{00000000-0005-0000-0000-0000F20F0000}"/>
    <cellStyle name="Comma 2 3 4 2 4 4 2" xfId="24337" xr:uid="{06B60B2D-D5DA-4586-9C29-3B8C75F0A4BD}"/>
    <cellStyle name="Comma 2 3 4 2 4 5" xfId="4012" xr:uid="{00000000-0005-0000-0000-0000F30F0000}"/>
    <cellStyle name="Comma 2 3 4 2 4 5 2" xfId="24338" xr:uid="{67DFBE70-413B-4B54-AAC7-0CA124EA7DFE}"/>
    <cellStyle name="Comma 2 3 4 2 4 6" xfId="24331" xr:uid="{D8CEC154-61EC-4611-AE52-E9657F430E86}"/>
    <cellStyle name="Comma 2 3 4 2 5" xfId="4013" xr:uid="{00000000-0005-0000-0000-0000F40F0000}"/>
    <cellStyle name="Comma 2 3 4 2 5 2" xfId="4014" xr:uid="{00000000-0005-0000-0000-0000F50F0000}"/>
    <cellStyle name="Comma 2 3 4 2 5 2 2" xfId="24340" xr:uid="{DFBA83E7-C393-44F0-B1D8-00C089AACBB3}"/>
    <cellStyle name="Comma 2 3 4 2 5 3" xfId="4015" xr:uid="{00000000-0005-0000-0000-0000F60F0000}"/>
    <cellStyle name="Comma 2 3 4 2 5 3 2" xfId="24341" xr:uid="{2AAE1E61-0BAF-47EB-A042-532787606661}"/>
    <cellStyle name="Comma 2 3 4 2 5 4" xfId="4016" xr:uid="{00000000-0005-0000-0000-0000F70F0000}"/>
    <cellStyle name="Comma 2 3 4 2 5 4 2" xfId="24342" xr:uid="{FF35A1A9-AF7E-487A-9DB9-3B8B75AC0B83}"/>
    <cellStyle name="Comma 2 3 4 2 5 5" xfId="24339" xr:uid="{2F9B82FC-CFFB-4AB5-AFB3-8B0993DD0919}"/>
    <cellStyle name="Comma 2 3 4 2 6" xfId="4017" xr:uid="{00000000-0005-0000-0000-0000F80F0000}"/>
    <cellStyle name="Comma 2 3 4 2 6 2" xfId="24343" xr:uid="{4C1B351E-73BF-4A53-9939-20D6F63D64D3}"/>
    <cellStyle name="Comma 2 3 4 2 7" xfId="4018" xr:uid="{00000000-0005-0000-0000-0000F90F0000}"/>
    <cellStyle name="Comma 2 3 4 2 7 2" xfId="24344" xr:uid="{36121B45-2B42-47B8-8F18-94564A4FA9FD}"/>
    <cellStyle name="Comma 2 3 4 2 8" xfId="4019" xr:uid="{00000000-0005-0000-0000-0000FA0F0000}"/>
    <cellStyle name="Comma 2 3 4 2 8 2" xfId="24345" xr:uid="{C58B373F-C5FF-4D64-AC97-D9D6F0A3846B}"/>
    <cellStyle name="Comma 2 3 4 2 9" xfId="24298" xr:uid="{198984E4-8979-4CAE-A5A4-985BAF9FFBBA}"/>
    <cellStyle name="Comma 2 3 4 3" xfId="4020" xr:uid="{00000000-0005-0000-0000-0000FB0F0000}"/>
    <cellStyle name="Comma 2 3 4 3 2" xfId="4021" xr:uid="{00000000-0005-0000-0000-0000FC0F0000}"/>
    <cellStyle name="Comma 2 3 4 3 2 2" xfId="4022" xr:uid="{00000000-0005-0000-0000-0000FD0F0000}"/>
    <cellStyle name="Comma 2 3 4 3 2 2 2" xfId="4023" xr:uid="{00000000-0005-0000-0000-0000FE0F0000}"/>
    <cellStyle name="Comma 2 3 4 3 2 2 2 2" xfId="24349" xr:uid="{1BC0DF4A-4DBB-4A3F-B18C-2CDEB25D12EA}"/>
    <cellStyle name="Comma 2 3 4 3 2 2 3" xfId="4024" xr:uid="{00000000-0005-0000-0000-0000FF0F0000}"/>
    <cellStyle name="Comma 2 3 4 3 2 2 3 2" xfId="24350" xr:uid="{DF722558-F847-45F9-A900-A769E6758B46}"/>
    <cellStyle name="Comma 2 3 4 3 2 2 4" xfId="4025" xr:uid="{00000000-0005-0000-0000-000000100000}"/>
    <cellStyle name="Comma 2 3 4 3 2 2 4 2" xfId="24351" xr:uid="{B1C3ED7D-5DEE-425D-82AE-F94A819212A9}"/>
    <cellStyle name="Comma 2 3 4 3 2 2 5" xfId="24348" xr:uid="{EFCD76FD-30A7-4BC8-945E-581045CA8032}"/>
    <cellStyle name="Comma 2 3 4 3 2 3" xfId="4026" xr:uid="{00000000-0005-0000-0000-000001100000}"/>
    <cellStyle name="Comma 2 3 4 3 2 3 2" xfId="24352" xr:uid="{98CD3DA1-542C-4151-B025-FDC1DE53A90F}"/>
    <cellStyle name="Comma 2 3 4 3 2 4" xfId="4027" xr:uid="{00000000-0005-0000-0000-000002100000}"/>
    <cellStyle name="Comma 2 3 4 3 2 4 2" xfId="24353" xr:uid="{CA8350F8-6E97-46CE-BF5A-D4D4E9D23F65}"/>
    <cellStyle name="Comma 2 3 4 3 2 5" xfId="4028" xr:uid="{00000000-0005-0000-0000-000003100000}"/>
    <cellStyle name="Comma 2 3 4 3 2 5 2" xfId="24354" xr:uid="{D3AAAFFD-815D-4E1E-9763-F39A4F053F3D}"/>
    <cellStyle name="Comma 2 3 4 3 2 6" xfId="24347" xr:uid="{F04275A8-110B-473A-8522-85734058A6A9}"/>
    <cellStyle name="Comma 2 3 4 3 3" xfId="4029" xr:uid="{00000000-0005-0000-0000-000004100000}"/>
    <cellStyle name="Comma 2 3 4 3 3 2" xfId="4030" xr:uid="{00000000-0005-0000-0000-000005100000}"/>
    <cellStyle name="Comma 2 3 4 3 3 2 2" xfId="24356" xr:uid="{E23E1B97-5301-423F-9155-B4688D12FA07}"/>
    <cellStyle name="Comma 2 3 4 3 3 3" xfId="4031" xr:uid="{00000000-0005-0000-0000-000006100000}"/>
    <cellStyle name="Comma 2 3 4 3 3 3 2" xfId="24357" xr:uid="{0325CFD9-E0EC-4DDF-A8DB-691E947BD18A}"/>
    <cellStyle name="Comma 2 3 4 3 3 4" xfId="4032" xr:uid="{00000000-0005-0000-0000-000007100000}"/>
    <cellStyle name="Comma 2 3 4 3 3 4 2" xfId="24358" xr:uid="{F60A45C6-A89D-42B2-8114-5CE2B75533C1}"/>
    <cellStyle name="Comma 2 3 4 3 3 5" xfId="24355" xr:uid="{37E081BA-FE63-4358-9263-B2728D8BD0E3}"/>
    <cellStyle name="Comma 2 3 4 3 4" xfId="4033" xr:uid="{00000000-0005-0000-0000-000008100000}"/>
    <cellStyle name="Comma 2 3 4 3 4 2" xfId="24359" xr:uid="{B59EA911-BF66-4C99-B0AF-D4F522F63CCE}"/>
    <cellStyle name="Comma 2 3 4 3 5" xfId="4034" xr:uid="{00000000-0005-0000-0000-000009100000}"/>
    <cellStyle name="Comma 2 3 4 3 5 2" xfId="24360" xr:uid="{5B8843BC-7FBA-425F-8AB7-3435169A39A4}"/>
    <cellStyle name="Comma 2 3 4 3 6" xfId="4035" xr:uid="{00000000-0005-0000-0000-00000A100000}"/>
    <cellStyle name="Comma 2 3 4 3 6 2" xfId="24361" xr:uid="{EC311583-0178-43C8-B67F-D9B477BC4167}"/>
    <cellStyle name="Comma 2 3 4 3 7" xfId="24346" xr:uid="{4526E743-96E0-457A-BB17-77BD6CC57544}"/>
    <cellStyle name="Comma 2 3 4 4" xfId="4036" xr:uid="{00000000-0005-0000-0000-00000B100000}"/>
    <cellStyle name="Comma 2 3 4 4 2" xfId="4037" xr:uid="{00000000-0005-0000-0000-00000C100000}"/>
    <cellStyle name="Comma 2 3 4 4 2 2" xfId="4038" xr:uid="{00000000-0005-0000-0000-00000D100000}"/>
    <cellStyle name="Comma 2 3 4 4 2 2 2" xfId="4039" xr:uid="{00000000-0005-0000-0000-00000E100000}"/>
    <cellStyle name="Comma 2 3 4 4 2 2 2 2" xfId="24365" xr:uid="{A18C81CB-9FF0-4F4F-84A1-0DF0AE613FA4}"/>
    <cellStyle name="Comma 2 3 4 4 2 2 3" xfId="4040" xr:uid="{00000000-0005-0000-0000-00000F100000}"/>
    <cellStyle name="Comma 2 3 4 4 2 2 3 2" xfId="24366" xr:uid="{75556B32-D8F4-4E6A-AB54-AD658511C722}"/>
    <cellStyle name="Comma 2 3 4 4 2 2 4" xfId="4041" xr:uid="{00000000-0005-0000-0000-000010100000}"/>
    <cellStyle name="Comma 2 3 4 4 2 2 4 2" xfId="24367" xr:uid="{4E011259-B63C-49AE-836F-D5A9ADD79D2B}"/>
    <cellStyle name="Comma 2 3 4 4 2 2 5" xfId="24364" xr:uid="{994C9C37-2308-4C30-8D88-98B2CE098E51}"/>
    <cellStyle name="Comma 2 3 4 4 2 3" xfId="4042" xr:uid="{00000000-0005-0000-0000-000011100000}"/>
    <cellStyle name="Comma 2 3 4 4 2 3 2" xfId="24368" xr:uid="{D68DD469-AEF8-4B6C-B610-F0BE7BA9A039}"/>
    <cellStyle name="Comma 2 3 4 4 2 4" xfId="4043" xr:uid="{00000000-0005-0000-0000-000012100000}"/>
    <cellStyle name="Comma 2 3 4 4 2 4 2" xfId="24369" xr:uid="{D53BB6DE-9917-4CFE-ADBC-569832116782}"/>
    <cellStyle name="Comma 2 3 4 4 2 5" xfId="4044" xr:uid="{00000000-0005-0000-0000-000013100000}"/>
    <cellStyle name="Comma 2 3 4 4 2 5 2" xfId="24370" xr:uid="{3A3112E8-89C4-4E08-80FE-CF68A8EFD6D2}"/>
    <cellStyle name="Comma 2 3 4 4 2 6" xfId="24363" xr:uid="{8C38E635-19E5-42CE-A78D-6C04805B41F7}"/>
    <cellStyle name="Comma 2 3 4 4 3" xfId="4045" xr:uid="{00000000-0005-0000-0000-000014100000}"/>
    <cellStyle name="Comma 2 3 4 4 3 2" xfId="4046" xr:uid="{00000000-0005-0000-0000-000015100000}"/>
    <cellStyle name="Comma 2 3 4 4 3 2 2" xfId="24372" xr:uid="{2CCFD49C-BDD1-4670-AAC4-4686353D519A}"/>
    <cellStyle name="Comma 2 3 4 4 3 3" xfId="4047" xr:uid="{00000000-0005-0000-0000-000016100000}"/>
    <cellStyle name="Comma 2 3 4 4 3 3 2" xfId="24373" xr:uid="{16C3FFCD-2D39-4B45-9A67-F2C390CEFBB4}"/>
    <cellStyle name="Comma 2 3 4 4 3 4" xfId="4048" xr:uid="{00000000-0005-0000-0000-000017100000}"/>
    <cellStyle name="Comma 2 3 4 4 3 4 2" xfId="24374" xr:uid="{D30C37C4-3141-4599-922B-7E5A1D909AC6}"/>
    <cellStyle name="Comma 2 3 4 4 3 5" xfId="24371" xr:uid="{13EB2A88-CE34-459C-AEBD-838294C15F62}"/>
    <cellStyle name="Comma 2 3 4 4 4" xfId="4049" xr:uid="{00000000-0005-0000-0000-000018100000}"/>
    <cellStyle name="Comma 2 3 4 4 4 2" xfId="24375" xr:uid="{B321A75E-B85D-409D-BEFC-0A4F0F4E8BE2}"/>
    <cellStyle name="Comma 2 3 4 4 5" xfId="4050" xr:uid="{00000000-0005-0000-0000-000019100000}"/>
    <cellStyle name="Comma 2 3 4 4 5 2" xfId="24376" xr:uid="{F296F5E6-C662-4AD9-845B-0875482322B3}"/>
    <cellStyle name="Comma 2 3 4 4 6" xfId="4051" xr:uid="{00000000-0005-0000-0000-00001A100000}"/>
    <cellStyle name="Comma 2 3 4 4 6 2" xfId="24377" xr:uid="{08B3FF03-6AD5-4D55-9EEC-11C55BD0B0C8}"/>
    <cellStyle name="Comma 2 3 4 4 7" xfId="24362" xr:uid="{BC941870-18ED-419F-A00D-54A377E2334F}"/>
    <cellStyle name="Comma 2 3 4 5" xfId="4052" xr:uid="{00000000-0005-0000-0000-00001B100000}"/>
    <cellStyle name="Comma 2 3 4 5 2" xfId="4053" xr:uid="{00000000-0005-0000-0000-00001C100000}"/>
    <cellStyle name="Comma 2 3 4 5 2 2" xfId="4054" xr:uid="{00000000-0005-0000-0000-00001D100000}"/>
    <cellStyle name="Comma 2 3 4 5 2 2 2" xfId="24380" xr:uid="{0FC62E17-A31D-4AA6-BBCD-364B8C44040C}"/>
    <cellStyle name="Comma 2 3 4 5 2 3" xfId="4055" xr:uid="{00000000-0005-0000-0000-00001E100000}"/>
    <cellStyle name="Comma 2 3 4 5 2 3 2" xfId="24381" xr:uid="{577D3809-E14C-4992-937D-6876B33ED2A2}"/>
    <cellStyle name="Comma 2 3 4 5 2 4" xfId="4056" xr:uid="{00000000-0005-0000-0000-00001F100000}"/>
    <cellStyle name="Comma 2 3 4 5 2 4 2" xfId="24382" xr:uid="{64C85F86-3D7E-4DB8-A632-92EC7EDFB9D3}"/>
    <cellStyle name="Comma 2 3 4 5 2 5" xfId="24379" xr:uid="{A1922AEE-1331-4A51-9DD5-7EE326AED82D}"/>
    <cellStyle name="Comma 2 3 4 5 3" xfId="4057" xr:uid="{00000000-0005-0000-0000-000020100000}"/>
    <cellStyle name="Comma 2 3 4 5 3 2" xfId="24383" xr:uid="{DFAAB0BE-9CA4-480D-9B2F-83D14B0D7DF9}"/>
    <cellStyle name="Comma 2 3 4 5 4" xfId="4058" xr:uid="{00000000-0005-0000-0000-000021100000}"/>
    <cellStyle name="Comma 2 3 4 5 4 2" xfId="24384" xr:uid="{B69853AE-D881-42CA-8F26-CC75E24A04D0}"/>
    <cellStyle name="Comma 2 3 4 5 5" xfId="4059" xr:uid="{00000000-0005-0000-0000-000022100000}"/>
    <cellStyle name="Comma 2 3 4 5 5 2" xfId="24385" xr:uid="{B88C6564-EAE6-45E6-B661-8D0F6B8DBB35}"/>
    <cellStyle name="Comma 2 3 4 5 6" xfId="24378" xr:uid="{309E7D84-8E91-48F5-BC10-764F2B41DACC}"/>
    <cellStyle name="Comma 2 3 4 6" xfId="4060" xr:uid="{00000000-0005-0000-0000-000023100000}"/>
    <cellStyle name="Comma 2 3 4 6 2" xfId="4061" xr:uid="{00000000-0005-0000-0000-000024100000}"/>
    <cellStyle name="Comma 2 3 4 6 2 2" xfId="24387" xr:uid="{A4EB3650-BD4A-4BE9-81E3-4FE8DA07B005}"/>
    <cellStyle name="Comma 2 3 4 6 3" xfId="4062" xr:uid="{00000000-0005-0000-0000-000025100000}"/>
    <cellStyle name="Comma 2 3 4 6 3 2" xfId="24388" xr:uid="{1A02E0E3-4D9C-4A29-A9B0-2B81A4A85C68}"/>
    <cellStyle name="Comma 2 3 4 6 4" xfId="4063" xr:uid="{00000000-0005-0000-0000-000026100000}"/>
    <cellStyle name="Comma 2 3 4 6 4 2" xfId="24389" xr:uid="{36D90FD7-712B-4F93-96CE-0311C9E1DC63}"/>
    <cellStyle name="Comma 2 3 4 6 5" xfId="24386" xr:uid="{A33247BC-7852-48D1-9683-FF9618884AF8}"/>
    <cellStyle name="Comma 2 3 4 7" xfId="4064" xr:uid="{00000000-0005-0000-0000-000027100000}"/>
    <cellStyle name="Comma 2 3 4 7 2" xfId="24390" xr:uid="{796A744F-614F-4BC5-A769-0E2210BE7109}"/>
    <cellStyle name="Comma 2 3 4 8" xfId="4065" xr:uid="{00000000-0005-0000-0000-000028100000}"/>
    <cellStyle name="Comma 2 3 4 8 2" xfId="24391" xr:uid="{D5ED78D9-DEF2-431A-9DA7-D5BFB08EBD68}"/>
    <cellStyle name="Comma 2 3 4 9" xfId="4066" xr:uid="{00000000-0005-0000-0000-000029100000}"/>
    <cellStyle name="Comma 2 3 4 9 2" xfId="24392" xr:uid="{D9BD49F1-E9DD-4B07-8A91-361F27BE4952}"/>
    <cellStyle name="Comma 2 3 5" xfId="4067" xr:uid="{00000000-0005-0000-0000-00002A100000}"/>
    <cellStyle name="Comma 2 3 5 2" xfId="24393" xr:uid="{4CF6348B-268E-4727-B80F-33CC79A6C94A}"/>
    <cellStyle name="Comma 2 3 6" xfId="4068" xr:uid="{00000000-0005-0000-0000-00002B100000}"/>
    <cellStyle name="Comma 2 3 6 10" xfId="24394" xr:uid="{B24369E6-60DC-47EB-A4B0-DD65EC6502E3}"/>
    <cellStyle name="Comma 2 3 6 2" xfId="4069" xr:uid="{00000000-0005-0000-0000-00002C100000}"/>
    <cellStyle name="Comma 2 3 6 2 2" xfId="4070" xr:uid="{00000000-0005-0000-0000-00002D100000}"/>
    <cellStyle name="Comma 2 3 6 2 2 2" xfId="4071" xr:uid="{00000000-0005-0000-0000-00002E100000}"/>
    <cellStyle name="Comma 2 3 6 2 2 2 2" xfId="4072" xr:uid="{00000000-0005-0000-0000-00002F100000}"/>
    <cellStyle name="Comma 2 3 6 2 2 2 2 2" xfId="4073" xr:uid="{00000000-0005-0000-0000-000030100000}"/>
    <cellStyle name="Comma 2 3 6 2 2 2 2 2 2" xfId="24399" xr:uid="{D26183BB-6815-44C8-A6AD-33E2C35306B2}"/>
    <cellStyle name="Comma 2 3 6 2 2 2 2 3" xfId="4074" xr:uid="{00000000-0005-0000-0000-000031100000}"/>
    <cellStyle name="Comma 2 3 6 2 2 2 2 3 2" xfId="24400" xr:uid="{5A8141AA-68FB-42A7-A4FC-03AF4AACE943}"/>
    <cellStyle name="Comma 2 3 6 2 2 2 2 4" xfId="4075" xr:uid="{00000000-0005-0000-0000-000032100000}"/>
    <cellStyle name="Comma 2 3 6 2 2 2 2 4 2" xfId="24401" xr:uid="{8D0096D0-D736-4D17-A319-B69C63CC808F}"/>
    <cellStyle name="Comma 2 3 6 2 2 2 2 5" xfId="24398" xr:uid="{4892CF1E-8FE3-435C-8BF1-E619F83AE5E9}"/>
    <cellStyle name="Comma 2 3 6 2 2 2 3" xfId="4076" xr:uid="{00000000-0005-0000-0000-000033100000}"/>
    <cellStyle name="Comma 2 3 6 2 2 2 3 2" xfId="24402" xr:uid="{0CF04B77-D635-49CF-920F-4F485E797257}"/>
    <cellStyle name="Comma 2 3 6 2 2 2 4" xfId="4077" xr:uid="{00000000-0005-0000-0000-000034100000}"/>
    <cellStyle name="Comma 2 3 6 2 2 2 4 2" xfId="24403" xr:uid="{EDDD7656-0772-44BE-9ACA-470810A4F8E9}"/>
    <cellStyle name="Comma 2 3 6 2 2 2 5" xfId="4078" xr:uid="{00000000-0005-0000-0000-000035100000}"/>
    <cellStyle name="Comma 2 3 6 2 2 2 5 2" xfId="24404" xr:uid="{E8EC76FC-8104-418D-98D4-E69AADDB79F7}"/>
    <cellStyle name="Comma 2 3 6 2 2 2 6" xfId="24397" xr:uid="{7DE39891-164F-4CBE-8418-3F4707CB7F55}"/>
    <cellStyle name="Comma 2 3 6 2 2 3" xfId="4079" xr:uid="{00000000-0005-0000-0000-000036100000}"/>
    <cellStyle name="Comma 2 3 6 2 2 3 2" xfId="4080" xr:uid="{00000000-0005-0000-0000-000037100000}"/>
    <cellStyle name="Comma 2 3 6 2 2 3 2 2" xfId="24406" xr:uid="{EA6DF2D7-A8DB-4291-80FA-1A3EE45ECE4F}"/>
    <cellStyle name="Comma 2 3 6 2 2 3 3" xfId="4081" xr:uid="{00000000-0005-0000-0000-000038100000}"/>
    <cellStyle name="Comma 2 3 6 2 2 3 3 2" xfId="24407" xr:uid="{E144E645-E641-4F1A-92BF-7CCC74E870FE}"/>
    <cellStyle name="Comma 2 3 6 2 2 3 4" xfId="4082" xr:uid="{00000000-0005-0000-0000-000039100000}"/>
    <cellStyle name="Comma 2 3 6 2 2 3 4 2" xfId="24408" xr:uid="{B09C00EB-2377-4785-9E5E-6BBD1889AE33}"/>
    <cellStyle name="Comma 2 3 6 2 2 3 5" xfId="24405" xr:uid="{76C2C934-7D62-4DCF-9240-605CF3AB8ECA}"/>
    <cellStyle name="Comma 2 3 6 2 2 4" xfId="4083" xr:uid="{00000000-0005-0000-0000-00003A100000}"/>
    <cellStyle name="Comma 2 3 6 2 2 4 2" xfId="24409" xr:uid="{18137CD4-6271-4E43-97BC-E42B0C6E5577}"/>
    <cellStyle name="Comma 2 3 6 2 2 5" xfId="4084" xr:uid="{00000000-0005-0000-0000-00003B100000}"/>
    <cellStyle name="Comma 2 3 6 2 2 5 2" xfId="24410" xr:uid="{6C80C31E-0A88-45A1-9C4F-DC8C731D1D20}"/>
    <cellStyle name="Comma 2 3 6 2 2 6" xfId="4085" xr:uid="{00000000-0005-0000-0000-00003C100000}"/>
    <cellStyle name="Comma 2 3 6 2 2 6 2" xfId="24411" xr:uid="{7B76ED4C-CFFA-4B30-85CB-2AA4CEC49A9C}"/>
    <cellStyle name="Comma 2 3 6 2 2 7" xfId="24396" xr:uid="{6B1A3203-7EE4-4188-BBE6-2B7E608C1F49}"/>
    <cellStyle name="Comma 2 3 6 2 3" xfId="4086" xr:uid="{00000000-0005-0000-0000-00003D100000}"/>
    <cellStyle name="Comma 2 3 6 2 3 2" xfId="4087" xr:uid="{00000000-0005-0000-0000-00003E100000}"/>
    <cellStyle name="Comma 2 3 6 2 3 2 2" xfId="4088" xr:uid="{00000000-0005-0000-0000-00003F100000}"/>
    <cellStyle name="Comma 2 3 6 2 3 2 2 2" xfId="4089" xr:uid="{00000000-0005-0000-0000-000040100000}"/>
    <cellStyle name="Comma 2 3 6 2 3 2 2 2 2" xfId="24415" xr:uid="{EEB17B1E-2AD5-4220-B3F3-3DCF15825F0C}"/>
    <cellStyle name="Comma 2 3 6 2 3 2 2 3" xfId="4090" xr:uid="{00000000-0005-0000-0000-000041100000}"/>
    <cellStyle name="Comma 2 3 6 2 3 2 2 3 2" xfId="24416" xr:uid="{4174C5E4-0D5E-48B3-BCF0-87E2231D1983}"/>
    <cellStyle name="Comma 2 3 6 2 3 2 2 4" xfId="4091" xr:uid="{00000000-0005-0000-0000-000042100000}"/>
    <cellStyle name="Comma 2 3 6 2 3 2 2 4 2" xfId="24417" xr:uid="{17FA86F3-3F97-46A7-9588-C84CAD3E89E1}"/>
    <cellStyle name="Comma 2 3 6 2 3 2 2 5" xfId="24414" xr:uid="{48320CC1-8CAE-46C6-85F0-0C98D8D56EC9}"/>
    <cellStyle name="Comma 2 3 6 2 3 2 3" xfId="4092" xr:uid="{00000000-0005-0000-0000-000043100000}"/>
    <cellStyle name="Comma 2 3 6 2 3 2 3 2" xfId="24418" xr:uid="{A3CB33D2-EC67-4C15-A24F-B390559D261D}"/>
    <cellStyle name="Comma 2 3 6 2 3 2 4" xfId="4093" xr:uid="{00000000-0005-0000-0000-000044100000}"/>
    <cellStyle name="Comma 2 3 6 2 3 2 4 2" xfId="24419" xr:uid="{1171D9FD-6134-409D-953A-BA0139F60557}"/>
    <cellStyle name="Comma 2 3 6 2 3 2 5" xfId="4094" xr:uid="{00000000-0005-0000-0000-000045100000}"/>
    <cellStyle name="Comma 2 3 6 2 3 2 5 2" xfId="24420" xr:uid="{FC70FEB3-6B1C-4666-AA4B-752A6C358BE2}"/>
    <cellStyle name="Comma 2 3 6 2 3 2 6" xfId="24413" xr:uid="{7FE6031C-B7F6-4339-804C-D5EEE08BB8EA}"/>
    <cellStyle name="Comma 2 3 6 2 3 3" xfId="4095" xr:uid="{00000000-0005-0000-0000-000046100000}"/>
    <cellStyle name="Comma 2 3 6 2 3 3 2" xfId="4096" xr:uid="{00000000-0005-0000-0000-000047100000}"/>
    <cellStyle name="Comma 2 3 6 2 3 3 2 2" xfId="24422" xr:uid="{E803A39A-03A7-4A5B-A22C-E384CAE87426}"/>
    <cellStyle name="Comma 2 3 6 2 3 3 3" xfId="4097" xr:uid="{00000000-0005-0000-0000-000048100000}"/>
    <cellStyle name="Comma 2 3 6 2 3 3 3 2" xfId="24423" xr:uid="{6C071085-400E-4419-AD51-374EE94C328A}"/>
    <cellStyle name="Comma 2 3 6 2 3 3 4" xfId="4098" xr:uid="{00000000-0005-0000-0000-000049100000}"/>
    <cellStyle name="Comma 2 3 6 2 3 3 4 2" xfId="24424" xr:uid="{A8E01950-0929-458B-A158-157F2BFFF166}"/>
    <cellStyle name="Comma 2 3 6 2 3 3 5" xfId="24421" xr:uid="{D1C4E666-7045-44A5-A1FC-E0357F5212A3}"/>
    <cellStyle name="Comma 2 3 6 2 3 4" xfId="4099" xr:uid="{00000000-0005-0000-0000-00004A100000}"/>
    <cellStyle name="Comma 2 3 6 2 3 4 2" xfId="24425" xr:uid="{9BB8CB1A-4291-4534-ACD7-558BFCC19B7A}"/>
    <cellStyle name="Comma 2 3 6 2 3 5" xfId="4100" xr:uid="{00000000-0005-0000-0000-00004B100000}"/>
    <cellStyle name="Comma 2 3 6 2 3 5 2" xfId="24426" xr:uid="{FEA983A3-A8C5-4808-8656-0047EDFEC259}"/>
    <cellStyle name="Comma 2 3 6 2 3 6" xfId="4101" xr:uid="{00000000-0005-0000-0000-00004C100000}"/>
    <cellStyle name="Comma 2 3 6 2 3 6 2" xfId="24427" xr:uid="{DD5AFD5C-A72A-44EC-9AD1-0D82F6C87903}"/>
    <cellStyle name="Comma 2 3 6 2 3 7" xfId="24412" xr:uid="{7B892037-D8C7-4BF9-A627-8A77963FFEE7}"/>
    <cellStyle name="Comma 2 3 6 2 4" xfId="4102" xr:uid="{00000000-0005-0000-0000-00004D100000}"/>
    <cellStyle name="Comma 2 3 6 2 4 2" xfId="4103" xr:uid="{00000000-0005-0000-0000-00004E100000}"/>
    <cellStyle name="Comma 2 3 6 2 4 2 2" xfId="4104" xr:uid="{00000000-0005-0000-0000-00004F100000}"/>
    <cellStyle name="Comma 2 3 6 2 4 2 2 2" xfId="24430" xr:uid="{4A4A24A8-76AA-4D0E-852C-FB135713D4D4}"/>
    <cellStyle name="Comma 2 3 6 2 4 2 3" xfId="4105" xr:uid="{00000000-0005-0000-0000-000050100000}"/>
    <cellStyle name="Comma 2 3 6 2 4 2 3 2" xfId="24431" xr:uid="{5455E44F-7237-431A-9F48-BA6C452225A4}"/>
    <cellStyle name="Comma 2 3 6 2 4 2 4" xfId="4106" xr:uid="{00000000-0005-0000-0000-000051100000}"/>
    <cellStyle name="Comma 2 3 6 2 4 2 4 2" xfId="24432" xr:uid="{64528C4B-F841-4A45-B8D8-EB566D9D1797}"/>
    <cellStyle name="Comma 2 3 6 2 4 2 5" xfId="24429" xr:uid="{1E45FDDC-A5A9-4614-BCA8-DBD3959641FB}"/>
    <cellStyle name="Comma 2 3 6 2 4 3" xfId="4107" xr:uid="{00000000-0005-0000-0000-000052100000}"/>
    <cellStyle name="Comma 2 3 6 2 4 3 2" xfId="24433" xr:uid="{5F8B82D7-8C4D-4B86-9D28-ECABA17FD28D}"/>
    <cellStyle name="Comma 2 3 6 2 4 4" xfId="4108" xr:uid="{00000000-0005-0000-0000-000053100000}"/>
    <cellStyle name="Comma 2 3 6 2 4 4 2" xfId="24434" xr:uid="{E350E4E0-6707-4605-A0E6-F700E9FC3AB7}"/>
    <cellStyle name="Comma 2 3 6 2 4 5" xfId="4109" xr:uid="{00000000-0005-0000-0000-000054100000}"/>
    <cellStyle name="Comma 2 3 6 2 4 5 2" xfId="24435" xr:uid="{A8C4E9B4-168F-4661-9725-FBA5A72910A3}"/>
    <cellStyle name="Comma 2 3 6 2 4 6" xfId="24428" xr:uid="{51C7AAB0-8F20-41C0-A70F-A21F0764A055}"/>
    <cellStyle name="Comma 2 3 6 2 5" xfId="4110" xr:uid="{00000000-0005-0000-0000-000055100000}"/>
    <cellStyle name="Comma 2 3 6 2 5 2" xfId="4111" xr:uid="{00000000-0005-0000-0000-000056100000}"/>
    <cellStyle name="Comma 2 3 6 2 5 2 2" xfId="24437" xr:uid="{D05626D2-FB23-4A9C-B04A-AAD12C489E65}"/>
    <cellStyle name="Comma 2 3 6 2 5 3" xfId="4112" xr:uid="{00000000-0005-0000-0000-000057100000}"/>
    <cellStyle name="Comma 2 3 6 2 5 3 2" xfId="24438" xr:uid="{6322CAB9-7334-4B75-AE0A-4271B1F417BD}"/>
    <cellStyle name="Comma 2 3 6 2 5 4" xfId="4113" xr:uid="{00000000-0005-0000-0000-000058100000}"/>
    <cellStyle name="Comma 2 3 6 2 5 4 2" xfId="24439" xr:uid="{7E321617-E5A4-4704-A7D1-3BA102528DF6}"/>
    <cellStyle name="Comma 2 3 6 2 5 5" xfId="24436" xr:uid="{E0CC5D69-ED83-4371-8409-834CA5A41BEC}"/>
    <cellStyle name="Comma 2 3 6 2 6" xfId="4114" xr:uid="{00000000-0005-0000-0000-000059100000}"/>
    <cellStyle name="Comma 2 3 6 2 6 2" xfId="24440" xr:uid="{D05D1692-C091-44D6-8504-9984096E878B}"/>
    <cellStyle name="Comma 2 3 6 2 7" xfId="4115" xr:uid="{00000000-0005-0000-0000-00005A100000}"/>
    <cellStyle name="Comma 2 3 6 2 7 2" xfId="24441" xr:uid="{8A4B37A5-14F7-4710-93D3-33DB2A558458}"/>
    <cellStyle name="Comma 2 3 6 2 8" xfId="4116" xr:uid="{00000000-0005-0000-0000-00005B100000}"/>
    <cellStyle name="Comma 2 3 6 2 8 2" xfId="24442" xr:uid="{5B7D69A6-56E8-471F-9CE3-585F72139761}"/>
    <cellStyle name="Comma 2 3 6 2 9" xfId="24395" xr:uid="{8409DE07-D343-42C6-98F7-9AA47203DFD9}"/>
    <cellStyle name="Comma 2 3 6 3" xfId="4117" xr:uid="{00000000-0005-0000-0000-00005C100000}"/>
    <cellStyle name="Comma 2 3 6 3 2" xfId="4118" xr:uid="{00000000-0005-0000-0000-00005D100000}"/>
    <cellStyle name="Comma 2 3 6 3 2 2" xfId="4119" xr:uid="{00000000-0005-0000-0000-00005E100000}"/>
    <cellStyle name="Comma 2 3 6 3 2 2 2" xfId="4120" xr:uid="{00000000-0005-0000-0000-00005F100000}"/>
    <cellStyle name="Comma 2 3 6 3 2 2 2 2" xfId="24446" xr:uid="{F02483B9-201B-4DB3-B60E-2B62BC7892A8}"/>
    <cellStyle name="Comma 2 3 6 3 2 2 3" xfId="4121" xr:uid="{00000000-0005-0000-0000-000060100000}"/>
    <cellStyle name="Comma 2 3 6 3 2 2 3 2" xfId="24447" xr:uid="{1ED0F716-9EA4-4973-852B-059126CBC0C4}"/>
    <cellStyle name="Comma 2 3 6 3 2 2 4" xfId="4122" xr:uid="{00000000-0005-0000-0000-000061100000}"/>
    <cellStyle name="Comma 2 3 6 3 2 2 4 2" xfId="24448" xr:uid="{EB1D17DC-67A2-44BF-90EA-AACED1DF951E}"/>
    <cellStyle name="Comma 2 3 6 3 2 2 5" xfId="24445" xr:uid="{AE124C8E-5409-47CF-97C8-0D29B8F6E04D}"/>
    <cellStyle name="Comma 2 3 6 3 2 3" xfId="4123" xr:uid="{00000000-0005-0000-0000-000062100000}"/>
    <cellStyle name="Comma 2 3 6 3 2 3 2" xfId="24449" xr:uid="{1FDD36F4-5CE9-48FB-95EB-A1B6FB94641E}"/>
    <cellStyle name="Comma 2 3 6 3 2 4" xfId="4124" xr:uid="{00000000-0005-0000-0000-000063100000}"/>
    <cellStyle name="Comma 2 3 6 3 2 4 2" xfId="24450" xr:uid="{FEF2BB1A-5251-409A-83F7-CC8675A72F38}"/>
    <cellStyle name="Comma 2 3 6 3 2 5" xfId="4125" xr:uid="{00000000-0005-0000-0000-000064100000}"/>
    <cellStyle name="Comma 2 3 6 3 2 5 2" xfId="24451" xr:uid="{2AF68978-C79C-4EEA-9C92-9CCDC8C46AE2}"/>
    <cellStyle name="Comma 2 3 6 3 2 6" xfId="24444" xr:uid="{34B82F99-5726-4398-BC0B-D986BBB0C1F8}"/>
    <cellStyle name="Comma 2 3 6 3 3" xfId="4126" xr:uid="{00000000-0005-0000-0000-000065100000}"/>
    <cellStyle name="Comma 2 3 6 3 3 2" xfId="4127" xr:uid="{00000000-0005-0000-0000-000066100000}"/>
    <cellStyle name="Comma 2 3 6 3 3 2 2" xfId="24453" xr:uid="{BF0DF14E-42D3-494C-A12F-C15AD49CAB7B}"/>
    <cellStyle name="Comma 2 3 6 3 3 3" xfId="4128" xr:uid="{00000000-0005-0000-0000-000067100000}"/>
    <cellStyle name="Comma 2 3 6 3 3 3 2" xfId="24454" xr:uid="{9FD7361C-F5DC-4DC2-9089-86F1A84C7F3B}"/>
    <cellStyle name="Comma 2 3 6 3 3 4" xfId="4129" xr:uid="{00000000-0005-0000-0000-000068100000}"/>
    <cellStyle name="Comma 2 3 6 3 3 4 2" xfId="24455" xr:uid="{13C6D40A-5069-4195-9F66-786A0BE343E3}"/>
    <cellStyle name="Comma 2 3 6 3 3 5" xfId="24452" xr:uid="{5BCE6838-DF46-49D8-B425-B7785C38E08F}"/>
    <cellStyle name="Comma 2 3 6 3 4" xfId="4130" xr:uid="{00000000-0005-0000-0000-000069100000}"/>
    <cellStyle name="Comma 2 3 6 3 4 2" xfId="24456" xr:uid="{260713B8-ACD8-4B56-8B4B-C7BB265561D4}"/>
    <cellStyle name="Comma 2 3 6 3 5" xfId="4131" xr:uid="{00000000-0005-0000-0000-00006A100000}"/>
    <cellStyle name="Comma 2 3 6 3 5 2" xfId="24457" xr:uid="{0BA925D8-BF4A-428D-A94E-873D1E9153AA}"/>
    <cellStyle name="Comma 2 3 6 3 6" xfId="4132" xr:uid="{00000000-0005-0000-0000-00006B100000}"/>
    <cellStyle name="Comma 2 3 6 3 6 2" xfId="24458" xr:uid="{5EDD8E30-E2CE-42C3-AD68-DAA281B2E647}"/>
    <cellStyle name="Comma 2 3 6 3 7" xfId="24443" xr:uid="{3A43895A-C1B3-49BE-BF4D-1F152FF5234A}"/>
    <cellStyle name="Comma 2 3 6 4" xfId="4133" xr:uid="{00000000-0005-0000-0000-00006C100000}"/>
    <cellStyle name="Comma 2 3 6 4 2" xfId="4134" xr:uid="{00000000-0005-0000-0000-00006D100000}"/>
    <cellStyle name="Comma 2 3 6 4 2 2" xfId="4135" xr:uid="{00000000-0005-0000-0000-00006E100000}"/>
    <cellStyle name="Comma 2 3 6 4 2 2 2" xfId="4136" xr:uid="{00000000-0005-0000-0000-00006F100000}"/>
    <cellStyle name="Comma 2 3 6 4 2 2 2 2" xfId="24462" xr:uid="{7C799DA6-AF18-4B05-A273-6A7C227D5191}"/>
    <cellStyle name="Comma 2 3 6 4 2 2 3" xfId="4137" xr:uid="{00000000-0005-0000-0000-000070100000}"/>
    <cellStyle name="Comma 2 3 6 4 2 2 3 2" xfId="24463" xr:uid="{205F0241-B537-41AD-9277-25C7DCB9F436}"/>
    <cellStyle name="Comma 2 3 6 4 2 2 4" xfId="4138" xr:uid="{00000000-0005-0000-0000-000071100000}"/>
    <cellStyle name="Comma 2 3 6 4 2 2 4 2" xfId="24464" xr:uid="{AC757C67-E944-4CDE-85F2-0B063C5D285F}"/>
    <cellStyle name="Comma 2 3 6 4 2 2 5" xfId="24461" xr:uid="{96D99119-A1FE-4D72-B5E9-AA77CEF35842}"/>
    <cellStyle name="Comma 2 3 6 4 2 3" xfId="4139" xr:uid="{00000000-0005-0000-0000-000072100000}"/>
    <cellStyle name="Comma 2 3 6 4 2 3 2" xfId="24465" xr:uid="{E2710D15-B597-4B0E-A103-B19DE2D29357}"/>
    <cellStyle name="Comma 2 3 6 4 2 4" xfId="4140" xr:uid="{00000000-0005-0000-0000-000073100000}"/>
    <cellStyle name="Comma 2 3 6 4 2 4 2" xfId="24466" xr:uid="{B5868039-8FA6-4E94-86DA-0F41B177892A}"/>
    <cellStyle name="Comma 2 3 6 4 2 5" xfId="4141" xr:uid="{00000000-0005-0000-0000-000074100000}"/>
    <cellStyle name="Comma 2 3 6 4 2 5 2" xfId="24467" xr:uid="{A7C86192-59FB-4ED0-85E0-8EE367B02D4A}"/>
    <cellStyle name="Comma 2 3 6 4 2 6" xfId="24460" xr:uid="{7F7531A8-7B6E-4A06-90E5-7374ACE33371}"/>
    <cellStyle name="Comma 2 3 6 4 3" xfId="4142" xr:uid="{00000000-0005-0000-0000-000075100000}"/>
    <cellStyle name="Comma 2 3 6 4 3 2" xfId="4143" xr:uid="{00000000-0005-0000-0000-000076100000}"/>
    <cellStyle name="Comma 2 3 6 4 3 2 2" xfId="24469" xr:uid="{F2510734-E6F7-49FF-B64A-35EC018DDCF9}"/>
    <cellStyle name="Comma 2 3 6 4 3 3" xfId="4144" xr:uid="{00000000-0005-0000-0000-000077100000}"/>
    <cellStyle name="Comma 2 3 6 4 3 3 2" xfId="24470" xr:uid="{48A4EC0C-AB32-4A20-A433-7807559BB958}"/>
    <cellStyle name="Comma 2 3 6 4 3 4" xfId="4145" xr:uid="{00000000-0005-0000-0000-000078100000}"/>
    <cellStyle name="Comma 2 3 6 4 3 4 2" xfId="24471" xr:uid="{4AA390E0-8F42-4BA5-B4EC-C3D95142B752}"/>
    <cellStyle name="Comma 2 3 6 4 3 5" xfId="24468" xr:uid="{37A5722B-56C2-4634-BB81-AAD02EA7F179}"/>
    <cellStyle name="Comma 2 3 6 4 4" xfId="4146" xr:uid="{00000000-0005-0000-0000-000079100000}"/>
    <cellStyle name="Comma 2 3 6 4 4 2" xfId="24472" xr:uid="{11EAAF12-6BD9-4D68-B26F-5FB361A3B80B}"/>
    <cellStyle name="Comma 2 3 6 4 5" xfId="4147" xr:uid="{00000000-0005-0000-0000-00007A100000}"/>
    <cellStyle name="Comma 2 3 6 4 5 2" xfId="24473" xr:uid="{BF8A142D-4F44-4159-9A12-7D8D152AA945}"/>
    <cellStyle name="Comma 2 3 6 4 6" xfId="4148" xr:uid="{00000000-0005-0000-0000-00007B100000}"/>
    <cellStyle name="Comma 2 3 6 4 6 2" xfId="24474" xr:uid="{1D9A2225-F0CC-4056-BD8F-5763A80E4AD1}"/>
    <cellStyle name="Comma 2 3 6 4 7" xfId="24459" xr:uid="{958B893F-5FB5-4BDF-8CE9-3F26114FDD73}"/>
    <cellStyle name="Comma 2 3 6 5" xfId="4149" xr:uid="{00000000-0005-0000-0000-00007C100000}"/>
    <cellStyle name="Comma 2 3 6 5 2" xfId="4150" xr:uid="{00000000-0005-0000-0000-00007D100000}"/>
    <cellStyle name="Comma 2 3 6 5 2 2" xfId="4151" xr:uid="{00000000-0005-0000-0000-00007E100000}"/>
    <cellStyle name="Comma 2 3 6 5 2 2 2" xfId="24477" xr:uid="{83754615-95DA-46E5-830F-F3526027F55D}"/>
    <cellStyle name="Comma 2 3 6 5 2 3" xfId="4152" xr:uid="{00000000-0005-0000-0000-00007F100000}"/>
    <cellStyle name="Comma 2 3 6 5 2 3 2" xfId="24478" xr:uid="{91D69C66-C00E-4551-872B-95D7204103EF}"/>
    <cellStyle name="Comma 2 3 6 5 2 4" xfId="4153" xr:uid="{00000000-0005-0000-0000-000080100000}"/>
    <cellStyle name="Comma 2 3 6 5 2 4 2" xfId="24479" xr:uid="{D24A6168-50BE-43B2-A6AF-51236471B203}"/>
    <cellStyle name="Comma 2 3 6 5 2 5" xfId="24476" xr:uid="{D2932164-D1D6-4D29-8111-5BF6E654EF14}"/>
    <cellStyle name="Comma 2 3 6 5 3" xfId="4154" xr:uid="{00000000-0005-0000-0000-000081100000}"/>
    <cellStyle name="Comma 2 3 6 5 3 2" xfId="24480" xr:uid="{1A607803-69B1-470A-86EC-511DAD43EF9E}"/>
    <cellStyle name="Comma 2 3 6 5 4" xfId="4155" xr:uid="{00000000-0005-0000-0000-000082100000}"/>
    <cellStyle name="Comma 2 3 6 5 4 2" xfId="24481" xr:uid="{0129E4F4-CD52-4A03-BE7F-246D80DC132B}"/>
    <cellStyle name="Comma 2 3 6 5 5" xfId="4156" xr:uid="{00000000-0005-0000-0000-000083100000}"/>
    <cellStyle name="Comma 2 3 6 5 5 2" xfId="24482" xr:uid="{805EFFD4-7830-43D8-B953-097E16209D60}"/>
    <cellStyle name="Comma 2 3 6 5 6" xfId="24475" xr:uid="{BDEA82BD-A013-4632-82C3-81E3141980F8}"/>
    <cellStyle name="Comma 2 3 6 6" xfId="4157" xr:uid="{00000000-0005-0000-0000-000084100000}"/>
    <cellStyle name="Comma 2 3 6 6 2" xfId="4158" xr:uid="{00000000-0005-0000-0000-000085100000}"/>
    <cellStyle name="Comma 2 3 6 6 2 2" xfId="24484" xr:uid="{CA923D0B-C425-4F7B-9C04-79B4E38F60E6}"/>
    <cellStyle name="Comma 2 3 6 6 3" xfId="4159" xr:uid="{00000000-0005-0000-0000-000086100000}"/>
    <cellStyle name="Comma 2 3 6 6 3 2" xfId="24485" xr:uid="{D234577A-12ED-4CA4-9BEF-02A86413BC30}"/>
    <cellStyle name="Comma 2 3 6 6 4" xfId="4160" xr:uid="{00000000-0005-0000-0000-000087100000}"/>
    <cellStyle name="Comma 2 3 6 6 4 2" xfId="24486" xr:uid="{4B58587C-CBCE-4746-9281-C7F4DAAA259B}"/>
    <cellStyle name="Comma 2 3 6 6 5" xfId="24483" xr:uid="{E39E733C-A981-4480-99FC-14E9B7794493}"/>
    <cellStyle name="Comma 2 3 6 7" xfId="4161" xr:uid="{00000000-0005-0000-0000-000088100000}"/>
    <cellStyle name="Comma 2 3 6 7 2" xfId="24487" xr:uid="{69A389E8-E810-4429-85A6-03C1CCE08E16}"/>
    <cellStyle name="Comma 2 3 6 8" xfId="4162" xr:uid="{00000000-0005-0000-0000-000089100000}"/>
    <cellStyle name="Comma 2 3 6 8 2" xfId="24488" xr:uid="{44B19CB1-7CBA-48B9-BA6E-CEABE6132ED2}"/>
    <cellStyle name="Comma 2 3 6 9" xfId="4163" xr:uid="{00000000-0005-0000-0000-00008A100000}"/>
    <cellStyle name="Comma 2 3 6 9 2" xfId="24489" xr:uid="{7B921C80-3EB8-4B00-B642-95771538A92A}"/>
    <cellStyle name="Comma 2 3 7" xfId="4164" xr:uid="{00000000-0005-0000-0000-00008B100000}"/>
    <cellStyle name="Comma 2 3 7 2" xfId="4165" xr:uid="{00000000-0005-0000-0000-00008C100000}"/>
    <cellStyle name="Comma 2 3 7 2 2" xfId="4166" xr:uid="{00000000-0005-0000-0000-00008D100000}"/>
    <cellStyle name="Comma 2 3 7 2 2 2" xfId="4167" xr:uid="{00000000-0005-0000-0000-00008E100000}"/>
    <cellStyle name="Comma 2 3 7 2 2 2 2" xfId="4168" xr:uid="{00000000-0005-0000-0000-00008F100000}"/>
    <cellStyle name="Comma 2 3 7 2 2 2 2 2" xfId="24494" xr:uid="{FB964A6D-04F8-4208-AC29-3DA6ED10B440}"/>
    <cellStyle name="Comma 2 3 7 2 2 2 3" xfId="4169" xr:uid="{00000000-0005-0000-0000-000090100000}"/>
    <cellStyle name="Comma 2 3 7 2 2 2 3 2" xfId="24495" xr:uid="{06C44EF1-71A3-4D90-91A0-7C72CA680CC1}"/>
    <cellStyle name="Comma 2 3 7 2 2 2 4" xfId="4170" xr:uid="{00000000-0005-0000-0000-000091100000}"/>
    <cellStyle name="Comma 2 3 7 2 2 2 4 2" xfId="24496" xr:uid="{F0E13BA5-F440-4790-91CD-5565072902E7}"/>
    <cellStyle name="Comma 2 3 7 2 2 2 5" xfId="24493" xr:uid="{74BCE29A-250A-4C73-9C62-885FDEEFDBAD}"/>
    <cellStyle name="Comma 2 3 7 2 2 3" xfId="4171" xr:uid="{00000000-0005-0000-0000-000092100000}"/>
    <cellStyle name="Comma 2 3 7 2 2 3 2" xfId="24497" xr:uid="{C4B0A723-CE63-4EE0-922D-1209317D1848}"/>
    <cellStyle name="Comma 2 3 7 2 2 4" xfId="4172" xr:uid="{00000000-0005-0000-0000-000093100000}"/>
    <cellStyle name="Comma 2 3 7 2 2 4 2" xfId="24498" xr:uid="{E1049166-E23F-4D4E-BA37-CE1CB60D6635}"/>
    <cellStyle name="Comma 2 3 7 2 2 5" xfId="4173" xr:uid="{00000000-0005-0000-0000-000094100000}"/>
    <cellStyle name="Comma 2 3 7 2 2 5 2" xfId="24499" xr:uid="{79276BD5-68C6-498A-86F4-6959E8B3528F}"/>
    <cellStyle name="Comma 2 3 7 2 2 6" xfId="24492" xr:uid="{2EE37270-E237-428A-BFEE-487D8F3080FB}"/>
    <cellStyle name="Comma 2 3 7 2 3" xfId="4174" xr:uid="{00000000-0005-0000-0000-000095100000}"/>
    <cellStyle name="Comma 2 3 7 2 3 2" xfId="4175" xr:uid="{00000000-0005-0000-0000-000096100000}"/>
    <cellStyle name="Comma 2 3 7 2 3 2 2" xfId="24501" xr:uid="{553686C5-090E-4BBB-A3C2-E071B9C003F1}"/>
    <cellStyle name="Comma 2 3 7 2 3 3" xfId="4176" xr:uid="{00000000-0005-0000-0000-000097100000}"/>
    <cellStyle name="Comma 2 3 7 2 3 3 2" xfId="24502" xr:uid="{092365F6-B1B0-4D94-A91F-D1FF93A2E3E9}"/>
    <cellStyle name="Comma 2 3 7 2 3 4" xfId="4177" xr:uid="{00000000-0005-0000-0000-000098100000}"/>
    <cellStyle name="Comma 2 3 7 2 3 4 2" xfId="24503" xr:uid="{7813250F-B76B-441B-A0D0-82A941F491FF}"/>
    <cellStyle name="Comma 2 3 7 2 3 5" xfId="24500" xr:uid="{AE9C0A1F-5690-4A72-91C9-4EA7B31AF368}"/>
    <cellStyle name="Comma 2 3 7 2 4" xfId="4178" xr:uid="{00000000-0005-0000-0000-000099100000}"/>
    <cellStyle name="Comma 2 3 7 2 4 2" xfId="24504" xr:uid="{C8B52B6C-74A7-4838-ADBD-2295DEFA2D61}"/>
    <cellStyle name="Comma 2 3 7 2 5" xfId="4179" xr:uid="{00000000-0005-0000-0000-00009A100000}"/>
    <cellStyle name="Comma 2 3 7 2 5 2" xfId="24505" xr:uid="{78E35110-9979-4AC8-B9CB-705B6437D8C6}"/>
    <cellStyle name="Comma 2 3 7 2 6" xfId="4180" xr:uid="{00000000-0005-0000-0000-00009B100000}"/>
    <cellStyle name="Comma 2 3 7 2 6 2" xfId="24506" xr:uid="{2005035C-2FAC-49ED-B846-8844F72EE58E}"/>
    <cellStyle name="Comma 2 3 7 2 7" xfId="24491" xr:uid="{592EDEC8-EEA4-499D-A2F7-B262F8E99521}"/>
    <cellStyle name="Comma 2 3 7 3" xfId="4181" xr:uid="{00000000-0005-0000-0000-00009C100000}"/>
    <cellStyle name="Comma 2 3 7 3 2" xfId="4182" xr:uid="{00000000-0005-0000-0000-00009D100000}"/>
    <cellStyle name="Comma 2 3 7 3 2 2" xfId="4183" xr:uid="{00000000-0005-0000-0000-00009E100000}"/>
    <cellStyle name="Comma 2 3 7 3 2 2 2" xfId="4184" xr:uid="{00000000-0005-0000-0000-00009F100000}"/>
    <cellStyle name="Comma 2 3 7 3 2 2 2 2" xfId="24510" xr:uid="{83BEE0F7-F32F-48A8-8FC0-598F632231B4}"/>
    <cellStyle name="Comma 2 3 7 3 2 2 3" xfId="4185" xr:uid="{00000000-0005-0000-0000-0000A0100000}"/>
    <cellStyle name="Comma 2 3 7 3 2 2 3 2" xfId="24511" xr:uid="{3B68DAA9-B58D-4868-B81A-2002AEF50462}"/>
    <cellStyle name="Comma 2 3 7 3 2 2 4" xfId="4186" xr:uid="{00000000-0005-0000-0000-0000A1100000}"/>
    <cellStyle name="Comma 2 3 7 3 2 2 4 2" xfId="24512" xr:uid="{93F369EA-F9C0-4F9C-85B1-B5374D798EDC}"/>
    <cellStyle name="Comma 2 3 7 3 2 2 5" xfId="24509" xr:uid="{013C6580-9B93-40B9-946F-A50226477232}"/>
    <cellStyle name="Comma 2 3 7 3 2 3" xfId="4187" xr:uid="{00000000-0005-0000-0000-0000A2100000}"/>
    <cellStyle name="Comma 2 3 7 3 2 3 2" xfId="24513" xr:uid="{B404BBDC-D1FA-4A13-9518-E89518CD111D}"/>
    <cellStyle name="Comma 2 3 7 3 2 4" xfId="4188" xr:uid="{00000000-0005-0000-0000-0000A3100000}"/>
    <cellStyle name="Comma 2 3 7 3 2 4 2" xfId="24514" xr:uid="{34AFE54A-DC0B-40D8-AB8A-C4A404243FEB}"/>
    <cellStyle name="Comma 2 3 7 3 2 5" xfId="4189" xr:uid="{00000000-0005-0000-0000-0000A4100000}"/>
    <cellStyle name="Comma 2 3 7 3 2 5 2" xfId="24515" xr:uid="{74FB930E-788D-472E-A1CE-92D89B34A4EA}"/>
    <cellStyle name="Comma 2 3 7 3 2 6" xfId="24508" xr:uid="{FF768954-4657-4539-952E-116B3818764A}"/>
    <cellStyle name="Comma 2 3 7 3 3" xfId="4190" xr:uid="{00000000-0005-0000-0000-0000A5100000}"/>
    <cellStyle name="Comma 2 3 7 3 3 2" xfId="4191" xr:uid="{00000000-0005-0000-0000-0000A6100000}"/>
    <cellStyle name="Comma 2 3 7 3 3 2 2" xfId="24517" xr:uid="{43E804AA-AB3A-454D-AF3C-4C3D89093EB1}"/>
    <cellStyle name="Comma 2 3 7 3 3 3" xfId="4192" xr:uid="{00000000-0005-0000-0000-0000A7100000}"/>
    <cellStyle name="Comma 2 3 7 3 3 3 2" xfId="24518" xr:uid="{EE45611A-D223-4A71-9FA2-D111A540F715}"/>
    <cellStyle name="Comma 2 3 7 3 3 4" xfId="4193" xr:uid="{00000000-0005-0000-0000-0000A8100000}"/>
    <cellStyle name="Comma 2 3 7 3 3 4 2" xfId="24519" xr:uid="{BD3737BE-E4A3-46F0-9CBF-5F3A751AA272}"/>
    <cellStyle name="Comma 2 3 7 3 3 5" xfId="24516" xr:uid="{E560D8C4-A3B3-49D9-841C-0A758C6ECAF9}"/>
    <cellStyle name="Comma 2 3 7 3 4" xfId="4194" xr:uid="{00000000-0005-0000-0000-0000A9100000}"/>
    <cellStyle name="Comma 2 3 7 3 4 2" xfId="24520" xr:uid="{5EC9F953-BA0B-4852-BFFA-CD9F9A329C00}"/>
    <cellStyle name="Comma 2 3 7 3 5" xfId="4195" xr:uid="{00000000-0005-0000-0000-0000AA100000}"/>
    <cellStyle name="Comma 2 3 7 3 5 2" xfId="24521" xr:uid="{23F071F3-54C6-46F9-B028-5397D3F3BB3A}"/>
    <cellStyle name="Comma 2 3 7 3 6" xfId="4196" xr:uid="{00000000-0005-0000-0000-0000AB100000}"/>
    <cellStyle name="Comma 2 3 7 3 6 2" xfId="24522" xr:uid="{BA09F0F7-3EB2-4B68-80F4-16C60B4A724D}"/>
    <cellStyle name="Comma 2 3 7 3 7" xfId="24507" xr:uid="{B05A8C98-A7C6-4FBF-872D-5AC7B943DBE4}"/>
    <cellStyle name="Comma 2 3 7 4" xfId="4197" xr:uid="{00000000-0005-0000-0000-0000AC100000}"/>
    <cellStyle name="Comma 2 3 7 4 2" xfId="4198" xr:uid="{00000000-0005-0000-0000-0000AD100000}"/>
    <cellStyle name="Comma 2 3 7 4 2 2" xfId="4199" xr:uid="{00000000-0005-0000-0000-0000AE100000}"/>
    <cellStyle name="Comma 2 3 7 4 2 2 2" xfId="24525" xr:uid="{DA39D065-B9CB-4982-B3C0-1099D90C5288}"/>
    <cellStyle name="Comma 2 3 7 4 2 3" xfId="4200" xr:uid="{00000000-0005-0000-0000-0000AF100000}"/>
    <cellStyle name="Comma 2 3 7 4 2 3 2" xfId="24526" xr:uid="{857266F1-5B97-4BD9-AD06-9A2517C2B72F}"/>
    <cellStyle name="Comma 2 3 7 4 2 4" xfId="4201" xr:uid="{00000000-0005-0000-0000-0000B0100000}"/>
    <cellStyle name="Comma 2 3 7 4 2 4 2" xfId="24527" xr:uid="{91F830C1-FF13-4490-9B3F-EB4499A44032}"/>
    <cellStyle name="Comma 2 3 7 4 2 5" xfId="24524" xr:uid="{04DF50AF-4AD2-44EE-8654-AC8E2DBE1FA2}"/>
    <cellStyle name="Comma 2 3 7 4 3" xfId="4202" xr:uid="{00000000-0005-0000-0000-0000B1100000}"/>
    <cellStyle name="Comma 2 3 7 4 3 2" xfId="24528" xr:uid="{EB43ED01-D173-4F26-ADCA-BC7815E9CFBA}"/>
    <cellStyle name="Comma 2 3 7 4 4" xfId="4203" xr:uid="{00000000-0005-0000-0000-0000B2100000}"/>
    <cellStyle name="Comma 2 3 7 4 4 2" xfId="24529" xr:uid="{65366647-3EE1-4D2D-95BB-3288E8D0733D}"/>
    <cellStyle name="Comma 2 3 7 4 5" xfId="4204" xr:uid="{00000000-0005-0000-0000-0000B3100000}"/>
    <cellStyle name="Comma 2 3 7 4 5 2" xfId="24530" xr:uid="{68D2E89C-117D-4B39-B1D2-B171D3237320}"/>
    <cellStyle name="Comma 2 3 7 4 6" xfId="24523" xr:uid="{33EA2888-3A9F-4747-B69B-8CFBD6267152}"/>
    <cellStyle name="Comma 2 3 7 5" xfId="4205" xr:uid="{00000000-0005-0000-0000-0000B4100000}"/>
    <cellStyle name="Comma 2 3 7 5 2" xfId="4206" xr:uid="{00000000-0005-0000-0000-0000B5100000}"/>
    <cellStyle name="Comma 2 3 7 5 2 2" xfId="24532" xr:uid="{6A3EF9A4-95A2-43BF-AF71-E3FF9F00D852}"/>
    <cellStyle name="Comma 2 3 7 5 3" xfId="4207" xr:uid="{00000000-0005-0000-0000-0000B6100000}"/>
    <cellStyle name="Comma 2 3 7 5 3 2" xfId="24533" xr:uid="{F7C76B76-5032-49EA-9E50-66D5D6B1A538}"/>
    <cellStyle name="Comma 2 3 7 5 4" xfId="4208" xr:uid="{00000000-0005-0000-0000-0000B7100000}"/>
    <cellStyle name="Comma 2 3 7 5 4 2" xfId="24534" xr:uid="{8CAB95B8-50A6-41A6-9000-CC086A1FAE21}"/>
    <cellStyle name="Comma 2 3 7 5 5" xfId="24531" xr:uid="{4BFF9CCC-C28D-439E-8AA4-C5D1919B4304}"/>
    <cellStyle name="Comma 2 3 7 6" xfId="4209" xr:uid="{00000000-0005-0000-0000-0000B8100000}"/>
    <cellStyle name="Comma 2 3 7 6 2" xfId="24535" xr:uid="{741EB541-FF56-4503-95AA-DC05EB424435}"/>
    <cellStyle name="Comma 2 3 7 7" xfId="4210" xr:uid="{00000000-0005-0000-0000-0000B9100000}"/>
    <cellStyle name="Comma 2 3 7 7 2" xfId="24536" xr:uid="{D8933536-0A1C-487E-B6F1-061F8CE85C61}"/>
    <cellStyle name="Comma 2 3 7 8" xfId="4211" xr:uid="{00000000-0005-0000-0000-0000BA100000}"/>
    <cellStyle name="Comma 2 3 7 8 2" xfId="24537" xr:uid="{CE1E0E6A-09E0-4221-9C07-00D11227A9E3}"/>
    <cellStyle name="Comma 2 3 7 9" xfId="24490" xr:uid="{87B0384E-BC40-44AF-A273-3A93BD8887D1}"/>
    <cellStyle name="Comma 2 3 8" xfId="4212" xr:uid="{00000000-0005-0000-0000-0000BB100000}"/>
    <cellStyle name="Comma 2 3 8 2" xfId="4213" xr:uid="{00000000-0005-0000-0000-0000BC100000}"/>
    <cellStyle name="Comma 2 3 8 2 2" xfId="4214" xr:uid="{00000000-0005-0000-0000-0000BD100000}"/>
    <cellStyle name="Comma 2 3 8 2 2 2" xfId="4215" xr:uid="{00000000-0005-0000-0000-0000BE100000}"/>
    <cellStyle name="Comma 2 3 8 2 2 2 2" xfId="4216" xr:uid="{00000000-0005-0000-0000-0000BF100000}"/>
    <cellStyle name="Comma 2 3 8 2 2 2 2 2" xfId="24542" xr:uid="{FF4CB60F-A783-4F2A-A01F-56C69A2C2705}"/>
    <cellStyle name="Comma 2 3 8 2 2 2 3" xfId="4217" xr:uid="{00000000-0005-0000-0000-0000C0100000}"/>
    <cellStyle name="Comma 2 3 8 2 2 2 3 2" xfId="24543" xr:uid="{5C6DD181-8125-4896-B73B-D96662EAA266}"/>
    <cellStyle name="Comma 2 3 8 2 2 2 4" xfId="4218" xr:uid="{00000000-0005-0000-0000-0000C1100000}"/>
    <cellStyle name="Comma 2 3 8 2 2 2 4 2" xfId="24544" xr:uid="{44B6CECB-A97F-4F10-AD29-E8DE33BAC5FA}"/>
    <cellStyle name="Comma 2 3 8 2 2 2 5" xfId="24541" xr:uid="{43E573DD-5E88-4457-AF54-0DDE6C81B54D}"/>
    <cellStyle name="Comma 2 3 8 2 2 3" xfId="4219" xr:uid="{00000000-0005-0000-0000-0000C2100000}"/>
    <cellStyle name="Comma 2 3 8 2 2 3 2" xfId="24545" xr:uid="{03146D47-4A37-46B4-8EF1-7B26D87D50CE}"/>
    <cellStyle name="Comma 2 3 8 2 2 4" xfId="4220" xr:uid="{00000000-0005-0000-0000-0000C3100000}"/>
    <cellStyle name="Comma 2 3 8 2 2 4 2" xfId="24546" xr:uid="{AE0FF728-B28F-4F96-99F0-91A65F391FBF}"/>
    <cellStyle name="Comma 2 3 8 2 2 5" xfId="4221" xr:uid="{00000000-0005-0000-0000-0000C4100000}"/>
    <cellStyle name="Comma 2 3 8 2 2 5 2" xfId="24547" xr:uid="{5C97CBBA-0F83-47A1-ADCA-754C757EF83C}"/>
    <cellStyle name="Comma 2 3 8 2 2 6" xfId="24540" xr:uid="{70804220-40D3-4529-838D-0DF9C3C6460B}"/>
    <cellStyle name="Comma 2 3 8 2 3" xfId="4222" xr:uid="{00000000-0005-0000-0000-0000C5100000}"/>
    <cellStyle name="Comma 2 3 8 2 3 2" xfId="4223" xr:uid="{00000000-0005-0000-0000-0000C6100000}"/>
    <cellStyle name="Comma 2 3 8 2 3 2 2" xfId="24549" xr:uid="{C41DFBBA-43E2-4B12-9495-A7A73D1321DD}"/>
    <cellStyle name="Comma 2 3 8 2 3 3" xfId="4224" xr:uid="{00000000-0005-0000-0000-0000C7100000}"/>
    <cellStyle name="Comma 2 3 8 2 3 3 2" xfId="24550" xr:uid="{C1B212B7-AB44-4ECD-AC0D-6AB76E166156}"/>
    <cellStyle name="Comma 2 3 8 2 3 4" xfId="4225" xr:uid="{00000000-0005-0000-0000-0000C8100000}"/>
    <cellStyle name="Comma 2 3 8 2 3 4 2" xfId="24551" xr:uid="{1DD5B043-F611-4581-B7CE-4706C7A12980}"/>
    <cellStyle name="Comma 2 3 8 2 3 5" xfId="24548" xr:uid="{601570C2-D0BB-4484-8963-84E45EA68711}"/>
    <cellStyle name="Comma 2 3 8 2 4" xfId="4226" xr:uid="{00000000-0005-0000-0000-0000C9100000}"/>
    <cellStyle name="Comma 2 3 8 2 4 2" xfId="24552" xr:uid="{9EE729D2-2719-4419-8483-A9F3A693567D}"/>
    <cellStyle name="Comma 2 3 8 2 5" xfId="4227" xr:uid="{00000000-0005-0000-0000-0000CA100000}"/>
    <cellStyle name="Comma 2 3 8 2 5 2" xfId="24553" xr:uid="{356F9A7A-3FD1-4296-BF6F-54E664C3286F}"/>
    <cellStyle name="Comma 2 3 8 2 6" xfId="4228" xr:uid="{00000000-0005-0000-0000-0000CB100000}"/>
    <cellStyle name="Comma 2 3 8 2 6 2" xfId="24554" xr:uid="{7A16E076-4C34-4350-B575-DF8AACE62C74}"/>
    <cellStyle name="Comma 2 3 8 2 7" xfId="24539" xr:uid="{0323F356-893F-4744-9641-2120970A3F1E}"/>
    <cellStyle name="Comma 2 3 8 3" xfId="4229" xr:uid="{00000000-0005-0000-0000-0000CC100000}"/>
    <cellStyle name="Comma 2 3 8 3 2" xfId="4230" xr:uid="{00000000-0005-0000-0000-0000CD100000}"/>
    <cellStyle name="Comma 2 3 8 3 2 2" xfId="4231" xr:uid="{00000000-0005-0000-0000-0000CE100000}"/>
    <cellStyle name="Comma 2 3 8 3 2 2 2" xfId="4232" xr:uid="{00000000-0005-0000-0000-0000CF100000}"/>
    <cellStyle name="Comma 2 3 8 3 2 2 2 2" xfId="24558" xr:uid="{D87687E0-17BE-490C-BCDD-721FF9FDA26A}"/>
    <cellStyle name="Comma 2 3 8 3 2 2 3" xfId="4233" xr:uid="{00000000-0005-0000-0000-0000D0100000}"/>
    <cellStyle name="Comma 2 3 8 3 2 2 3 2" xfId="24559" xr:uid="{33CFA847-EE8D-4AC4-8C46-52B80E54649D}"/>
    <cellStyle name="Comma 2 3 8 3 2 2 4" xfId="4234" xr:uid="{00000000-0005-0000-0000-0000D1100000}"/>
    <cellStyle name="Comma 2 3 8 3 2 2 4 2" xfId="24560" xr:uid="{6D480D1F-DBC7-42B8-8D76-FA6483DA3A36}"/>
    <cellStyle name="Comma 2 3 8 3 2 2 5" xfId="24557" xr:uid="{71CCB45B-8A23-445E-9E79-5ED0F4C4C5AF}"/>
    <cellStyle name="Comma 2 3 8 3 2 3" xfId="4235" xr:uid="{00000000-0005-0000-0000-0000D2100000}"/>
    <cellStyle name="Comma 2 3 8 3 2 3 2" xfId="24561" xr:uid="{C5977D35-F1A4-4447-A08B-DEB8B2710F46}"/>
    <cellStyle name="Comma 2 3 8 3 2 4" xfId="4236" xr:uid="{00000000-0005-0000-0000-0000D3100000}"/>
    <cellStyle name="Comma 2 3 8 3 2 4 2" xfId="24562" xr:uid="{AEEC0808-08CE-433B-9889-1AA1F6F96C3E}"/>
    <cellStyle name="Comma 2 3 8 3 2 5" xfId="4237" xr:uid="{00000000-0005-0000-0000-0000D4100000}"/>
    <cellStyle name="Comma 2 3 8 3 2 5 2" xfId="24563" xr:uid="{60F6D41A-08DD-4F2B-AD55-464D06FB2E53}"/>
    <cellStyle name="Comma 2 3 8 3 2 6" xfId="24556" xr:uid="{73D4473E-38D6-4811-9CFB-D2501AAEFEE5}"/>
    <cellStyle name="Comma 2 3 8 3 3" xfId="4238" xr:uid="{00000000-0005-0000-0000-0000D5100000}"/>
    <cellStyle name="Comma 2 3 8 3 3 2" xfId="4239" xr:uid="{00000000-0005-0000-0000-0000D6100000}"/>
    <cellStyle name="Comma 2 3 8 3 3 2 2" xfId="24565" xr:uid="{CE9212DA-8D10-4DC6-9831-6D7D2389EAF3}"/>
    <cellStyle name="Comma 2 3 8 3 3 3" xfId="4240" xr:uid="{00000000-0005-0000-0000-0000D7100000}"/>
    <cellStyle name="Comma 2 3 8 3 3 3 2" xfId="24566" xr:uid="{9A49E288-59B2-4710-88B3-FA6435AE8499}"/>
    <cellStyle name="Comma 2 3 8 3 3 4" xfId="4241" xr:uid="{00000000-0005-0000-0000-0000D8100000}"/>
    <cellStyle name="Comma 2 3 8 3 3 4 2" xfId="24567" xr:uid="{768FA744-34C4-47B4-B95A-AF3662547856}"/>
    <cellStyle name="Comma 2 3 8 3 3 5" xfId="24564" xr:uid="{4709C874-3CD5-4AE8-8702-5FD754A6ECC9}"/>
    <cellStyle name="Comma 2 3 8 3 4" xfId="4242" xr:uid="{00000000-0005-0000-0000-0000D9100000}"/>
    <cellStyle name="Comma 2 3 8 3 4 2" xfId="24568" xr:uid="{B5D616DD-D6F8-4B59-A95A-A8CB836C84AC}"/>
    <cellStyle name="Comma 2 3 8 3 5" xfId="4243" xr:uid="{00000000-0005-0000-0000-0000DA100000}"/>
    <cellStyle name="Comma 2 3 8 3 5 2" xfId="24569" xr:uid="{094D64B1-6A7F-460B-A5D0-41EBBF2F0B97}"/>
    <cellStyle name="Comma 2 3 8 3 6" xfId="4244" xr:uid="{00000000-0005-0000-0000-0000DB100000}"/>
    <cellStyle name="Comma 2 3 8 3 6 2" xfId="24570" xr:uid="{6846E3BF-1B8F-4340-859A-21B4A3A5C5ED}"/>
    <cellStyle name="Comma 2 3 8 3 7" xfId="24555" xr:uid="{6FE6CB7F-9EB9-4D80-9E12-FBE9737E4F2F}"/>
    <cellStyle name="Comma 2 3 8 4" xfId="4245" xr:uid="{00000000-0005-0000-0000-0000DC100000}"/>
    <cellStyle name="Comma 2 3 8 4 2" xfId="4246" xr:uid="{00000000-0005-0000-0000-0000DD100000}"/>
    <cellStyle name="Comma 2 3 8 4 2 2" xfId="4247" xr:uid="{00000000-0005-0000-0000-0000DE100000}"/>
    <cellStyle name="Comma 2 3 8 4 2 2 2" xfId="24573" xr:uid="{1DB877E7-3EDC-49D3-AD99-E2C4F7FF1FF8}"/>
    <cellStyle name="Comma 2 3 8 4 2 3" xfId="4248" xr:uid="{00000000-0005-0000-0000-0000DF100000}"/>
    <cellStyle name="Comma 2 3 8 4 2 3 2" xfId="24574" xr:uid="{BE95AC75-94D4-44B6-BC0E-89C6AC998934}"/>
    <cellStyle name="Comma 2 3 8 4 2 4" xfId="4249" xr:uid="{00000000-0005-0000-0000-0000E0100000}"/>
    <cellStyle name="Comma 2 3 8 4 2 4 2" xfId="24575" xr:uid="{529A8BEC-9505-4FDC-9E98-FC2D0075174B}"/>
    <cellStyle name="Comma 2 3 8 4 2 5" xfId="24572" xr:uid="{18B9968B-B226-4079-9F40-7A3441B42621}"/>
    <cellStyle name="Comma 2 3 8 4 3" xfId="4250" xr:uid="{00000000-0005-0000-0000-0000E1100000}"/>
    <cellStyle name="Comma 2 3 8 4 3 2" xfId="24576" xr:uid="{096AD6E1-F0BC-4497-8324-EFC57E30BE95}"/>
    <cellStyle name="Comma 2 3 8 4 4" xfId="4251" xr:uid="{00000000-0005-0000-0000-0000E2100000}"/>
    <cellStyle name="Comma 2 3 8 4 4 2" xfId="24577" xr:uid="{2393ACFA-0FA8-49F3-BD1C-2A6B889A494C}"/>
    <cellStyle name="Comma 2 3 8 4 5" xfId="4252" xr:uid="{00000000-0005-0000-0000-0000E3100000}"/>
    <cellStyle name="Comma 2 3 8 4 5 2" xfId="24578" xr:uid="{B61A7E5D-3924-46B0-99AB-8DBE295AD8C3}"/>
    <cellStyle name="Comma 2 3 8 4 6" xfId="24571" xr:uid="{2047A13E-AFF0-4147-9B80-EBAA2956205F}"/>
    <cellStyle name="Comma 2 3 8 5" xfId="4253" xr:uid="{00000000-0005-0000-0000-0000E4100000}"/>
    <cellStyle name="Comma 2 3 8 5 2" xfId="4254" xr:uid="{00000000-0005-0000-0000-0000E5100000}"/>
    <cellStyle name="Comma 2 3 8 5 2 2" xfId="24580" xr:uid="{6270CC1E-4248-47A6-B19E-5A61766F5F7C}"/>
    <cellStyle name="Comma 2 3 8 5 3" xfId="4255" xr:uid="{00000000-0005-0000-0000-0000E6100000}"/>
    <cellStyle name="Comma 2 3 8 5 3 2" xfId="24581" xr:uid="{C3E1F469-6147-44A6-AA90-839608336990}"/>
    <cellStyle name="Comma 2 3 8 5 4" xfId="4256" xr:uid="{00000000-0005-0000-0000-0000E7100000}"/>
    <cellStyle name="Comma 2 3 8 5 4 2" xfId="24582" xr:uid="{1DB705B9-67CF-4EA1-8DBB-EFA6C7DBDB2A}"/>
    <cellStyle name="Comma 2 3 8 5 5" xfId="24579" xr:uid="{9A0AD9ED-3042-40CC-AB1E-360833B09E52}"/>
    <cellStyle name="Comma 2 3 8 6" xfId="4257" xr:uid="{00000000-0005-0000-0000-0000E8100000}"/>
    <cellStyle name="Comma 2 3 8 6 2" xfId="24583" xr:uid="{F08D135B-E7FD-4460-8C65-695076BE5B3A}"/>
    <cellStyle name="Comma 2 3 8 7" xfId="4258" xr:uid="{00000000-0005-0000-0000-0000E9100000}"/>
    <cellStyle name="Comma 2 3 8 7 2" xfId="24584" xr:uid="{2B75A2F4-A879-4A3D-820C-77AFE2ECA81E}"/>
    <cellStyle name="Comma 2 3 8 8" xfId="4259" xr:uid="{00000000-0005-0000-0000-0000EA100000}"/>
    <cellStyle name="Comma 2 3 8 8 2" xfId="24585" xr:uid="{53BBF76A-23C9-41FF-8160-26F1D606EC30}"/>
    <cellStyle name="Comma 2 3 8 9" xfId="24538" xr:uid="{B49F0BAB-A31E-4522-98DF-016DF060380E}"/>
    <cellStyle name="Comma 2 3 9" xfId="4260" xr:uid="{00000000-0005-0000-0000-0000EB100000}"/>
    <cellStyle name="Comma 2 3 9 2" xfId="4261" xr:uid="{00000000-0005-0000-0000-0000EC100000}"/>
    <cellStyle name="Comma 2 3 9 2 2" xfId="4262" xr:uid="{00000000-0005-0000-0000-0000ED100000}"/>
    <cellStyle name="Comma 2 3 9 2 2 2" xfId="4263" xr:uid="{00000000-0005-0000-0000-0000EE100000}"/>
    <cellStyle name="Comma 2 3 9 2 2 2 2" xfId="24589" xr:uid="{D87971F0-AE2D-4B02-8845-6DDDB82812FE}"/>
    <cellStyle name="Comma 2 3 9 2 2 3" xfId="4264" xr:uid="{00000000-0005-0000-0000-0000EF100000}"/>
    <cellStyle name="Comma 2 3 9 2 2 3 2" xfId="24590" xr:uid="{72716090-67F2-469B-83CB-1B2CAC916214}"/>
    <cellStyle name="Comma 2 3 9 2 2 4" xfId="4265" xr:uid="{00000000-0005-0000-0000-0000F0100000}"/>
    <cellStyle name="Comma 2 3 9 2 2 4 2" xfId="24591" xr:uid="{05A8ABEA-26D3-4184-AABA-855A28DF1508}"/>
    <cellStyle name="Comma 2 3 9 2 2 5" xfId="24588" xr:uid="{B3CC8DA9-ED7F-47EC-A875-8204CD32CEB4}"/>
    <cellStyle name="Comma 2 3 9 2 3" xfId="4266" xr:uid="{00000000-0005-0000-0000-0000F1100000}"/>
    <cellStyle name="Comma 2 3 9 2 3 2" xfId="24592" xr:uid="{24A675D8-7886-427E-A392-B6DE3B335D92}"/>
    <cellStyle name="Comma 2 3 9 2 4" xfId="4267" xr:uid="{00000000-0005-0000-0000-0000F2100000}"/>
    <cellStyle name="Comma 2 3 9 2 4 2" xfId="24593" xr:uid="{DEDA4C2A-BCB9-4C75-A9EE-68A5E6982F53}"/>
    <cellStyle name="Comma 2 3 9 2 5" xfId="4268" xr:uid="{00000000-0005-0000-0000-0000F3100000}"/>
    <cellStyle name="Comma 2 3 9 2 5 2" xfId="24594" xr:uid="{128A7B17-A720-4FCB-A140-7E730EA675C5}"/>
    <cellStyle name="Comma 2 3 9 2 6" xfId="24587" xr:uid="{DE2CFC89-6A4A-44B9-B804-61E4B1A94794}"/>
    <cellStyle name="Comma 2 3 9 3" xfId="4269" xr:uid="{00000000-0005-0000-0000-0000F4100000}"/>
    <cellStyle name="Comma 2 3 9 3 2" xfId="4270" xr:uid="{00000000-0005-0000-0000-0000F5100000}"/>
    <cellStyle name="Comma 2 3 9 3 2 2" xfId="24596" xr:uid="{945BF311-3E78-412E-A8E7-D9E732395FA3}"/>
    <cellStyle name="Comma 2 3 9 3 3" xfId="4271" xr:uid="{00000000-0005-0000-0000-0000F6100000}"/>
    <cellStyle name="Comma 2 3 9 3 3 2" xfId="24597" xr:uid="{A3626EB7-28D9-4E52-B679-B66A6C885873}"/>
    <cellStyle name="Comma 2 3 9 3 4" xfId="4272" xr:uid="{00000000-0005-0000-0000-0000F7100000}"/>
    <cellStyle name="Comma 2 3 9 3 4 2" xfId="24598" xr:uid="{CD899B9B-5571-401E-A893-4F5103A76D15}"/>
    <cellStyle name="Comma 2 3 9 3 5" xfId="24595" xr:uid="{C76D34CF-BEE3-4BC6-99F6-A7A0F85BBEC8}"/>
    <cellStyle name="Comma 2 3 9 4" xfId="4273" xr:uid="{00000000-0005-0000-0000-0000F8100000}"/>
    <cellStyle name="Comma 2 3 9 4 2" xfId="24599" xr:uid="{6B27ADF3-8149-4F72-81DF-8F60ADB7583B}"/>
    <cellStyle name="Comma 2 3 9 5" xfId="4274" xr:uid="{00000000-0005-0000-0000-0000F9100000}"/>
    <cellStyle name="Comma 2 3 9 5 2" xfId="24600" xr:uid="{8F0424AE-D56A-4D69-8404-9DCD311DCFF3}"/>
    <cellStyle name="Comma 2 3 9 6" xfId="4275" xr:uid="{00000000-0005-0000-0000-0000FA100000}"/>
    <cellStyle name="Comma 2 3 9 6 2" xfId="24601" xr:uid="{12D2A2F3-3D7C-434A-BCA5-F196504EFC4F}"/>
    <cellStyle name="Comma 2 3 9 7" xfId="24586" xr:uid="{339D961B-6ADE-4DB3-9728-6B3A09B6D78D}"/>
    <cellStyle name="Comma 2 30" xfId="4276" xr:uid="{00000000-0005-0000-0000-0000FB100000}"/>
    <cellStyle name="Comma 2 30 2" xfId="24602" xr:uid="{3DC2F14D-B090-4222-970D-7BC5433A51AD}"/>
    <cellStyle name="Comma 2 31" xfId="4277" xr:uid="{00000000-0005-0000-0000-0000FC100000}"/>
    <cellStyle name="Comma 2 31 2" xfId="24603" xr:uid="{9E2408CF-BA9D-499D-BEA1-0ABABA5E6F07}"/>
    <cellStyle name="Comma 2 32" xfId="4278" xr:uid="{00000000-0005-0000-0000-0000FD100000}"/>
    <cellStyle name="Comma 2 32 2" xfId="24604" xr:uid="{46927CA1-FCF5-491C-A09B-1F8449B7A8D5}"/>
    <cellStyle name="Comma 2 33" xfId="4279" xr:uid="{00000000-0005-0000-0000-0000FE100000}"/>
    <cellStyle name="Comma 2 33 2" xfId="24605" xr:uid="{A8393CF7-ABC9-43A2-9EE4-3BCEBDF7D0F5}"/>
    <cellStyle name="Comma 2 34" xfId="4280" xr:uid="{00000000-0005-0000-0000-0000FF100000}"/>
    <cellStyle name="Comma 2 34 2" xfId="24606" xr:uid="{E772994E-4A93-4360-BCB3-B2DECCC477C4}"/>
    <cellStyle name="Comma 2 35" xfId="4281" xr:uid="{00000000-0005-0000-0000-000000110000}"/>
    <cellStyle name="Comma 2 35 2" xfId="24607" xr:uid="{7FE42ADA-00DF-4D92-B7FF-278CECE3A07F}"/>
    <cellStyle name="Comma 2 36" xfId="4282" xr:uid="{00000000-0005-0000-0000-000001110000}"/>
    <cellStyle name="Comma 2 36 2" xfId="24608" xr:uid="{D406CD7B-4151-4EF0-BE86-5EF9B99C4CC8}"/>
    <cellStyle name="Comma 2 37" xfId="4283" xr:uid="{00000000-0005-0000-0000-000002110000}"/>
    <cellStyle name="Comma 2 37 2" xfId="24609" xr:uid="{A6508B69-468E-47B6-84F3-F6E430AA78A1}"/>
    <cellStyle name="Comma 2 38" xfId="4284" xr:uid="{00000000-0005-0000-0000-000003110000}"/>
    <cellStyle name="Comma 2 38 2" xfId="24610" xr:uid="{C2B29492-A870-40AE-BA84-BDF4F99BE6C0}"/>
    <cellStyle name="Comma 2 39" xfId="4285" xr:uid="{00000000-0005-0000-0000-000004110000}"/>
    <cellStyle name="Comma 2 39 2" xfId="24611" xr:uid="{5C05AD05-465D-43FD-A817-CFE75B56F415}"/>
    <cellStyle name="Comma 2 4" xfId="4286" xr:uid="{00000000-0005-0000-0000-000005110000}"/>
    <cellStyle name="Comma 2 4 10" xfId="4287" xr:uid="{00000000-0005-0000-0000-000006110000}"/>
    <cellStyle name="Comma 2 4 10 2" xfId="24613" xr:uid="{CA2B743A-6741-460C-B18E-EF924EA59B8C}"/>
    <cellStyle name="Comma 2 4 11" xfId="4288" xr:uid="{00000000-0005-0000-0000-000007110000}"/>
    <cellStyle name="Comma 2 4 11 2" xfId="4289" xr:uid="{00000000-0005-0000-0000-000008110000}"/>
    <cellStyle name="Comma 2 4 11 2 2" xfId="4290" xr:uid="{00000000-0005-0000-0000-000009110000}"/>
    <cellStyle name="Comma 2 4 11 2 2 2" xfId="24616" xr:uid="{54CAF145-C2A6-49CE-B4EB-56F9D265A44E}"/>
    <cellStyle name="Comma 2 4 11 2 3" xfId="4291" xr:uid="{00000000-0005-0000-0000-00000A110000}"/>
    <cellStyle name="Comma 2 4 11 2 3 2" xfId="24617" xr:uid="{93A96855-4A1F-4D27-BCAA-7AAD5EEA5472}"/>
    <cellStyle name="Comma 2 4 11 2 4" xfId="4292" xr:uid="{00000000-0005-0000-0000-00000B110000}"/>
    <cellStyle name="Comma 2 4 11 2 4 2" xfId="24618" xr:uid="{CB917854-1F92-461F-8F6C-F9C9CFE68300}"/>
    <cellStyle name="Comma 2 4 11 2 5" xfId="24615" xr:uid="{08BA5583-A220-4C25-B4A6-56393CB2DDD3}"/>
    <cellStyle name="Comma 2 4 11 3" xfId="4293" xr:uid="{00000000-0005-0000-0000-00000C110000}"/>
    <cellStyle name="Comma 2 4 11 3 2" xfId="24619" xr:uid="{4E138DB4-F31C-4090-BA46-60E7768F5216}"/>
    <cellStyle name="Comma 2 4 11 4" xfId="4294" xr:uid="{00000000-0005-0000-0000-00000D110000}"/>
    <cellStyle name="Comma 2 4 11 4 2" xfId="24620" xr:uid="{572206A0-B402-4246-A378-45879D9EE20A}"/>
    <cellStyle name="Comma 2 4 11 5" xfId="4295" xr:uid="{00000000-0005-0000-0000-00000E110000}"/>
    <cellStyle name="Comma 2 4 11 5 2" xfId="24621" xr:uid="{DD6CD1D4-6499-44EC-AE96-9F30CF65450F}"/>
    <cellStyle name="Comma 2 4 11 6" xfId="24614" xr:uid="{4F9BB257-F2B3-45AD-AC84-B04247277D90}"/>
    <cellStyle name="Comma 2 4 12" xfId="4296" xr:uid="{00000000-0005-0000-0000-00000F110000}"/>
    <cellStyle name="Comma 2 4 12 2" xfId="4297" xr:uid="{00000000-0005-0000-0000-000010110000}"/>
    <cellStyle name="Comma 2 4 12 2 2" xfId="24623" xr:uid="{9B3C4433-136C-4910-BF78-A0672AC173CD}"/>
    <cellStyle name="Comma 2 4 12 3" xfId="4298" xr:uid="{00000000-0005-0000-0000-000011110000}"/>
    <cellStyle name="Comma 2 4 12 3 2" xfId="24624" xr:uid="{79C2548E-874A-4F75-AB11-94EC783888D3}"/>
    <cellStyle name="Comma 2 4 12 4" xfId="4299" xr:uid="{00000000-0005-0000-0000-000012110000}"/>
    <cellStyle name="Comma 2 4 12 4 2" xfId="24625" xr:uid="{0233388A-F620-49FF-88F8-DB8C71AAC180}"/>
    <cellStyle name="Comma 2 4 12 5" xfId="24622" xr:uid="{CEF0175A-AC47-4FB0-A942-98B50744FAF1}"/>
    <cellStyle name="Comma 2 4 13" xfId="4300" xr:uid="{00000000-0005-0000-0000-000013110000}"/>
    <cellStyle name="Comma 2 4 13 2" xfId="24626" xr:uid="{C7B39185-3435-4D99-8180-3FF340C891FB}"/>
    <cellStyle name="Comma 2 4 14" xfId="4301" xr:uid="{00000000-0005-0000-0000-000014110000}"/>
    <cellStyle name="Comma 2 4 14 2" xfId="24627" xr:uid="{2CF8EFA0-19DC-48E8-A635-E594C39AEDDD}"/>
    <cellStyle name="Comma 2 4 15" xfId="4302" xr:uid="{00000000-0005-0000-0000-000015110000}"/>
    <cellStyle name="Comma 2 4 15 2" xfId="24628" xr:uid="{2F70B815-4789-4631-A151-1A000CFED0CF}"/>
    <cellStyle name="Comma 2 4 16" xfId="24612" xr:uid="{022E5F7B-1B8B-40B7-9B84-49E3772681DB}"/>
    <cellStyle name="Comma 2 4 2" xfId="4303" xr:uid="{00000000-0005-0000-0000-000016110000}"/>
    <cellStyle name="Comma 2 4 2 10" xfId="4304" xr:uid="{00000000-0005-0000-0000-000017110000}"/>
    <cellStyle name="Comma 2 4 2 10 2" xfId="24630" xr:uid="{E2E8E274-3A7C-4C86-BB4A-362D2B831398}"/>
    <cellStyle name="Comma 2 4 2 11" xfId="24629" xr:uid="{F1A09BD3-2E89-4DFF-8E6A-E499C1951531}"/>
    <cellStyle name="Comma 2 4 2 2" xfId="4305" xr:uid="{00000000-0005-0000-0000-000018110000}"/>
    <cellStyle name="Comma 2 4 2 2 10" xfId="24631" xr:uid="{286A7D49-7F21-469B-A1D5-EB66F85F5D8D}"/>
    <cellStyle name="Comma 2 4 2 2 2" xfId="4306" xr:uid="{00000000-0005-0000-0000-000019110000}"/>
    <cellStyle name="Comma 2 4 2 2 2 2" xfId="4307" xr:uid="{00000000-0005-0000-0000-00001A110000}"/>
    <cellStyle name="Comma 2 4 2 2 2 2 2" xfId="4308" xr:uid="{00000000-0005-0000-0000-00001B110000}"/>
    <cellStyle name="Comma 2 4 2 2 2 2 2 2" xfId="4309" xr:uid="{00000000-0005-0000-0000-00001C110000}"/>
    <cellStyle name="Comma 2 4 2 2 2 2 2 2 2" xfId="24635" xr:uid="{0F9CA298-2EEA-4213-BA56-5DABAD9E691D}"/>
    <cellStyle name="Comma 2 4 2 2 2 2 2 3" xfId="4310" xr:uid="{00000000-0005-0000-0000-00001D110000}"/>
    <cellStyle name="Comma 2 4 2 2 2 2 2 3 2" xfId="24636" xr:uid="{78249F13-CB9A-4970-8535-31A0D01F95EA}"/>
    <cellStyle name="Comma 2 4 2 2 2 2 2 4" xfId="4311" xr:uid="{00000000-0005-0000-0000-00001E110000}"/>
    <cellStyle name="Comma 2 4 2 2 2 2 2 4 2" xfId="24637" xr:uid="{6EFD331D-F896-417A-95D6-321F4E91BDB3}"/>
    <cellStyle name="Comma 2 4 2 2 2 2 2 5" xfId="24634" xr:uid="{02FAFCE2-FAB1-44CD-9746-728581686D7A}"/>
    <cellStyle name="Comma 2 4 2 2 2 2 3" xfId="4312" xr:uid="{00000000-0005-0000-0000-00001F110000}"/>
    <cellStyle name="Comma 2 4 2 2 2 2 3 2" xfId="24638" xr:uid="{13069FD9-E223-4D73-848C-1750719E9FC9}"/>
    <cellStyle name="Comma 2 4 2 2 2 2 4" xfId="4313" xr:uid="{00000000-0005-0000-0000-000020110000}"/>
    <cellStyle name="Comma 2 4 2 2 2 2 4 2" xfId="24639" xr:uid="{21CBE0A0-2E15-4C49-9D3C-D04A3C6FE1CF}"/>
    <cellStyle name="Comma 2 4 2 2 2 2 5" xfId="4314" xr:uid="{00000000-0005-0000-0000-000021110000}"/>
    <cellStyle name="Comma 2 4 2 2 2 2 5 2" xfId="24640" xr:uid="{F599030A-B96A-44D8-97B7-6117D52B71D8}"/>
    <cellStyle name="Comma 2 4 2 2 2 2 6" xfId="24633" xr:uid="{7C166718-7B6E-4AF9-B99C-5ABE358845E5}"/>
    <cellStyle name="Comma 2 4 2 2 2 3" xfId="4315" xr:uid="{00000000-0005-0000-0000-000022110000}"/>
    <cellStyle name="Comma 2 4 2 2 2 3 2" xfId="4316" xr:uid="{00000000-0005-0000-0000-000023110000}"/>
    <cellStyle name="Comma 2 4 2 2 2 3 2 2" xfId="24642" xr:uid="{D47C2EC2-8133-4F2B-B92A-5B26FBB5E50D}"/>
    <cellStyle name="Comma 2 4 2 2 2 3 3" xfId="4317" xr:uid="{00000000-0005-0000-0000-000024110000}"/>
    <cellStyle name="Comma 2 4 2 2 2 3 3 2" xfId="24643" xr:uid="{B43709A6-2A86-4A11-AC02-965C5D44ABAB}"/>
    <cellStyle name="Comma 2 4 2 2 2 3 4" xfId="4318" xr:uid="{00000000-0005-0000-0000-000025110000}"/>
    <cellStyle name="Comma 2 4 2 2 2 3 4 2" xfId="24644" xr:uid="{DE814ECF-0A9E-49D6-8FB7-01C852434C18}"/>
    <cellStyle name="Comma 2 4 2 2 2 3 5" xfId="24641" xr:uid="{DEBDFFF1-8BAD-4CB5-967D-DD853B719AB4}"/>
    <cellStyle name="Comma 2 4 2 2 2 4" xfId="4319" xr:uid="{00000000-0005-0000-0000-000026110000}"/>
    <cellStyle name="Comma 2 4 2 2 2 4 2" xfId="24645" xr:uid="{16A88872-707C-4F45-8089-B95BDF98E239}"/>
    <cellStyle name="Comma 2 4 2 2 2 5" xfId="4320" xr:uid="{00000000-0005-0000-0000-000027110000}"/>
    <cellStyle name="Comma 2 4 2 2 2 5 2" xfId="24646" xr:uid="{2E8D0BC8-074A-4725-BD75-33F7BA2B6E68}"/>
    <cellStyle name="Comma 2 4 2 2 2 6" xfId="4321" xr:uid="{00000000-0005-0000-0000-000028110000}"/>
    <cellStyle name="Comma 2 4 2 2 2 6 2" xfId="24647" xr:uid="{3A7A3835-1A0C-4D8E-A8F8-433B3EB3DACB}"/>
    <cellStyle name="Comma 2 4 2 2 2 7" xfId="24632" xr:uid="{41A5F68A-D0AA-4BB0-A09B-ACB3728FD3DE}"/>
    <cellStyle name="Comma 2 4 2 2 3" xfId="4322" xr:uid="{00000000-0005-0000-0000-000029110000}"/>
    <cellStyle name="Comma 2 4 2 2 3 2" xfId="4323" xr:uid="{00000000-0005-0000-0000-00002A110000}"/>
    <cellStyle name="Comma 2 4 2 2 3 2 2" xfId="4324" xr:uid="{00000000-0005-0000-0000-00002B110000}"/>
    <cellStyle name="Comma 2 4 2 2 3 2 2 2" xfId="4325" xr:uid="{00000000-0005-0000-0000-00002C110000}"/>
    <cellStyle name="Comma 2 4 2 2 3 2 2 2 2" xfId="24651" xr:uid="{B4DDE973-C555-49C1-BA85-26EF7B17D33F}"/>
    <cellStyle name="Comma 2 4 2 2 3 2 2 3" xfId="4326" xr:uid="{00000000-0005-0000-0000-00002D110000}"/>
    <cellStyle name="Comma 2 4 2 2 3 2 2 3 2" xfId="24652" xr:uid="{33AFE2B7-622C-4612-A126-18CA955D2947}"/>
    <cellStyle name="Comma 2 4 2 2 3 2 2 4" xfId="4327" xr:uid="{00000000-0005-0000-0000-00002E110000}"/>
    <cellStyle name="Comma 2 4 2 2 3 2 2 4 2" xfId="24653" xr:uid="{52A024E6-91DD-49B7-A5BB-2F7856BF07F2}"/>
    <cellStyle name="Comma 2 4 2 2 3 2 2 5" xfId="24650" xr:uid="{903DF917-8145-49F8-BBF7-35C0144CFA91}"/>
    <cellStyle name="Comma 2 4 2 2 3 2 3" xfId="4328" xr:uid="{00000000-0005-0000-0000-00002F110000}"/>
    <cellStyle name="Comma 2 4 2 2 3 2 3 2" xfId="24654" xr:uid="{38E789C2-DA6D-4D7D-B77D-5CD749C23A52}"/>
    <cellStyle name="Comma 2 4 2 2 3 2 4" xfId="4329" xr:uid="{00000000-0005-0000-0000-000030110000}"/>
    <cellStyle name="Comma 2 4 2 2 3 2 4 2" xfId="24655" xr:uid="{1B3A82E1-16F3-413F-ABFE-D01C1D44895F}"/>
    <cellStyle name="Comma 2 4 2 2 3 2 5" xfId="4330" xr:uid="{00000000-0005-0000-0000-000031110000}"/>
    <cellStyle name="Comma 2 4 2 2 3 2 5 2" xfId="24656" xr:uid="{D77B3BC6-9C0B-4ACD-8F38-8637FF660411}"/>
    <cellStyle name="Comma 2 4 2 2 3 2 6" xfId="24649" xr:uid="{45A0F48F-512B-4B39-B5E9-9591E1009C33}"/>
    <cellStyle name="Comma 2 4 2 2 3 3" xfId="4331" xr:uid="{00000000-0005-0000-0000-000032110000}"/>
    <cellStyle name="Comma 2 4 2 2 3 3 2" xfId="4332" xr:uid="{00000000-0005-0000-0000-000033110000}"/>
    <cellStyle name="Comma 2 4 2 2 3 3 2 2" xfId="24658" xr:uid="{CB958D1C-B842-40BE-9E05-001F9B38D9A1}"/>
    <cellStyle name="Comma 2 4 2 2 3 3 3" xfId="4333" xr:uid="{00000000-0005-0000-0000-000034110000}"/>
    <cellStyle name="Comma 2 4 2 2 3 3 3 2" xfId="24659" xr:uid="{E37B99A9-7133-462E-BB79-62D7AF3D9BEA}"/>
    <cellStyle name="Comma 2 4 2 2 3 3 4" xfId="4334" xr:uid="{00000000-0005-0000-0000-000035110000}"/>
    <cellStyle name="Comma 2 4 2 2 3 3 4 2" xfId="24660" xr:uid="{7C15003A-8617-478F-9A73-2A864DEED19B}"/>
    <cellStyle name="Comma 2 4 2 2 3 3 5" xfId="24657" xr:uid="{8D929599-4644-4747-B64A-6C58970E73B6}"/>
    <cellStyle name="Comma 2 4 2 2 3 4" xfId="4335" xr:uid="{00000000-0005-0000-0000-000036110000}"/>
    <cellStyle name="Comma 2 4 2 2 3 4 2" xfId="24661" xr:uid="{46171D97-4005-43EB-8D57-232AE342FAF5}"/>
    <cellStyle name="Comma 2 4 2 2 3 5" xfId="4336" xr:uid="{00000000-0005-0000-0000-000037110000}"/>
    <cellStyle name="Comma 2 4 2 2 3 5 2" xfId="24662" xr:uid="{46C14DC9-62B6-4D40-BD88-A7D580ADE9D9}"/>
    <cellStyle name="Comma 2 4 2 2 3 6" xfId="4337" xr:uid="{00000000-0005-0000-0000-000038110000}"/>
    <cellStyle name="Comma 2 4 2 2 3 6 2" xfId="24663" xr:uid="{3B1C28F0-5B2B-4072-BDB0-F0C38B870649}"/>
    <cellStyle name="Comma 2 4 2 2 3 7" xfId="24648" xr:uid="{CD520E66-555B-4F83-94FC-C97E084A4AE3}"/>
    <cellStyle name="Comma 2 4 2 2 4" xfId="4338" xr:uid="{00000000-0005-0000-0000-000039110000}"/>
    <cellStyle name="Comma 2 4 2 2 4 2" xfId="24664" xr:uid="{83B21666-8290-4DC5-A324-E2141864F204}"/>
    <cellStyle name="Comma 2 4 2 2 5" xfId="4339" xr:uid="{00000000-0005-0000-0000-00003A110000}"/>
    <cellStyle name="Comma 2 4 2 2 5 2" xfId="4340" xr:uid="{00000000-0005-0000-0000-00003B110000}"/>
    <cellStyle name="Comma 2 4 2 2 5 2 2" xfId="4341" xr:uid="{00000000-0005-0000-0000-00003C110000}"/>
    <cellStyle name="Comma 2 4 2 2 5 2 2 2" xfId="24667" xr:uid="{FC97142F-C034-4F0F-B703-2B17B1503461}"/>
    <cellStyle name="Comma 2 4 2 2 5 2 3" xfId="4342" xr:uid="{00000000-0005-0000-0000-00003D110000}"/>
    <cellStyle name="Comma 2 4 2 2 5 2 3 2" xfId="24668" xr:uid="{0866CEA6-C988-47C6-8FE6-45832CF1CA86}"/>
    <cellStyle name="Comma 2 4 2 2 5 2 4" xfId="4343" xr:uid="{00000000-0005-0000-0000-00003E110000}"/>
    <cellStyle name="Comma 2 4 2 2 5 2 4 2" xfId="24669" xr:uid="{56D8F635-3D34-4CC3-AC53-5FFE9B35226B}"/>
    <cellStyle name="Comma 2 4 2 2 5 2 5" xfId="24666" xr:uid="{A7DBD42A-55A0-4D4E-BFF9-52F533952A4F}"/>
    <cellStyle name="Comma 2 4 2 2 5 3" xfId="4344" xr:uid="{00000000-0005-0000-0000-00003F110000}"/>
    <cellStyle name="Comma 2 4 2 2 5 3 2" xfId="24670" xr:uid="{C732EB9E-A1F0-4F31-9EE1-7AA6FCC1E1F3}"/>
    <cellStyle name="Comma 2 4 2 2 5 4" xfId="4345" xr:uid="{00000000-0005-0000-0000-000040110000}"/>
    <cellStyle name="Comma 2 4 2 2 5 4 2" xfId="24671" xr:uid="{5BF23C41-FF94-4D43-A2FC-5FEBF1FD7B18}"/>
    <cellStyle name="Comma 2 4 2 2 5 5" xfId="4346" xr:uid="{00000000-0005-0000-0000-000041110000}"/>
    <cellStyle name="Comma 2 4 2 2 5 5 2" xfId="24672" xr:uid="{19BCA3CA-D699-4A32-986B-DD5293AD15B9}"/>
    <cellStyle name="Comma 2 4 2 2 5 6" xfId="24665" xr:uid="{2E2CDDD9-8F97-44B4-B091-A63B4DA90983}"/>
    <cellStyle name="Comma 2 4 2 2 6" xfId="4347" xr:uid="{00000000-0005-0000-0000-000042110000}"/>
    <cellStyle name="Comma 2 4 2 2 6 2" xfId="4348" xr:uid="{00000000-0005-0000-0000-000043110000}"/>
    <cellStyle name="Comma 2 4 2 2 6 2 2" xfId="24674" xr:uid="{7536DCB0-49A7-4F0D-A1F9-12146F5B02F4}"/>
    <cellStyle name="Comma 2 4 2 2 6 3" xfId="4349" xr:uid="{00000000-0005-0000-0000-000044110000}"/>
    <cellStyle name="Comma 2 4 2 2 6 3 2" xfId="24675" xr:uid="{7379A8CD-8C1F-405C-AF3C-AEA3FADFB378}"/>
    <cellStyle name="Comma 2 4 2 2 6 4" xfId="4350" xr:uid="{00000000-0005-0000-0000-000045110000}"/>
    <cellStyle name="Comma 2 4 2 2 6 4 2" xfId="24676" xr:uid="{5C1E7B7A-AE75-4856-ADB7-659E33CC030C}"/>
    <cellStyle name="Comma 2 4 2 2 6 5" xfId="24673" xr:uid="{B7C1F7E0-F635-4C30-9C6B-B71BEFDF4B1D}"/>
    <cellStyle name="Comma 2 4 2 2 7" xfId="4351" xr:uid="{00000000-0005-0000-0000-000046110000}"/>
    <cellStyle name="Comma 2 4 2 2 7 2" xfId="24677" xr:uid="{A22B441C-2A4E-48CB-9E4F-8506A26565DF}"/>
    <cellStyle name="Comma 2 4 2 2 8" xfId="4352" xr:uid="{00000000-0005-0000-0000-000047110000}"/>
    <cellStyle name="Comma 2 4 2 2 8 2" xfId="24678" xr:uid="{D0953829-0ADF-4D15-9677-E0CAD6309FBE}"/>
    <cellStyle name="Comma 2 4 2 2 9" xfId="4353" xr:uid="{00000000-0005-0000-0000-000048110000}"/>
    <cellStyle name="Comma 2 4 2 2 9 2" xfId="24679" xr:uid="{32614172-95AE-4917-99DF-F0B94A3206F8}"/>
    <cellStyle name="Comma 2 4 2 3" xfId="4354" xr:uid="{00000000-0005-0000-0000-000049110000}"/>
    <cellStyle name="Comma 2 4 2 3 2" xfId="4355" xr:uid="{00000000-0005-0000-0000-00004A110000}"/>
    <cellStyle name="Comma 2 4 2 3 2 2" xfId="4356" xr:uid="{00000000-0005-0000-0000-00004B110000}"/>
    <cellStyle name="Comma 2 4 2 3 2 2 2" xfId="4357" xr:uid="{00000000-0005-0000-0000-00004C110000}"/>
    <cellStyle name="Comma 2 4 2 3 2 2 2 2" xfId="24683" xr:uid="{95E08C49-C433-4386-A90B-BE29F7C8D517}"/>
    <cellStyle name="Comma 2 4 2 3 2 2 3" xfId="4358" xr:uid="{00000000-0005-0000-0000-00004D110000}"/>
    <cellStyle name="Comma 2 4 2 3 2 2 3 2" xfId="24684" xr:uid="{54E17F3F-1160-42F7-9F0E-A8F3BCF4FB36}"/>
    <cellStyle name="Comma 2 4 2 3 2 2 4" xfId="4359" xr:uid="{00000000-0005-0000-0000-00004E110000}"/>
    <cellStyle name="Comma 2 4 2 3 2 2 4 2" xfId="24685" xr:uid="{FD93FB94-BE34-4732-AEC1-77048E9CB44C}"/>
    <cellStyle name="Comma 2 4 2 3 2 2 5" xfId="24682" xr:uid="{56E7A33E-7D1E-426E-B839-53E6F3ECEAE5}"/>
    <cellStyle name="Comma 2 4 2 3 2 3" xfId="4360" xr:uid="{00000000-0005-0000-0000-00004F110000}"/>
    <cellStyle name="Comma 2 4 2 3 2 3 2" xfId="24686" xr:uid="{17CCE87E-FAB7-4370-9185-CEB077B0761D}"/>
    <cellStyle name="Comma 2 4 2 3 2 4" xfId="4361" xr:uid="{00000000-0005-0000-0000-000050110000}"/>
    <cellStyle name="Comma 2 4 2 3 2 4 2" xfId="24687" xr:uid="{1103372F-ABB8-4A3E-8885-0608F2C7A442}"/>
    <cellStyle name="Comma 2 4 2 3 2 5" xfId="4362" xr:uid="{00000000-0005-0000-0000-000051110000}"/>
    <cellStyle name="Comma 2 4 2 3 2 5 2" xfId="24688" xr:uid="{A3CE4A88-73E5-4BA5-B53A-7EF555F5A143}"/>
    <cellStyle name="Comma 2 4 2 3 2 6" xfId="24681" xr:uid="{2C9D0816-A35D-4210-971F-EE01006D7898}"/>
    <cellStyle name="Comma 2 4 2 3 3" xfId="4363" xr:uid="{00000000-0005-0000-0000-000052110000}"/>
    <cellStyle name="Comma 2 4 2 3 3 2" xfId="4364" xr:uid="{00000000-0005-0000-0000-000053110000}"/>
    <cellStyle name="Comma 2 4 2 3 3 2 2" xfId="24690" xr:uid="{DC338382-1958-40A6-A2CE-48A52DAEA79B}"/>
    <cellStyle name="Comma 2 4 2 3 3 3" xfId="4365" xr:uid="{00000000-0005-0000-0000-000054110000}"/>
    <cellStyle name="Comma 2 4 2 3 3 3 2" xfId="24691" xr:uid="{EF357842-FD84-4393-B9E0-EBA16EFFDFDC}"/>
    <cellStyle name="Comma 2 4 2 3 3 4" xfId="4366" xr:uid="{00000000-0005-0000-0000-000055110000}"/>
    <cellStyle name="Comma 2 4 2 3 3 4 2" xfId="24692" xr:uid="{C6E46D7F-33DD-4884-A7A4-53C320E711A0}"/>
    <cellStyle name="Comma 2 4 2 3 3 5" xfId="24689" xr:uid="{E50FC90F-B69A-45EA-B9DD-2F501F2E3F72}"/>
    <cellStyle name="Comma 2 4 2 3 4" xfId="4367" xr:uid="{00000000-0005-0000-0000-000056110000}"/>
    <cellStyle name="Comma 2 4 2 3 4 2" xfId="24693" xr:uid="{07ABA57D-AD66-4A26-BF6D-92CFFCBA5A60}"/>
    <cellStyle name="Comma 2 4 2 3 5" xfId="4368" xr:uid="{00000000-0005-0000-0000-000057110000}"/>
    <cellStyle name="Comma 2 4 2 3 5 2" xfId="24694" xr:uid="{4813AB99-7112-42E9-855F-9D26C35572B2}"/>
    <cellStyle name="Comma 2 4 2 3 6" xfId="4369" xr:uid="{00000000-0005-0000-0000-000058110000}"/>
    <cellStyle name="Comma 2 4 2 3 6 2" xfId="24695" xr:uid="{C3E2E767-C191-4A29-9C53-D5C5BE09556F}"/>
    <cellStyle name="Comma 2 4 2 3 7" xfId="24680" xr:uid="{23DB03C0-6D14-4545-AFA1-DED30FEA24E6}"/>
    <cellStyle name="Comma 2 4 2 4" xfId="4370" xr:uid="{00000000-0005-0000-0000-000059110000}"/>
    <cellStyle name="Comma 2 4 2 4 2" xfId="4371" xr:uid="{00000000-0005-0000-0000-00005A110000}"/>
    <cellStyle name="Comma 2 4 2 4 2 2" xfId="4372" xr:uid="{00000000-0005-0000-0000-00005B110000}"/>
    <cellStyle name="Comma 2 4 2 4 2 2 2" xfId="4373" xr:uid="{00000000-0005-0000-0000-00005C110000}"/>
    <cellStyle name="Comma 2 4 2 4 2 2 2 2" xfId="24699" xr:uid="{E6859401-477A-4147-A9F0-5F6BF863FC6F}"/>
    <cellStyle name="Comma 2 4 2 4 2 2 3" xfId="4374" xr:uid="{00000000-0005-0000-0000-00005D110000}"/>
    <cellStyle name="Comma 2 4 2 4 2 2 3 2" xfId="24700" xr:uid="{37CD8019-B1E0-4FEF-966E-F74BC60AD94D}"/>
    <cellStyle name="Comma 2 4 2 4 2 2 4" xfId="4375" xr:uid="{00000000-0005-0000-0000-00005E110000}"/>
    <cellStyle name="Comma 2 4 2 4 2 2 4 2" xfId="24701" xr:uid="{2F76C944-200B-4EE9-815E-C9B06AA9F4A4}"/>
    <cellStyle name="Comma 2 4 2 4 2 2 5" xfId="24698" xr:uid="{DFD89DC7-2F18-47F0-94C7-98EE6ABDBEB7}"/>
    <cellStyle name="Comma 2 4 2 4 2 3" xfId="4376" xr:uid="{00000000-0005-0000-0000-00005F110000}"/>
    <cellStyle name="Comma 2 4 2 4 2 3 2" xfId="24702" xr:uid="{1F902DB0-2FDE-46F5-9A46-3785E5E0E88D}"/>
    <cellStyle name="Comma 2 4 2 4 2 4" xfId="4377" xr:uid="{00000000-0005-0000-0000-000060110000}"/>
    <cellStyle name="Comma 2 4 2 4 2 4 2" xfId="24703" xr:uid="{BE0820B1-7A24-4A2A-AB73-D74E14143BB7}"/>
    <cellStyle name="Comma 2 4 2 4 2 5" xfId="4378" xr:uid="{00000000-0005-0000-0000-000061110000}"/>
    <cellStyle name="Comma 2 4 2 4 2 5 2" xfId="24704" xr:uid="{F059B65B-23C6-4D82-808E-3682343F5C57}"/>
    <cellStyle name="Comma 2 4 2 4 2 6" xfId="24697" xr:uid="{4B8A61B5-9B5A-4207-91E4-A1C70C516327}"/>
    <cellStyle name="Comma 2 4 2 4 3" xfId="4379" xr:uid="{00000000-0005-0000-0000-000062110000}"/>
    <cellStyle name="Comma 2 4 2 4 3 2" xfId="4380" xr:uid="{00000000-0005-0000-0000-000063110000}"/>
    <cellStyle name="Comma 2 4 2 4 3 2 2" xfId="24706" xr:uid="{E2D36B98-97B9-414A-BA6B-B087EF2FBD28}"/>
    <cellStyle name="Comma 2 4 2 4 3 3" xfId="4381" xr:uid="{00000000-0005-0000-0000-000064110000}"/>
    <cellStyle name="Comma 2 4 2 4 3 3 2" xfId="24707" xr:uid="{103AB719-D1D2-46E1-A9D5-E59B4EDA3F14}"/>
    <cellStyle name="Comma 2 4 2 4 3 4" xfId="4382" xr:uid="{00000000-0005-0000-0000-000065110000}"/>
    <cellStyle name="Comma 2 4 2 4 3 4 2" xfId="24708" xr:uid="{E4ED0589-933F-4D09-A26A-8A39BDD78CDB}"/>
    <cellStyle name="Comma 2 4 2 4 3 5" xfId="24705" xr:uid="{4E564BF0-77BC-4AAA-85EB-C2487FBE102C}"/>
    <cellStyle name="Comma 2 4 2 4 4" xfId="4383" xr:uid="{00000000-0005-0000-0000-000066110000}"/>
    <cellStyle name="Comma 2 4 2 4 4 2" xfId="24709" xr:uid="{A9A063EB-50A0-4929-A60E-8B8A40C381AF}"/>
    <cellStyle name="Comma 2 4 2 4 5" xfId="4384" xr:uid="{00000000-0005-0000-0000-000067110000}"/>
    <cellStyle name="Comma 2 4 2 4 5 2" xfId="24710" xr:uid="{00B76577-DECB-4C60-9F48-AA3B62387ACA}"/>
    <cellStyle name="Comma 2 4 2 4 6" xfId="4385" xr:uid="{00000000-0005-0000-0000-000068110000}"/>
    <cellStyle name="Comma 2 4 2 4 6 2" xfId="24711" xr:uid="{FC5DD3BA-070A-49AA-9BA6-FD86C0ED9C5F}"/>
    <cellStyle name="Comma 2 4 2 4 7" xfId="24696" xr:uid="{88287700-2752-4A04-8C6B-3C2966CFEDC0}"/>
    <cellStyle name="Comma 2 4 2 5" xfId="4386" xr:uid="{00000000-0005-0000-0000-000069110000}"/>
    <cellStyle name="Comma 2 4 2 5 2" xfId="24712" xr:uid="{D0F63082-486F-4960-9DF2-9CCF9F995757}"/>
    <cellStyle name="Comma 2 4 2 6" xfId="4387" xr:uid="{00000000-0005-0000-0000-00006A110000}"/>
    <cellStyle name="Comma 2 4 2 6 2" xfId="4388" xr:uid="{00000000-0005-0000-0000-00006B110000}"/>
    <cellStyle name="Comma 2 4 2 6 2 2" xfId="4389" xr:uid="{00000000-0005-0000-0000-00006C110000}"/>
    <cellStyle name="Comma 2 4 2 6 2 2 2" xfId="24715" xr:uid="{78C57FFA-A23C-45A2-9667-4D6A07CD8D46}"/>
    <cellStyle name="Comma 2 4 2 6 2 3" xfId="4390" xr:uid="{00000000-0005-0000-0000-00006D110000}"/>
    <cellStyle name="Comma 2 4 2 6 2 3 2" xfId="24716" xr:uid="{462F132F-2E6A-4300-A827-0EAA6B786831}"/>
    <cellStyle name="Comma 2 4 2 6 2 4" xfId="4391" xr:uid="{00000000-0005-0000-0000-00006E110000}"/>
    <cellStyle name="Comma 2 4 2 6 2 4 2" xfId="24717" xr:uid="{A497150A-4B63-4608-9410-EB6AABF667CF}"/>
    <cellStyle name="Comma 2 4 2 6 2 5" xfId="24714" xr:uid="{32EDA3E7-DD8E-4BDB-9F84-EC7ACD2EE520}"/>
    <cellStyle name="Comma 2 4 2 6 3" xfId="4392" xr:uid="{00000000-0005-0000-0000-00006F110000}"/>
    <cellStyle name="Comma 2 4 2 6 3 2" xfId="24718" xr:uid="{9078AC3C-6647-4E06-8E21-867454D76498}"/>
    <cellStyle name="Comma 2 4 2 6 4" xfId="4393" xr:uid="{00000000-0005-0000-0000-000070110000}"/>
    <cellStyle name="Comma 2 4 2 6 4 2" xfId="24719" xr:uid="{43B7B129-6E80-4784-BA30-EFEAA5629502}"/>
    <cellStyle name="Comma 2 4 2 6 5" xfId="4394" xr:uid="{00000000-0005-0000-0000-000071110000}"/>
    <cellStyle name="Comma 2 4 2 6 5 2" xfId="24720" xr:uid="{9738B827-2F72-4715-9AF6-501247073835}"/>
    <cellStyle name="Comma 2 4 2 6 6" xfId="24713" xr:uid="{C56E820A-D9F3-4618-8394-6F179DCD0C12}"/>
    <cellStyle name="Comma 2 4 2 7" xfId="4395" xr:uid="{00000000-0005-0000-0000-000072110000}"/>
    <cellStyle name="Comma 2 4 2 7 2" xfId="4396" xr:uid="{00000000-0005-0000-0000-000073110000}"/>
    <cellStyle name="Comma 2 4 2 7 2 2" xfId="24722" xr:uid="{ECB28BF7-012F-4058-A877-ACB9C066115C}"/>
    <cellStyle name="Comma 2 4 2 7 3" xfId="4397" xr:uid="{00000000-0005-0000-0000-000074110000}"/>
    <cellStyle name="Comma 2 4 2 7 3 2" xfId="24723" xr:uid="{616A4519-1E0C-4BAC-ACDD-09205F75080D}"/>
    <cellStyle name="Comma 2 4 2 7 4" xfId="4398" xr:uid="{00000000-0005-0000-0000-000075110000}"/>
    <cellStyle name="Comma 2 4 2 7 4 2" xfId="24724" xr:uid="{0617EA83-33AC-4CD9-BA2E-3364EBE8E1DD}"/>
    <cellStyle name="Comma 2 4 2 7 5" xfId="24721" xr:uid="{CE9A62DC-39DB-4F68-B2BA-E415706356A4}"/>
    <cellStyle name="Comma 2 4 2 8" xfId="4399" xr:uid="{00000000-0005-0000-0000-000076110000}"/>
    <cellStyle name="Comma 2 4 2 8 2" xfId="24725" xr:uid="{0961730D-BE46-4580-AB14-B0375104911D}"/>
    <cellStyle name="Comma 2 4 2 9" xfId="4400" xr:uid="{00000000-0005-0000-0000-000077110000}"/>
    <cellStyle name="Comma 2 4 2 9 2" xfId="24726" xr:uid="{8ADAD353-FDAC-49B7-B6D9-4EB9D60CD3C6}"/>
    <cellStyle name="Comma 2 4 3" xfId="4401" xr:uid="{00000000-0005-0000-0000-000078110000}"/>
    <cellStyle name="Comma 2 4 3 10" xfId="24727" xr:uid="{7611DBE5-3D46-4631-8C84-5F42A2A85A4D}"/>
    <cellStyle name="Comma 2 4 3 2" xfId="4402" xr:uid="{00000000-0005-0000-0000-000079110000}"/>
    <cellStyle name="Comma 2 4 3 2 2" xfId="4403" xr:uid="{00000000-0005-0000-0000-00007A110000}"/>
    <cellStyle name="Comma 2 4 3 2 2 2" xfId="4404" xr:uid="{00000000-0005-0000-0000-00007B110000}"/>
    <cellStyle name="Comma 2 4 3 2 2 2 2" xfId="4405" xr:uid="{00000000-0005-0000-0000-00007C110000}"/>
    <cellStyle name="Comma 2 4 3 2 2 2 2 2" xfId="4406" xr:uid="{00000000-0005-0000-0000-00007D110000}"/>
    <cellStyle name="Comma 2 4 3 2 2 2 2 2 2" xfId="24732" xr:uid="{75E24FC8-AA76-4975-972A-7A518F0DE3FC}"/>
    <cellStyle name="Comma 2 4 3 2 2 2 2 3" xfId="4407" xr:uid="{00000000-0005-0000-0000-00007E110000}"/>
    <cellStyle name="Comma 2 4 3 2 2 2 2 3 2" xfId="24733" xr:uid="{CA0856E8-7AAF-47D4-9A12-C340814C914D}"/>
    <cellStyle name="Comma 2 4 3 2 2 2 2 4" xfId="4408" xr:uid="{00000000-0005-0000-0000-00007F110000}"/>
    <cellStyle name="Comma 2 4 3 2 2 2 2 4 2" xfId="24734" xr:uid="{8FECC467-3625-4465-B510-AC2CF4F1940C}"/>
    <cellStyle name="Comma 2 4 3 2 2 2 2 5" xfId="24731" xr:uid="{417BF694-6588-44D9-A0A9-EC622D05F94D}"/>
    <cellStyle name="Comma 2 4 3 2 2 2 3" xfId="4409" xr:uid="{00000000-0005-0000-0000-000080110000}"/>
    <cellStyle name="Comma 2 4 3 2 2 2 3 2" xfId="24735" xr:uid="{33169A19-F66E-4186-A782-A0AD428E4F0C}"/>
    <cellStyle name="Comma 2 4 3 2 2 2 4" xfId="4410" xr:uid="{00000000-0005-0000-0000-000081110000}"/>
    <cellStyle name="Comma 2 4 3 2 2 2 4 2" xfId="24736" xr:uid="{8038357C-A926-4152-AE43-A968E6BD9B50}"/>
    <cellStyle name="Comma 2 4 3 2 2 2 5" xfId="4411" xr:uid="{00000000-0005-0000-0000-000082110000}"/>
    <cellStyle name="Comma 2 4 3 2 2 2 5 2" xfId="24737" xr:uid="{981185F4-14B4-4BEA-B429-7570382782DD}"/>
    <cellStyle name="Comma 2 4 3 2 2 2 6" xfId="24730" xr:uid="{219E235C-D0EC-4620-99F1-3CD26F43CAD4}"/>
    <cellStyle name="Comma 2 4 3 2 2 3" xfId="4412" xr:uid="{00000000-0005-0000-0000-000083110000}"/>
    <cellStyle name="Comma 2 4 3 2 2 3 2" xfId="4413" xr:uid="{00000000-0005-0000-0000-000084110000}"/>
    <cellStyle name="Comma 2 4 3 2 2 3 2 2" xfId="24739" xr:uid="{3D80D96E-063F-490F-82AC-40EE9E58F581}"/>
    <cellStyle name="Comma 2 4 3 2 2 3 3" xfId="4414" xr:uid="{00000000-0005-0000-0000-000085110000}"/>
    <cellStyle name="Comma 2 4 3 2 2 3 3 2" xfId="24740" xr:uid="{C4F11C33-C6E7-4DEA-80D8-1E14DD21CFDC}"/>
    <cellStyle name="Comma 2 4 3 2 2 3 4" xfId="4415" xr:uid="{00000000-0005-0000-0000-000086110000}"/>
    <cellStyle name="Comma 2 4 3 2 2 3 4 2" xfId="24741" xr:uid="{50AEDD01-4918-44B8-99E6-54BA1B773463}"/>
    <cellStyle name="Comma 2 4 3 2 2 3 5" xfId="24738" xr:uid="{F6400CAF-15D3-4631-BFD5-38866CF9AEE9}"/>
    <cellStyle name="Comma 2 4 3 2 2 4" xfId="4416" xr:uid="{00000000-0005-0000-0000-000087110000}"/>
    <cellStyle name="Comma 2 4 3 2 2 4 2" xfId="24742" xr:uid="{7CB043B0-A2D3-4347-AB2D-E19BA458102B}"/>
    <cellStyle name="Comma 2 4 3 2 2 5" xfId="4417" xr:uid="{00000000-0005-0000-0000-000088110000}"/>
    <cellStyle name="Comma 2 4 3 2 2 5 2" xfId="24743" xr:uid="{EB3A9CC7-BED9-4C0F-BF9A-56D95CE2E939}"/>
    <cellStyle name="Comma 2 4 3 2 2 6" xfId="4418" xr:uid="{00000000-0005-0000-0000-000089110000}"/>
    <cellStyle name="Comma 2 4 3 2 2 6 2" xfId="24744" xr:uid="{C2191CA1-FA23-436E-9477-539BD742C050}"/>
    <cellStyle name="Comma 2 4 3 2 2 7" xfId="24729" xr:uid="{6C66F2DC-3EB4-4B28-9C7A-FF937EF2E95B}"/>
    <cellStyle name="Comma 2 4 3 2 3" xfId="4419" xr:uid="{00000000-0005-0000-0000-00008A110000}"/>
    <cellStyle name="Comma 2 4 3 2 3 2" xfId="4420" xr:uid="{00000000-0005-0000-0000-00008B110000}"/>
    <cellStyle name="Comma 2 4 3 2 3 2 2" xfId="4421" xr:uid="{00000000-0005-0000-0000-00008C110000}"/>
    <cellStyle name="Comma 2 4 3 2 3 2 2 2" xfId="4422" xr:uid="{00000000-0005-0000-0000-00008D110000}"/>
    <cellStyle name="Comma 2 4 3 2 3 2 2 2 2" xfId="24748" xr:uid="{FD1909BD-8A0A-4083-973C-7BC0769052B6}"/>
    <cellStyle name="Comma 2 4 3 2 3 2 2 3" xfId="4423" xr:uid="{00000000-0005-0000-0000-00008E110000}"/>
    <cellStyle name="Comma 2 4 3 2 3 2 2 3 2" xfId="24749" xr:uid="{04E87E2A-7F17-4B10-BD96-19FCF273FB96}"/>
    <cellStyle name="Comma 2 4 3 2 3 2 2 4" xfId="4424" xr:uid="{00000000-0005-0000-0000-00008F110000}"/>
    <cellStyle name="Comma 2 4 3 2 3 2 2 4 2" xfId="24750" xr:uid="{3AE8F9D6-5E92-44A9-BD42-B001729E0ADD}"/>
    <cellStyle name="Comma 2 4 3 2 3 2 2 5" xfId="24747" xr:uid="{AC409D80-BB9F-43E9-A3B2-8D9A5FDB623A}"/>
    <cellStyle name="Comma 2 4 3 2 3 2 3" xfId="4425" xr:uid="{00000000-0005-0000-0000-000090110000}"/>
    <cellStyle name="Comma 2 4 3 2 3 2 3 2" xfId="24751" xr:uid="{D1777D15-752D-4C40-AF16-93A1A08622CC}"/>
    <cellStyle name="Comma 2 4 3 2 3 2 4" xfId="4426" xr:uid="{00000000-0005-0000-0000-000091110000}"/>
    <cellStyle name="Comma 2 4 3 2 3 2 4 2" xfId="24752" xr:uid="{7B3521E5-4845-402F-9E6A-04C135B7D237}"/>
    <cellStyle name="Comma 2 4 3 2 3 2 5" xfId="4427" xr:uid="{00000000-0005-0000-0000-000092110000}"/>
    <cellStyle name="Comma 2 4 3 2 3 2 5 2" xfId="24753" xr:uid="{B5A33807-2949-4424-A11F-D156C07D76B2}"/>
    <cellStyle name="Comma 2 4 3 2 3 2 6" xfId="24746" xr:uid="{F3AAB197-7F97-4F32-BD2F-A90436B3612D}"/>
    <cellStyle name="Comma 2 4 3 2 3 3" xfId="4428" xr:uid="{00000000-0005-0000-0000-000093110000}"/>
    <cellStyle name="Comma 2 4 3 2 3 3 2" xfId="4429" xr:uid="{00000000-0005-0000-0000-000094110000}"/>
    <cellStyle name="Comma 2 4 3 2 3 3 2 2" xfId="24755" xr:uid="{1D08AA1E-4995-49B4-AEB4-8C14E708C3B4}"/>
    <cellStyle name="Comma 2 4 3 2 3 3 3" xfId="4430" xr:uid="{00000000-0005-0000-0000-000095110000}"/>
    <cellStyle name="Comma 2 4 3 2 3 3 3 2" xfId="24756" xr:uid="{5267F2E3-AA01-4C4B-8156-3FBACB9E5310}"/>
    <cellStyle name="Comma 2 4 3 2 3 3 4" xfId="4431" xr:uid="{00000000-0005-0000-0000-000096110000}"/>
    <cellStyle name="Comma 2 4 3 2 3 3 4 2" xfId="24757" xr:uid="{60C10587-0A62-4DAE-8813-FFB3C5E9D6A0}"/>
    <cellStyle name="Comma 2 4 3 2 3 3 5" xfId="24754" xr:uid="{43FEF976-894E-40D8-9F4A-5E381477F66B}"/>
    <cellStyle name="Comma 2 4 3 2 3 4" xfId="4432" xr:uid="{00000000-0005-0000-0000-000097110000}"/>
    <cellStyle name="Comma 2 4 3 2 3 4 2" xfId="24758" xr:uid="{F5E985BF-FD9A-4224-9853-98652F5FCC90}"/>
    <cellStyle name="Comma 2 4 3 2 3 5" xfId="4433" xr:uid="{00000000-0005-0000-0000-000098110000}"/>
    <cellStyle name="Comma 2 4 3 2 3 5 2" xfId="24759" xr:uid="{EB3CEDC9-EBF8-4F71-A962-1FBCCBC4ED5E}"/>
    <cellStyle name="Comma 2 4 3 2 3 6" xfId="4434" xr:uid="{00000000-0005-0000-0000-000099110000}"/>
    <cellStyle name="Comma 2 4 3 2 3 6 2" xfId="24760" xr:uid="{2D284BF7-B5CE-478B-86AC-DD8B8544B09E}"/>
    <cellStyle name="Comma 2 4 3 2 3 7" xfId="24745" xr:uid="{2316B2C8-3F6E-4729-B52F-6B28A8251D53}"/>
    <cellStyle name="Comma 2 4 3 2 4" xfId="4435" xr:uid="{00000000-0005-0000-0000-00009A110000}"/>
    <cellStyle name="Comma 2 4 3 2 4 2" xfId="4436" xr:uid="{00000000-0005-0000-0000-00009B110000}"/>
    <cellStyle name="Comma 2 4 3 2 4 2 2" xfId="4437" xr:uid="{00000000-0005-0000-0000-00009C110000}"/>
    <cellStyle name="Comma 2 4 3 2 4 2 2 2" xfId="24763" xr:uid="{6E0F22C1-137A-41E4-A7A0-62BBDE19B9E2}"/>
    <cellStyle name="Comma 2 4 3 2 4 2 3" xfId="4438" xr:uid="{00000000-0005-0000-0000-00009D110000}"/>
    <cellStyle name="Comma 2 4 3 2 4 2 3 2" xfId="24764" xr:uid="{A4738BED-051D-43FF-ABAA-1FB660C0CA44}"/>
    <cellStyle name="Comma 2 4 3 2 4 2 4" xfId="4439" xr:uid="{00000000-0005-0000-0000-00009E110000}"/>
    <cellStyle name="Comma 2 4 3 2 4 2 4 2" xfId="24765" xr:uid="{4ED153D7-F49C-416F-A0BE-8A787F33A747}"/>
    <cellStyle name="Comma 2 4 3 2 4 2 5" xfId="24762" xr:uid="{F77981B1-33DD-4FB5-AF58-05EBB2731B9F}"/>
    <cellStyle name="Comma 2 4 3 2 4 3" xfId="4440" xr:uid="{00000000-0005-0000-0000-00009F110000}"/>
    <cellStyle name="Comma 2 4 3 2 4 3 2" xfId="24766" xr:uid="{A5F83CB9-8088-4221-9FB9-6A7BC5B3AB05}"/>
    <cellStyle name="Comma 2 4 3 2 4 4" xfId="4441" xr:uid="{00000000-0005-0000-0000-0000A0110000}"/>
    <cellStyle name="Comma 2 4 3 2 4 4 2" xfId="24767" xr:uid="{25E1A5CF-43AA-4F00-82BF-0509F17C327E}"/>
    <cellStyle name="Comma 2 4 3 2 4 5" xfId="4442" xr:uid="{00000000-0005-0000-0000-0000A1110000}"/>
    <cellStyle name="Comma 2 4 3 2 4 5 2" xfId="24768" xr:uid="{43E830DF-8937-4092-A96D-42E7B436F5FA}"/>
    <cellStyle name="Comma 2 4 3 2 4 6" xfId="24761" xr:uid="{2B1A78E1-47E6-4E60-BEFA-676718985F59}"/>
    <cellStyle name="Comma 2 4 3 2 5" xfId="4443" xr:uid="{00000000-0005-0000-0000-0000A2110000}"/>
    <cellStyle name="Comma 2 4 3 2 5 2" xfId="4444" xr:uid="{00000000-0005-0000-0000-0000A3110000}"/>
    <cellStyle name="Comma 2 4 3 2 5 2 2" xfId="24770" xr:uid="{0DB7B6DA-9DB4-4EC1-80BF-9B1A0A92EF05}"/>
    <cellStyle name="Comma 2 4 3 2 5 3" xfId="4445" xr:uid="{00000000-0005-0000-0000-0000A4110000}"/>
    <cellStyle name="Comma 2 4 3 2 5 3 2" xfId="24771" xr:uid="{2147C3F6-2C4F-4235-8A8D-6D27DB63E124}"/>
    <cellStyle name="Comma 2 4 3 2 5 4" xfId="4446" xr:uid="{00000000-0005-0000-0000-0000A5110000}"/>
    <cellStyle name="Comma 2 4 3 2 5 4 2" xfId="24772" xr:uid="{525B6F0A-3E64-48DE-BA1B-1798807E0982}"/>
    <cellStyle name="Comma 2 4 3 2 5 5" xfId="24769" xr:uid="{A90A4D41-015B-461F-9FD3-1272616CDDD8}"/>
    <cellStyle name="Comma 2 4 3 2 6" xfId="4447" xr:uid="{00000000-0005-0000-0000-0000A6110000}"/>
    <cellStyle name="Comma 2 4 3 2 6 2" xfId="24773" xr:uid="{661A1637-977C-4526-8598-DCD0111A8250}"/>
    <cellStyle name="Comma 2 4 3 2 7" xfId="4448" xr:uid="{00000000-0005-0000-0000-0000A7110000}"/>
    <cellStyle name="Comma 2 4 3 2 7 2" xfId="24774" xr:uid="{ADBBA169-685D-4FF8-AD63-DB6C5CCFC39E}"/>
    <cellStyle name="Comma 2 4 3 2 8" xfId="4449" xr:uid="{00000000-0005-0000-0000-0000A8110000}"/>
    <cellStyle name="Comma 2 4 3 2 8 2" xfId="24775" xr:uid="{958E9F9F-7154-4160-A881-8EFF6D9E8C05}"/>
    <cellStyle name="Comma 2 4 3 2 9" xfId="24728" xr:uid="{5A1933C0-29BD-4A26-BDA2-D641A4F927C0}"/>
    <cellStyle name="Comma 2 4 3 3" xfId="4450" xr:uid="{00000000-0005-0000-0000-0000A9110000}"/>
    <cellStyle name="Comma 2 4 3 3 2" xfId="4451" xr:uid="{00000000-0005-0000-0000-0000AA110000}"/>
    <cellStyle name="Comma 2 4 3 3 2 2" xfId="4452" xr:uid="{00000000-0005-0000-0000-0000AB110000}"/>
    <cellStyle name="Comma 2 4 3 3 2 2 2" xfId="4453" xr:uid="{00000000-0005-0000-0000-0000AC110000}"/>
    <cellStyle name="Comma 2 4 3 3 2 2 2 2" xfId="24779" xr:uid="{307C4381-0EC8-4E05-974A-91D7A5AFB099}"/>
    <cellStyle name="Comma 2 4 3 3 2 2 3" xfId="4454" xr:uid="{00000000-0005-0000-0000-0000AD110000}"/>
    <cellStyle name="Comma 2 4 3 3 2 2 3 2" xfId="24780" xr:uid="{60D961CD-59C2-4257-BE68-A2285DF8899F}"/>
    <cellStyle name="Comma 2 4 3 3 2 2 4" xfId="4455" xr:uid="{00000000-0005-0000-0000-0000AE110000}"/>
    <cellStyle name="Comma 2 4 3 3 2 2 4 2" xfId="24781" xr:uid="{7B3E5914-7282-47F6-AD43-FA6FD54D1CD6}"/>
    <cellStyle name="Comma 2 4 3 3 2 2 5" xfId="24778" xr:uid="{B262C61C-8FF6-47CE-B318-20824222D140}"/>
    <cellStyle name="Comma 2 4 3 3 2 3" xfId="4456" xr:uid="{00000000-0005-0000-0000-0000AF110000}"/>
    <cellStyle name="Comma 2 4 3 3 2 3 2" xfId="24782" xr:uid="{2BEA4941-3765-4E54-8856-EF48D429146D}"/>
    <cellStyle name="Comma 2 4 3 3 2 4" xfId="4457" xr:uid="{00000000-0005-0000-0000-0000B0110000}"/>
    <cellStyle name="Comma 2 4 3 3 2 4 2" xfId="24783" xr:uid="{2FB15519-3B47-4EC4-8AC4-59EC5AA555DC}"/>
    <cellStyle name="Comma 2 4 3 3 2 5" xfId="4458" xr:uid="{00000000-0005-0000-0000-0000B1110000}"/>
    <cellStyle name="Comma 2 4 3 3 2 5 2" xfId="24784" xr:uid="{249C5EEC-6437-48BE-85A9-FCAF8FC72FEA}"/>
    <cellStyle name="Comma 2 4 3 3 2 6" xfId="24777" xr:uid="{EEE529B3-4F0E-4D6B-AD96-AE36282B6F85}"/>
    <cellStyle name="Comma 2 4 3 3 3" xfId="4459" xr:uid="{00000000-0005-0000-0000-0000B2110000}"/>
    <cellStyle name="Comma 2 4 3 3 3 2" xfId="4460" xr:uid="{00000000-0005-0000-0000-0000B3110000}"/>
    <cellStyle name="Comma 2 4 3 3 3 2 2" xfId="24786" xr:uid="{18D31667-2CE2-411C-82DC-9B7EB87D8CA5}"/>
    <cellStyle name="Comma 2 4 3 3 3 3" xfId="4461" xr:uid="{00000000-0005-0000-0000-0000B4110000}"/>
    <cellStyle name="Comma 2 4 3 3 3 3 2" xfId="24787" xr:uid="{04FF16AA-BB5F-456C-B381-AE82B80182F8}"/>
    <cellStyle name="Comma 2 4 3 3 3 4" xfId="4462" xr:uid="{00000000-0005-0000-0000-0000B5110000}"/>
    <cellStyle name="Comma 2 4 3 3 3 4 2" xfId="24788" xr:uid="{A054EDF7-B9C0-45E7-A27B-3B0B532EAE8A}"/>
    <cellStyle name="Comma 2 4 3 3 3 5" xfId="24785" xr:uid="{224AA8CD-99DB-4E80-8D0E-AFC550160130}"/>
    <cellStyle name="Comma 2 4 3 3 4" xfId="4463" xr:uid="{00000000-0005-0000-0000-0000B6110000}"/>
    <cellStyle name="Comma 2 4 3 3 4 2" xfId="24789" xr:uid="{74B9981A-900A-4CEE-9DC0-373D69335ABA}"/>
    <cellStyle name="Comma 2 4 3 3 5" xfId="4464" xr:uid="{00000000-0005-0000-0000-0000B7110000}"/>
    <cellStyle name="Comma 2 4 3 3 5 2" xfId="24790" xr:uid="{52D0C93D-81A5-4308-BDB5-76F75318FB89}"/>
    <cellStyle name="Comma 2 4 3 3 6" xfId="4465" xr:uid="{00000000-0005-0000-0000-0000B8110000}"/>
    <cellStyle name="Comma 2 4 3 3 6 2" xfId="24791" xr:uid="{24EAD2FE-B832-4FC1-9083-03F518007813}"/>
    <cellStyle name="Comma 2 4 3 3 7" xfId="24776" xr:uid="{47A7488F-B625-4932-9694-6933AEEB32F2}"/>
    <cellStyle name="Comma 2 4 3 4" xfId="4466" xr:uid="{00000000-0005-0000-0000-0000B9110000}"/>
    <cellStyle name="Comma 2 4 3 4 2" xfId="4467" xr:uid="{00000000-0005-0000-0000-0000BA110000}"/>
    <cellStyle name="Comma 2 4 3 4 2 2" xfId="4468" xr:uid="{00000000-0005-0000-0000-0000BB110000}"/>
    <cellStyle name="Comma 2 4 3 4 2 2 2" xfId="4469" xr:uid="{00000000-0005-0000-0000-0000BC110000}"/>
    <cellStyle name="Comma 2 4 3 4 2 2 2 2" xfId="24795" xr:uid="{9CEC592B-70C2-41EF-A905-047B6FFF7DF5}"/>
    <cellStyle name="Comma 2 4 3 4 2 2 3" xfId="4470" xr:uid="{00000000-0005-0000-0000-0000BD110000}"/>
    <cellStyle name="Comma 2 4 3 4 2 2 3 2" xfId="24796" xr:uid="{984FF9A0-CBFA-417E-8EDD-C19D3C72E4AC}"/>
    <cellStyle name="Comma 2 4 3 4 2 2 4" xfId="4471" xr:uid="{00000000-0005-0000-0000-0000BE110000}"/>
    <cellStyle name="Comma 2 4 3 4 2 2 4 2" xfId="24797" xr:uid="{88A3B07A-0F95-40E6-AA5F-9E70E9CD1A43}"/>
    <cellStyle name="Comma 2 4 3 4 2 2 5" xfId="24794" xr:uid="{52A11DD4-D590-4965-9B55-03C22E051F1E}"/>
    <cellStyle name="Comma 2 4 3 4 2 3" xfId="4472" xr:uid="{00000000-0005-0000-0000-0000BF110000}"/>
    <cellStyle name="Comma 2 4 3 4 2 3 2" xfId="24798" xr:uid="{204FF2F2-1189-4617-8FB4-3BF8ECC5D88D}"/>
    <cellStyle name="Comma 2 4 3 4 2 4" xfId="4473" xr:uid="{00000000-0005-0000-0000-0000C0110000}"/>
    <cellStyle name="Comma 2 4 3 4 2 4 2" xfId="24799" xr:uid="{A30C22A6-4998-4FDC-815A-29B82B6FC5B7}"/>
    <cellStyle name="Comma 2 4 3 4 2 5" xfId="4474" xr:uid="{00000000-0005-0000-0000-0000C1110000}"/>
    <cellStyle name="Comma 2 4 3 4 2 5 2" xfId="24800" xr:uid="{261F467D-48B5-4432-94EF-B66C0D553E77}"/>
    <cellStyle name="Comma 2 4 3 4 2 6" xfId="24793" xr:uid="{AA0B857A-21A7-4E88-8FB6-48C1FAB99D2C}"/>
    <cellStyle name="Comma 2 4 3 4 3" xfId="4475" xr:uid="{00000000-0005-0000-0000-0000C2110000}"/>
    <cellStyle name="Comma 2 4 3 4 3 2" xfId="4476" xr:uid="{00000000-0005-0000-0000-0000C3110000}"/>
    <cellStyle name="Comma 2 4 3 4 3 2 2" xfId="24802" xr:uid="{7617A614-9D17-467C-A7F7-3989BDF270A0}"/>
    <cellStyle name="Comma 2 4 3 4 3 3" xfId="4477" xr:uid="{00000000-0005-0000-0000-0000C4110000}"/>
    <cellStyle name="Comma 2 4 3 4 3 3 2" xfId="24803" xr:uid="{397E8C3D-B8AF-4149-8204-1124F804CDB4}"/>
    <cellStyle name="Comma 2 4 3 4 3 4" xfId="4478" xr:uid="{00000000-0005-0000-0000-0000C5110000}"/>
    <cellStyle name="Comma 2 4 3 4 3 4 2" xfId="24804" xr:uid="{658B3165-E896-4B57-B6FB-71DC15C17BC4}"/>
    <cellStyle name="Comma 2 4 3 4 3 5" xfId="24801" xr:uid="{1A950D2B-CD5B-478A-AD23-A341B2A61AFF}"/>
    <cellStyle name="Comma 2 4 3 4 4" xfId="4479" xr:uid="{00000000-0005-0000-0000-0000C6110000}"/>
    <cellStyle name="Comma 2 4 3 4 4 2" xfId="24805" xr:uid="{257B338C-E181-4CD3-AF94-980A7E46F1E4}"/>
    <cellStyle name="Comma 2 4 3 4 5" xfId="4480" xr:uid="{00000000-0005-0000-0000-0000C7110000}"/>
    <cellStyle name="Comma 2 4 3 4 5 2" xfId="24806" xr:uid="{EC22A8F6-5F43-4BB9-93F8-B6996B133903}"/>
    <cellStyle name="Comma 2 4 3 4 6" xfId="4481" xr:uid="{00000000-0005-0000-0000-0000C8110000}"/>
    <cellStyle name="Comma 2 4 3 4 6 2" xfId="24807" xr:uid="{37A23C23-30D7-4B6F-9F73-23D1D788909E}"/>
    <cellStyle name="Comma 2 4 3 4 7" xfId="24792" xr:uid="{29FEE191-6D64-4302-9081-BAB7668586D4}"/>
    <cellStyle name="Comma 2 4 3 5" xfId="4482" xr:uid="{00000000-0005-0000-0000-0000C9110000}"/>
    <cellStyle name="Comma 2 4 3 5 2" xfId="4483" xr:uid="{00000000-0005-0000-0000-0000CA110000}"/>
    <cellStyle name="Comma 2 4 3 5 2 2" xfId="4484" xr:uid="{00000000-0005-0000-0000-0000CB110000}"/>
    <cellStyle name="Comma 2 4 3 5 2 2 2" xfId="24810" xr:uid="{216F5252-ED8C-4096-94FC-8A78687CABB8}"/>
    <cellStyle name="Comma 2 4 3 5 2 3" xfId="4485" xr:uid="{00000000-0005-0000-0000-0000CC110000}"/>
    <cellStyle name="Comma 2 4 3 5 2 3 2" xfId="24811" xr:uid="{3003A6BC-10B7-4DF0-91ED-E7F7061A8CEE}"/>
    <cellStyle name="Comma 2 4 3 5 2 4" xfId="4486" xr:uid="{00000000-0005-0000-0000-0000CD110000}"/>
    <cellStyle name="Comma 2 4 3 5 2 4 2" xfId="24812" xr:uid="{832E0B7B-0819-4E75-8856-B47B85C8AE0A}"/>
    <cellStyle name="Comma 2 4 3 5 2 5" xfId="24809" xr:uid="{F49D9D4B-001D-4B1C-A2CD-A92FDEC26A58}"/>
    <cellStyle name="Comma 2 4 3 5 3" xfId="4487" xr:uid="{00000000-0005-0000-0000-0000CE110000}"/>
    <cellStyle name="Comma 2 4 3 5 3 2" xfId="24813" xr:uid="{0D4BF44C-519D-4096-AB39-5F2752FD586C}"/>
    <cellStyle name="Comma 2 4 3 5 4" xfId="4488" xr:uid="{00000000-0005-0000-0000-0000CF110000}"/>
    <cellStyle name="Comma 2 4 3 5 4 2" xfId="24814" xr:uid="{1EB1C0E5-F085-44DB-985F-903D201A3A93}"/>
    <cellStyle name="Comma 2 4 3 5 5" xfId="4489" xr:uid="{00000000-0005-0000-0000-0000D0110000}"/>
    <cellStyle name="Comma 2 4 3 5 5 2" xfId="24815" xr:uid="{C3D80155-C84A-458E-981C-D450DB4A4591}"/>
    <cellStyle name="Comma 2 4 3 5 6" xfId="24808" xr:uid="{3E514F63-B4AC-43D0-BA92-234E707A896E}"/>
    <cellStyle name="Comma 2 4 3 6" xfId="4490" xr:uid="{00000000-0005-0000-0000-0000D1110000}"/>
    <cellStyle name="Comma 2 4 3 6 2" xfId="4491" xr:uid="{00000000-0005-0000-0000-0000D2110000}"/>
    <cellStyle name="Comma 2 4 3 6 2 2" xfId="24817" xr:uid="{7C668981-952E-4454-892F-66F057B4419B}"/>
    <cellStyle name="Comma 2 4 3 6 3" xfId="4492" xr:uid="{00000000-0005-0000-0000-0000D3110000}"/>
    <cellStyle name="Comma 2 4 3 6 3 2" xfId="24818" xr:uid="{1C760EC4-208C-4B43-A353-187E50783D2B}"/>
    <cellStyle name="Comma 2 4 3 6 4" xfId="4493" xr:uid="{00000000-0005-0000-0000-0000D4110000}"/>
    <cellStyle name="Comma 2 4 3 6 4 2" xfId="24819" xr:uid="{215AB40D-33B4-439B-9C2D-017003E1F7FC}"/>
    <cellStyle name="Comma 2 4 3 6 5" xfId="24816" xr:uid="{8A86D494-4E3D-4A87-B3C9-3074E67A3970}"/>
    <cellStyle name="Comma 2 4 3 7" xfId="4494" xr:uid="{00000000-0005-0000-0000-0000D5110000}"/>
    <cellStyle name="Comma 2 4 3 7 2" xfId="24820" xr:uid="{DF203DA2-4B11-4A70-980A-03CB5180B47F}"/>
    <cellStyle name="Comma 2 4 3 8" xfId="4495" xr:uid="{00000000-0005-0000-0000-0000D6110000}"/>
    <cellStyle name="Comma 2 4 3 8 2" xfId="24821" xr:uid="{EEB6C4F5-AD6A-4159-8C3A-887674888D9E}"/>
    <cellStyle name="Comma 2 4 3 9" xfId="4496" xr:uid="{00000000-0005-0000-0000-0000D7110000}"/>
    <cellStyle name="Comma 2 4 3 9 2" xfId="24822" xr:uid="{A671F07B-5AD3-4639-8338-2898D163A8F4}"/>
    <cellStyle name="Comma 2 4 4" xfId="4497" xr:uid="{00000000-0005-0000-0000-0000D8110000}"/>
    <cellStyle name="Comma 2 4 4 2" xfId="24823" xr:uid="{39A78602-74A9-4F86-9E78-5FB7223B9DDB}"/>
    <cellStyle name="Comma 2 4 5" xfId="4498" xr:uid="{00000000-0005-0000-0000-0000D9110000}"/>
    <cellStyle name="Comma 2 4 5 10" xfId="24824" xr:uid="{9980AD23-7822-48D8-A6F7-6A0A3C9202C3}"/>
    <cellStyle name="Comma 2 4 5 2" xfId="4499" xr:uid="{00000000-0005-0000-0000-0000DA110000}"/>
    <cellStyle name="Comma 2 4 5 2 2" xfId="4500" xr:uid="{00000000-0005-0000-0000-0000DB110000}"/>
    <cellStyle name="Comma 2 4 5 2 2 2" xfId="4501" xr:uid="{00000000-0005-0000-0000-0000DC110000}"/>
    <cellStyle name="Comma 2 4 5 2 2 2 2" xfId="4502" xr:uid="{00000000-0005-0000-0000-0000DD110000}"/>
    <cellStyle name="Comma 2 4 5 2 2 2 2 2" xfId="4503" xr:uid="{00000000-0005-0000-0000-0000DE110000}"/>
    <cellStyle name="Comma 2 4 5 2 2 2 2 2 2" xfId="24829" xr:uid="{28F1F36E-D939-4C19-9634-D42A57D767B5}"/>
    <cellStyle name="Comma 2 4 5 2 2 2 2 3" xfId="4504" xr:uid="{00000000-0005-0000-0000-0000DF110000}"/>
    <cellStyle name="Comma 2 4 5 2 2 2 2 3 2" xfId="24830" xr:uid="{B9FC10A7-84BB-486C-A2F9-C83D64EDEA03}"/>
    <cellStyle name="Comma 2 4 5 2 2 2 2 4" xfId="4505" xr:uid="{00000000-0005-0000-0000-0000E0110000}"/>
    <cellStyle name="Comma 2 4 5 2 2 2 2 4 2" xfId="24831" xr:uid="{6610E4EF-B223-463A-91E1-8C4BEE1E95BB}"/>
    <cellStyle name="Comma 2 4 5 2 2 2 2 5" xfId="24828" xr:uid="{BDAF4308-2D2E-45E6-A03A-E125ADBCE164}"/>
    <cellStyle name="Comma 2 4 5 2 2 2 3" xfId="4506" xr:uid="{00000000-0005-0000-0000-0000E1110000}"/>
    <cellStyle name="Comma 2 4 5 2 2 2 3 2" xfId="24832" xr:uid="{18582D3D-57C5-4082-9F50-3E77F16C3A5B}"/>
    <cellStyle name="Comma 2 4 5 2 2 2 4" xfId="4507" xr:uid="{00000000-0005-0000-0000-0000E2110000}"/>
    <cellStyle name="Comma 2 4 5 2 2 2 4 2" xfId="24833" xr:uid="{0A6B325F-9F7D-4B10-99B4-A02DF34EE3C0}"/>
    <cellStyle name="Comma 2 4 5 2 2 2 5" xfId="4508" xr:uid="{00000000-0005-0000-0000-0000E3110000}"/>
    <cellStyle name="Comma 2 4 5 2 2 2 5 2" xfId="24834" xr:uid="{720AC0BF-FFEE-4F9A-A779-6AB4E7A6C108}"/>
    <cellStyle name="Comma 2 4 5 2 2 2 6" xfId="24827" xr:uid="{80FADF18-0545-48D3-BFB1-4487B3FC9E60}"/>
    <cellStyle name="Comma 2 4 5 2 2 3" xfId="4509" xr:uid="{00000000-0005-0000-0000-0000E4110000}"/>
    <cellStyle name="Comma 2 4 5 2 2 3 2" xfId="4510" xr:uid="{00000000-0005-0000-0000-0000E5110000}"/>
    <cellStyle name="Comma 2 4 5 2 2 3 2 2" xfId="24836" xr:uid="{E75EA9D9-F338-4E70-82CE-4C3DEB1B0AEA}"/>
    <cellStyle name="Comma 2 4 5 2 2 3 3" xfId="4511" xr:uid="{00000000-0005-0000-0000-0000E6110000}"/>
    <cellStyle name="Comma 2 4 5 2 2 3 3 2" xfId="24837" xr:uid="{E8830DB5-2E10-4B2F-9509-31041E77B900}"/>
    <cellStyle name="Comma 2 4 5 2 2 3 4" xfId="4512" xr:uid="{00000000-0005-0000-0000-0000E7110000}"/>
    <cellStyle name="Comma 2 4 5 2 2 3 4 2" xfId="24838" xr:uid="{C55F2931-7895-49C2-8B51-C9834AD88714}"/>
    <cellStyle name="Comma 2 4 5 2 2 3 5" xfId="24835" xr:uid="{94918B55-9594-4D2F-B244-91B920DC0A0F}"/>
    <cellStyle name="Comma 2 4 5 2 2 4" xfId="4513" xr:uid="{00000000-0005-0000-0000-0000E8110000}"/>
    <cellStyle name="Comma 2 4 5 2 2 4 2" xfId="24839" xr:uid="{1F1CB0AF-BEEC-417D-BCAF-31A0BDE2BAC2}"/>
    <cellStyle name="Comma 2 4 5 2 2 5" xfId="4514" xr:uid="{00000000-0005-0000-0000-0000E9110000}"/>
    <cellStyle name="Comma 2 4 5 2 2 5 2" xfId="24840" xr:uid="{97D7FC13-7E62-441B-901E-997DC0E9A3F0}"/>
    <cellStyle name="Comma 2 4 5 2 2 6" xfId="4515" xr:uid="{00000000-0005-0000-0000-0000EA110000}"/>
    <cellStyle name="Comma 2 4 5 2 2 6 2" xfId="24841" xr:uid="{CC25BB18-2CDD-4CDC-8C38-81141E2633F1}"/>
    <cellStyle name="Comma 2 4 5 2 2 7" xfId="24826" xr:uid="{3DB5424C-E7D1-4172-8B82-766E32DD0B85}"/>
    <cellStyle name="Comma 2 4 5 2 3" xfId="4516" xr:uid="{00000000-0005-0000-0000-0000EB110000}"/>
    <cellStyle name="Comma 2 4 5 2 3 2" xfId="4517" xr:uid="{00000000-0005-0000-0000-0000EC110000}"/>
    <cellStyle name="Comma 2 4 5 2 3 2 2" xfId="4518" xr:uid="{00000000-0005-0000-0000-0000ED110000}"/>
    <cellStyle name="Comma 2 4 5 2 3 2 2 2" xfId="4519" xr:uid="{00000000-0005-0000-0000-0000EE110000}"/>
    <cellStyle name="Comma 2 4 5 2 3 2 2 2 2" xfId="24845" xr:uid="{AB8852CD-C930-4DBA-8953-E8C1CC7B888B}"/>
    <cellStyle name="Comma 2 4 5 2 3 2 2 3" xfId="4520" xr:uid="{00000000-0005-0000-0000-0000EF110000}"/>
    <cellStyle name="Comma 2 4 5 2 3 2 2 3 2" xfId="24846" xr:uid="{32095BEA-E80F-499C-8492-B08DF16DD765}"/>
    <cellStyle name="Comma 2 4 5 2 3 2 2 4" xfId="4521" xr:uid="{00000000-0005-0000-0000-0000F0110000}"/>
    <cellStyle name="Comma 2 4 5 2 3 2 2 4 2" xfId="24847" xr:uid="{3F6B8FE2-FD9F-4F80-8707-A60D20D79434}"/>
    <cellStyle name="Comma 2 4 5 2 3 2 2 5" xfId="24844" xr:uid="{AA04954E-3149-4CED-B336-196652C63C52}"/>
    <cellStyle name="Comma 2 4 5 2 3 2 3" xfId="4522" xr:uid="{00000000-0005-0000-0000-0000F1110000}"/>
    <cellStyle name="Comma 2 4 5 2 3 2 3 2" xfId="24848" xr:uid="{DD814FF6-4F1C-475F-BB74-74C6F0BF06F5}"/>
    <cellStyle name="Comma 2 4 5 2 3 2 4" xfId="4523" xr:uid="{00000000-0005-0000-0000-0000F2110000}"/>
    <cellStyle name="Comma 2 4 5 2 3 2 4 2" xfId="24849" xr:uid="{E3B43867-F2EB-4BB1-9EB0-93AACB5DC7D4}"/>
    <cellStyle name="Comma 2 4 5 2 3 2 5" xfId="4524" xr:uid="{00000000-0005-0000-0000-0000F3110000}"/>
    <cellStyle name="Comma 2 4 5 2 3 2 5 2" xfId="24850" xr:uid="{0E39E568-AC6F-4FDE-B534-C52178454C9E}"/>
    <cellStyle name="Comma 2 4 5 2 3 2 6" xfId="24843" xr:uid="{D09D805E-65E5-42F0-B69F-D52D8FD5A286}"/>
    <cellStyle name="Comma 2 4 5 2 3 3" xfId="4525" xr:uid="{00000000-0005-0000-0000-0000F4110000}"/>
    <cellStyle name="Comma 2 4 5 2 3 3 2" xfId="4526" xr:uid="{00000000-0005-0000-0000-0000F5110000}"/>
    <cellStyle name="Comma 2 4 5 2 3 3 2 2" xfId="24852" xr:uid="{8FD90F23-C90A-42FC-B029-41DA1194C2C1}"/>
    <cellStyle name="Comma 2 4 5 2 3 3 3" xfId="4527" xr:uid="{00000000-0005-0000-0000-0000F6110000}"/>
    <cellStyle name="Comma 2 4 5 2 3 3 3 2" xfId="24853" xr:uid="{94C24719-8D3E-4F27-9A98-EEB2A468AE9C}"/>
    <cellStyle name="Comma 2 4 5 2 3 3 4" xfId="4528" xr:uid="{00000000-0005-0000-0000-0000F7110000}"/>
    <cellStyle name="Comma 2 4 5 2 3 3 4 2" xfId="24854" xr:uid="{C66A8D54-79FE-4619-8F34-4267708C6316}"/>
    <cellStyle name="Comma 2 4 5 2 3 3 5" xfId="24851" xr:uid="{84FDBB2E-ECC4-42A4-A938-398426E3A4F3}"/>
    <cellStyle name="Comma 2 4 5 2 3 4" xfId="4529" xr:uid="{00000000-0005-0000-0000-0000F8110000}"/>
    <cellStyle name="Comma 2 4 5 2 3 4 2" xfId="24855" xr:uid="{75D1D6CA-0CF8-4163-9425-E7ABB3B1E38F}"/>
    <cellStyle name="Comma 2 4 5 2 3 5" xfId="4530" xr:uid="{00000000-0005-0000-0000-0000F9110000}"/>
    <cellStyle name="Comma 2 4 5 2 3 5 2" xfId="24856" xr:uid="{EC2C62F2-F70D-4586-B383-70CF11F51A62}"/>
    <cellStyle name="Comma 2 4 5 2 3 6" xfId="4531" xr:uid="{00000000-0005-0000-0000-0000FA110000}"/>
    <cellStyle name="Comma 2 4 5 2 3 6 2" xfId="24857" xr:uid="{15A983A4-C73A-42F8-9D98-3B2EBAE34103}"/>
    <cellStyle name="Comma 2 4 5 2 3 7" xfId="24842" xr:uid="{73541073-74B2-437A-BD8F-09FFB707C2D4}"/>
    <cellStyle name="Comma 2 4 5 2 4" xfId="4532" xr:uid="{00000000-0005-0000-0000-0000FB110000}"/>
    <cellStyle name="Comma 2 4 5 2 4 2" xfId="4533" xr:uid="{00000000-0005-0000-0000-0000FC110000}"/>
    <cellStyle name="Comma 2 4 5 2 4 2 2" xfId="4534" xr:uid="{00000000-0005-0000-0000-0000FD110000}"/>
    <cellStyle name="Comma 2 4 5 2 4 2 2 2" xfId="24860" xr:uid="{9DE741C6-666D-4F58-A258-89A6498EB770}"/>
    <cellStyle name="Comma 2 4 5 2 4 2 3" xfId="4535" xr:uid="{00000000-0005-0000-0000-0000FE110000}"/>
    <cellStyle name="Comma 2 4 5 2 4 2 3 2" xfId="24861" xr:uid="{EC9D52D2-B016-45A1-8259-C5B3101DF5A4}"/>
    <cellStyle name="Comma 2 4 5 2 4 2 4" xfId="4536" xr:uid="{00000000-0005-0000-0000-0000FF110000}"/>
    <cellStyle name="Comma 2 4 5 2 4 2 4 2" xfId="24862" xr:uid="{5F5D4B05-FA58-4788-8AF9-DAFD4AB9D5F0}"/>
    <cellStyle name="Comma 2 4 5 2 4 2 5" xfId="24859" xr:uid="{57A07D4B-1338-4A30-B38E-37CB205019D1}"/>
    <cellStyle name="Comma 2 4 5 2 4 3" xfId="4537" xr:uid="{00000000-0005-0000-0000-000000120000}"/>
    <cellStyle name="Comma 2 4 5 2 4 3 2" xfId="24863" xr:uid="{A8D984EA-7923-4BB7-9B90-AEA6A83C1DA3}"/>
    <cellStyle name="Comma 2 4 5 2 4 4" xfId="4538" xr:uid="{00000000-0005-0000-0000-000001120000}"/>
    <cellStyle name="Comma 2 4 5 2 4 4 2" xfId="24864" xr:uid="{24978DFB-0213-4A76-986F-D0A262A22EE0}"/>
    <cellStyle name="Comma 2 4 5 2 4 5" xfId="4539" xr:uid="{00000000-0005-0000-0000-000002120000}"/>
    <cellStyle name="Comma 2 4 5 2 4 5 2" xfId="24865" xr:uid="{5DE8771C-F526-4B4B-8DB1-6DE7B7FB411E}"/>
    <cellStyle name="Comma 2 4 5 2 4 6" xfId="24858" xr:uid="{10CE391B-B0CC-45BF-9557-23A37F545A32}"/>
    <cellStyle name="Comma 2 4 5 2 5" xfId="4540" xr:uid="{00000000-0005-0000-0000-000003120000}"/>
    <cellStyle name="Comma 2 4 5 2 5 2" xfId="4541" xr:uid="{00000000-0005-0000-0000-000004120000}"/>
    <cellStyle name="Comma 2 4 5 2 5 2 2" xfId="24867" xr:uid="{80074AF1-92E4-4581-8819-5D285C179B0B}"/>
    <cellStyle name="Comma 2 4 5 2 5 3" xfId="4542" xr:uid="{00000000-0005-0000-0000-000005120000}"/>
    <cellStyle name="Comma 2 4 5 2 5 3 2" xfId="24868" xr:uid="{8A5B265D-6A0B-4A35-8981-ECE16588E04F}"/>
    <cellStyle name="Comma 2 4 5 2 5 4" xfId="4543" xr:uid="{00000000-0005-0000-0000-000006120000}"/>
    <cellStyle name="Comma 2 4 5 2 5 4 2" xfId="24869" xr:uid="{5573BF76-8489-4832-B06A-89EED3F3768F}"/>
    <cellStyle name="Comma 2 4 5 2 5 5" xfId="24866" xr:uid="{98AAED0D-F50C-4FD8-ACF3-E025B23376CF}"/>
    <cellStyle name="Comma 2 4 5 2 6" xfId="4544" xr:uid="{00000000-0005-0000-0000-000007120000}"/>
    <cellStyle name="Comma 2 4 5 2 6 2" xfId="24870" xr:uid="{10AABCA4-2E7B-4FC4-AA5C-1F8A51C8F2DB}"/>
    <cellStyle name="Comma 2 4 5 2 7" xfId="4545" xr:uid="{00000000-0005-0000-0000-000008120000}"/>
    <cellStyle name="Comma 2 4 5 2 7 2" xfId="24871" xr:uid="{4BFF3CEE-CB2A-49F3-B115-7F6B909C31B9}"/>
    <cellStyle name="Comma 2 4 5 2 8" xfId="4546" xr:uid="{00000000-0005-0000-0000-000009120000}"/>
    <cellStyle name="Comma 2 4 5 2 8 2" xfId="24872" xr:uid="{005ED724-AB33-40DF-83E4-A226B2D39007}"/>
    <cellStyle name="Comma 2 4 5 2 9" xfId="24825" xr:uid="{863C95CB-08D6-4BE1-8482-8D2C7337BD9D}"/>
    <cellStyle name="Comma 2 4 5 3" xfId="4547" xr:uid="{00000000-0005-0000-0000-00000A120000}"/>
    <cellStyle name="Comma 2 4 5 3 2" xfId="4548" xr:uid="{00000000-0005-0000-0000-00000B120000}"/>
    <cellStyle name="Comma 2 4 5 3 2 2" xfId="4549" xr:uid="{00000000-0005-0000-0000-00000C120000}"/>
    <cellStyle name="Comma 2 4 5 3 2 2 2" xfId="4550" xr:uid="{00000000-0005-0000-0000-00000D120000}"/>
    <cellStyle name="Comma 2 4 5 3 2 2 2 2" xfId="24876" xr:uid="{32B30AAD-3F5C-42C3-81A1-C22592BFA18F}"/>
    <cellStyle name="Comma 2 4 5 3 2 2 3" xfId="4551" xr:uid="{00000000-0005-0000-0000-00000E120000}"/>
    <cellStyle name="Comma 2 4 5 3 2 2 3 2" xfId="24877" xr:uid="{829E5A94-AB3C-428D-B03F-DB1D1167A5B2}"/>
    <cellStyle name="Comma 2 4 5 3 2 2 4" xfId="4552" xr:uid="{00000000-0005-0000-0000-00000F120000}"/>
    <cellStyle name="Comma 2 4 5 3 2 2 4 2" xfId="24878" xr:uid="{C272A058-CB7F-4E18-B0FB-3829B4D05195}"/>
    <cellStyle name="Comma 2 4 5 3 2 2 5" xfId="24875" xr:uid="{36F4902C-6D4C-4AF9-929B-AA8424E5E0D1}"/>
    <cellStyle name="Comma 2 4 5 3 2 3" xfId="4553" xr:uid="{00000000-0005-0000-0000-000010120000}"/>
    <cellStyle name="Comma 2 4 5 3 2 3 2" xfId="24879" xr:uid="{8D941789-8698-4851-B4FE-5A2633006DFB}"/>
    <cellStyle name="Comma 2 4 5 3 2 4" xfId="4554" xr:uid="{00000000-0005-0000-0000-000011120000}"/>
    <cellStyle name="Comma 2 4 5 3 2 4 2" xfId="24880" xr:uid="{19251CAF-6EBC-4896-B8D2-2B1F423647FF}"/>
    <cellStyle name="Comma 2 4 5 3 2 5" xfId="4555" xr:uid="{00000000-0005-0000-0000-000012120000}"/>
    <cellStyle name="Comma 2 4 5 3 2 5 2" xfId="24881" xr:uid="{B85B17FE-202D-4D66-A040-59F96A1AE6F7}"/>
    <cellStyle name="Comma 2 4 5 3 2 6" xfId="24874" xr:uid="{3C3EF3C3-AEF2-4171-8971-13123BECBBC9}"/>
    <cellStyle name="Comma 2 4 5 3 3" xfId="4556" xr:uid="{00000000-0005-0000-0000-000013120000}"/>
    <cellStyle name="Comma 2 4 5 3 3 2" xfId="4557" xr:uid="{00000000-0005-0000-0000-000014120000}"/>
    <cellStyle name="Comma 2 4 5 3 3 2 2" xfId="24883" xr:uid="{6F90ADBB-7127-44EE-A1F1-C857D6F492A3}"/>
    <cellStyle name="Comma 2 4 5 3 3 3" xfId="4558" xr:uid="{00000000-0005-0000-0000-000015120000}"/>
    <cellStyle name="Comma 2 4 5 3 3 3 2" xfId="24884" xr:uid="{AE433121-5AE3-4FE0-A3BE-A57CBCB4CA8E}"/>
    <cellStyle name="Comma 2 4 5 3 3 4" xfId="4559" xr:uid="{00000000-0005-0000-0000-000016120000}"/>
    <cellStyle name="Comma 2 4 5 3 3 4 2" xfId="24885" xr:uid="{56A57B31-F380-4F40-86DD-0603755FF873}"/>
    <cellStyle name="Comma 2 4 5 3 3 5" xfId="24882" xr:uid="{CBD831E4-9195-4F82-9515-764F0A1AECB2}"/>
    <cellStyle name="Comma 2 4 5 3 4" xfId="4560" xr:uid="{00000000-0005-0000-0000-000017120000}"/>
    <cellStyle name="Comma 2 4 5 3 4 2" xfId="24886" xr:uid="{09DB721B-6F38-4F6B-ABAF-26C53D9A8960}"/>
    <cellStyle name="Comma 2 4 5 3 5" xfId="4561" xr:uid="{00000000-0005-0000-0000-000018120000}"/>
    <cellStyle name="Comma 2 4 5 3 5 2" xfId="24887" xr:uid="{16847892-1A16-443C-B5EA-0461242F515F}"/>
    <cellStyle name="Comma 2 4 5 3 6" xfId="4562" xr:uid="{00000000-0005-0000-0000-000019120000}"/>
    <cellStyle name="Comma 2 4 5 3 6 2" xfId="24888" xr:uid="{DD006CE5-E7FA-48AE-8C1C-64D589D071ED}"/>
    <cellStyle name="Comma 2 4 5 3 7" xfId="24873" xr:uid="{7A691431-E488-409F-84C3-C26D643869BB}"/>
    <cellStyle name="Comma 2 4 5 4" xfId="4563" xr:uid="{00000000-0005-0000-0000-00001A120000}"/>
    <cellStyle name="Comma 2 4 5 4 2" xfId="4564" xr:uid="{00000000-0005-0000-0000-00001B120000}"/>
    <cellStyle name="Comma 2 4 5 4 2 2" xfId="4565" xr:uid="{00000000-0005-0000-0000-00001C120000}"/>
    <cellStyle name="Comma 2 4 5 4 2 2 2" xfId="4566" xr:uid="{00000000-0005-0000-0000-00001D120000}"/>
    <cellStyle name="Comma 2 4 5 4 2 2 2 2" xfId="24892" xr:uid="{E4102180-8D3C-4767-BD23-B15CAE5C3368}"/>
    <cellStyle name="Comma 2 4 5 4 2 2 3" xfId="4567" xr:uid="{00000000-0005-0000-0000-00001E120000}"/>
    <cellStyle name="Comma 2 4 5 4 2 2 3 2" xfId="24893" xr:uid="{EC3150DE-77D7-434B-B041-2D22DBAC0854}"/>
    <cellStyle name="Comma 2 4 5 4 2 2 4" xfId="4568" xr:uid="{00000000-0005-0000-0000-00001F120000}"/>
    <cellStyle name="Comma 2 4 5 4 2 2 4 2" xfId="24894" xr:uid="{BF9A24A8-2909-4FFF-B63F-FB68678FAF68}"/>
    <cellStyle name="Comma 2 4 5 4 2 2 5" xfId="24891" xr:uid="{526A4084-B48A-4FF9-99D1-5D006B9C86D0}"/>
    <cellStyle name="Comma 2 4 5 4 2 3" xfId="4569" xr:uid="{00000000-0005-0000-0000-000020120000}"/>
    <cellStyle name="Comma 2 4 5 4 2 3 2" xfId="24895" xr:uid="{362E2AB2-8946-4411-AA01-2624BD9657C4}"/>
    <cellStyle name="Comma 2 4 5 4 2 4" xfId="4570" xr:uid="{00000000-0005-0000-0000-000021120000}"/>
    <cellStyle name="Comma 2 4 5 4 2 4 2" xfId="24896" xr:uid="{9C98822F-02F4-4D8F-8D06-9145D8995AC2}"/>
    <cellStyle name="Comma 2 4 5 4 2 5" xfId="4571" xr:uid="{00000000-0005-0000-0000-000022120000}"/>
    <cellStyle name="Comma 2 4 5 4 2 5 2" xfId="24897" xr:uid="{44F9EBD4-882F-48B3-B23D-813E10A7ED65}"/>
    <cellStyle name="Comma 2 4 5 4 2 6" xfId="24890" xr:uid="{DB2C2F12-2D60-4D95-AF90-0081EC91AA2B}"/>
    <cellStyle name="Comma 2 4 5 4 3" xfId="4572" xr:uid="{00000000-0005-0000-0000-000023120000}"/>
    <cellStyle name="Comma 2 4 5 4 3 2" xfId="4573" xr:uid="{00000000-0005-0000-0000-000024120000}"/>
    <cellStyle name="Comma 2 4 5 4 3 2 2" xfId="24899" xr:uid="{EC2AB905-F128-4CEB-83E7-757320469AC0}"/>
    <cellStyle name="Comma 2 4 5 4 3 3" xfId="4574" xr:uid="{00000000-0005-0000-0000-000025120000}"/>
    <cellStyle name="Comma 2 4 5 4 3 3 2" xfId="24900" xr:uid="{C5969EB7-2D96-48D3-8251-A8F20148689E}"/>
    <cellStyle name="Comma 2 4 5 4 3 4" xfId="4575" xr:uid="{00000000-0005-0000-0000-000026120000}"/>
    <cellStyle name="Comma 2 4 5 4 3 4 2" xfId="24901" xr:uid="{F51B63FB-A6B4-4288-964B-37F33250E825}"/>
    <cellStyle name="Comma 2 4 5 4 3 5" xfId="24898" xr:uid="{E3B2F2BE-7F46-4488-B8AB-AF3387E4E78B}"/>
    <cellStyle name="Comma 2 4 5 4 4" xfId="4576" xr:uid="{00000000-0005-0000-0000-000027120000}"/>
    <cellStyle name="Comma 2 4 5 4 4 2" xfId="24902" xr:uid="{DE31F0D7-1D88-48AC-B0FA-0F5DA1AA70CA}"/>
    <cellStyle name="Comma 2 4 5 4 5" xfId="4577" xr:uid="{00000000-0005-0000-0000-000028120000}"/>
    <cellStyle name="Comma 2 4 5 4 5 2" xfId="24903" xr:uid="{E52B2CC1-6378-492B-AEEB-B93761BF73C6}"/>
    <cellStyle name="Comma 2 4 5 4 6" xfId="4578" xr:uid="{00000000-0005-0000-0000-000029120000}"/>
    <cellStyle name="Comma 2 4 5 4 6 2" xfId="24904" xr:uid="{C33A0EB5-7326-4C37-B75D-AB3791F213FF}"/>
    <cellStyle name="Comma 2 4 5 4 7" xfId="24889" xr:uid="{56A00270-5FB6-4472-A92E-7B86722A1883}"/>
    <cellStyle name="Comma 2 4 5 5" xfId="4579" xr:uid="{00000000-0005-0000-0000-00002A120000}"/>
    <cellStyle name="Comma 2 4 5 5 2" xfId="4580" xr:uid="{00000000-0005-0000-0000-00002B120000}"/>
    <cellStyle name="Comma 2 4 5 5 2 2" xfId="4581" xr:uid="{00000000-0005-0000-0000-00002C120000}"/>
    <cellStyle name="Comma 2 4 5 5 2 2 2" xfId="24907" xr:uid="{3484F06B-AC5D-4D39-A336-E3F6E92F5499}"/>
    <cellStyle name="Comma 2 4 5 5 2 3" xfId="4582" xr:uid="{00000000-0005-0000-0000-00002D120000}"/>
    <cellStyle name="Comma 2 4 5 5 2 3 2" xfId="24908" xr:uid="{12EBDB07-72D2-433E-942E-56F7B8C8C867}"/>
    <cellStyle name="Comma 2 4 5 5 2 4" xfId="4583" xr:uid="{00000000-0005-0000-0000-00002E120000}"/>
    <cellStyle name="Comma 2 4 5 5 2 4 2" xfId="24909" xr:uid="{84FC4EAB-CCC2-432C-8BE9-049F54EB4ADE}"/>
    <cellStyle name="Comma 2 4 5 5 2 5" xfId="24906" xr:uid="{D2696A7F-C1B8-40D7-AB81-4CDBBE86A4F2}"/>
    <cellStyle name="Comma 2 4 5 5 3" xfId="4584" xr:uid="{00000000-0005-0000-0000-00002F120000}"/>
    <cellStyle name="Comma 2 4 5 5 3 2" xfId="24910" xr:uid="{FB0560FC-F855-4E76-AFB5-D58DAB54E3B8}"/>
    <cellStyle name="Comma 2 4 5 5 4" xfId="4585" xr:uid="{00000000-0005-0000-0000-000030120000}"/>
    <cellStyle name="Comma 2 4 5 5 4 2" xfId="24911" xr:uid="{3B001A53-29AD-45C7-9F59-B527F2ED04CF}"/>
    <cellStyle name="Comma 2 4 5 5 5" xfId="4586" xr:uid="{00000000-0005-0000-0000-000031120000}"/>
    <cellStyle name="Comma 2 4 5 5 5 2" xfId="24912" xr:uid="{3D561DD4-2147-4256-A6DF-3B99C9F919FE}"/>
    <cellStyle name="Comma 2 4 5 5 6" xfId="24905" xr:uid="{6F0176C5-E54C-4C03-869B-054D8E879328}"/>
    <cellStyle name="Comma 2 4 5 6" xfId="4587" xr:uid="{00000000-0005-0000-0000-000032120000}"/>
    <cellStyle name="Comma 2 4 5 6 2" xfId="4588" xr:uid="{00000000-0005-0000-0000-000033120000}"/>
    <cellStyle name="Comma 2 4 5 6 2 2" xfId="24914" xr:uid="{AC923004-C6F1-4D92-A1F3-9EFFBB734C31}"/>
    <cellStyle name="Comma 2 4 5 6 3" xfId="4589" xr:uid="{00000000-0005-0000-0000-000034120000}"/>
    <cellStyle name="Comma 2 4 5 6 3 2" xfId="24915" xr:uid="{AD26A5F4-8648-4639-8843-B216129FB30A}"/>
    <cellStyle name="Comma 2 4 5 6 4" xfId="4590" xr:uid="{00000000-0005-0000-0000-000035120000}"/>
    <cellStyle name="Comma 2 4 5 6 4 2" xfId="24916" xr:uid="{DD33E465-A316-4CF1-923A-34988DF8BFF4}"/>
    <cellStyle name="Comma 2 4 5 6 5" xfId="24913" xr:uid="{A0363264-A293-4AF6-A8F0-8E6E79C64FDE}"/>
    <cellStyle name="Comma 2 4 5 7" xfId="4591" xr:uid="{00000000-0005-0000-0000-000036120000}"/>
    <cellStyle name="Comma 2 4 5 7 2" xfId="24917" xr:uid="{E6B7D93B-AF8E-4CB8-8557-BC6B3774776B}"/>
    <cellStyle name="Comma 2 4 5 8" xfId="4592" xr:uid="{00000000-0005-0000-0000-000037120000}"/>
    <cellStyle name="Comma 2 4 5 8 2" xfId="24918" xr:uid="{665989C3-256E-4784-86EA-7E8037A04728}"/>
    <cellStyle name="Comma 2 4 5 9" xfId="4593" xr:uid="{00000000-0005-0000-0000-000038120000}"/>
    <cellStyle name="Comma 2 4 5 9 2" xfId="24919" xr:uid="{339F0C4D-4EBC-47FF-980F-2E0550023D00}"/>
    <cellStyle name="Comma 2 4 6" xfId="4594" xr:uid="{00000000-0005-0000-0000-000039120000}"/>
    <cellStyle name="Comma 2 4 6 2" xfId="4595" xr:uid="{00000000-0005-0000-0000-00003A120000}"/>
    <cellStyle name="Comma 2 4 6 2 2" xfId="4596" xr:uid="{00000000-0005-0000-0000-00003B120000}"/>
    <cellStyle name="Comma 2 4 6 2 2 2" xfId="4597" xr:uid="{00000000-0005-0000-0000-00003C120000}"/>
    <cellStyle name="Comma 2 4 6 2 2 2 2" xfId="4598" xr:uid="{00000000-0005-0000-0000-00003D120000}"/>
    <cellStyle name="Comma 2 4 6 2 2 2 2 2" xfId="24924" xr:uid="{7CE6845B-5B5D-4599-9262-8061744AD065}"/>
    <cellStyle name="Comma 2 4 6 2 2 2 3" xfId="4599" xr:uid="{00000000-0005-0000-0000-00003E120000}"/>
    <cellStyle name="Comma 2 4 6 2 2 2 3 2" xfId="24925" xr:uid="{951850EA-301C-42FC-B76B-E1A843E4C250}"/>
    <cellStyle name="Comma 2 4 6 2 2 2 4" xfId="4600" xr:uid="{00000000-0005-0000-0000-00003F120000}"/>
    <cellStyle name="Comma 2 4 6 2 2 2 4 2" xfId="24926" xr:uid="{39D01C8B-60C8-4CF4-802F-8F753A161E45}"/>
    <cellStyle name="Comma 2 4 6 2 2 2 5" xfId="24923" xr:uid="{3AC90240-B534-460B-B26E-CE96E6823A38}"/>
    <cellStyle name="Comma 2 4 6 2 2 3" xfId="4601" xr:uid="{00000000-0005-0000-0000-000040120000}"/>
    <cellStyle name="Comma 2 4 6 2 2 3 2" xfId="24927" xr:uid="{86A9BE0D-9FF0-44E1-B343-BD3EFA69F5C2}"/>
    <cellStyle name="Comma 2 4 6 2 2 4" xfId="4602" xr:uid="{00000000-0005-0000-0000-000041120000}"/>
    <cellStyle name="Comma 2 4 6 2 2 4 2" xfId="24928" xr:uid="{8C984B89-D041-4D2F-93C7-33B939B37E71}"/>
    <cellStyle name="Comma 2 4 6 2 2 5" xfId="4603" xr:uid="{00000000-0005-0000-0000-000042120000}"/>
    <cellStyle name="Comma 2 4 6 2 2 5 2" xfId="24929" xr:uid="{CEAB8686-28BE-473A-8634-EF328DB6EE9C}"/>
    <cellStyle name="Comma 2 4 6 2 2 6" xfId="24922" xr:uid="{7B472BB8-215C-43C3-8454-9B954663AE37}"/>
    <cellStyle name="Comma 2 4 6 2 3" xfId="4604" xr:uid="{00000000-0005-0000-0000-000043120000}"/>
    <cellStyle name="Comma 2 4 6 2 3 2" xfId="4605" xr:uid="{00000000-0005-0000-0000-000044120000}"/>
    <cellStyle name="Comma 2 4 6 2 3 2 2" xfId="24931" xr:uid="{BAAFA3D6-C58D-40DA-9DDB-725BBD1F64DB}"/>
    <cellStyle name="Comma 2 4 6 2 3 3" xfId="4606" xr:uid="{00000000-0005-0000-0000-000045120000}"/>
    <cellStyle name="Comma 2 4 6 2 3 3 2" xfId="24932" xr:uid="{4F1B3BE6-6A70-4751-BBF7-1082158A7E41}"/>
    <cellStyle name="Comma 2 4 6 2 3 4" xfId="4607" xr:uid="{00000000-0005-0000-0000-000046120000}"/>
    <cellStyle name="Comma 2 4 6 2 3 4 2" xfId="24933" xr:uid="{44D370B7-101B-4241-8244-CCA7B48244CD}"/>
    <cellStyle name="Comma 2 4 6 2 3 5" xfId="24930" xr:uid="{AC5B0139-E146-49F5-8A4F-3191A79D2994}"/>
    <cellStyle name="Comma 2 4 6 2 4" xfId="4608" xr:uid="{00000000-0005-0000-0000-000047120000}"/>
    <cellStyle name="Comma 2 4 6 2 4 2" xfId="24934" xr:uid="{7FAEB258-FA2F-4650-A798-11B95398AE80}"/>
    <cellStyle name="Comma 2 4 6 2 5" xfId="4609" xr:uid="{00000000-0005-0000-0000-000048120000}"/>
    <cellStyle name="Comma 2 4 6 2 5 2" xfId="24935" xr:uid="{87CC5C95-C1DB-483A-A001-CA72275096E9}"/>
    <cellStyle name="Comma 2 4 6 2 6" xfId="4610" xr:uid="{00000000-0005-0000-0000-000049120000}"/>
    <cellStyle name="Comma 2 4 6 2 6 2" xfId="24936" xr:uid="{40AA66B0-68CA-4DF9-BF39-BF13BBF63BC5}"/>
    <cellStyle name="Comma 2 4 6 2 7" xfId="24921" xr:uid="{C2E57F68-1A8B-46F9-B575-EE92F0D99C20}"/>
    <cellStyle name="Comma 2 4 6 3" xfId="4611" xr:uid="{00000000-0005-0000-0000-00004A120000}"/>
    <cellStyle name="Comma 2 4 6 3 2" xfId="4612" xr:uid="{00000000-0005-0000-0000-00004B120000}"/>
    <cellStyle name="Comma 2 4 6 3 2 2" xfId="4613" xr:uid="{00000000-0005-0000-0000-00004C120000}"/>
    <cellStyle name="Comma 2 4 6 3 2 2 2" xfId="4614" xr:uid="{00000000-0005-0000-0000-00004D120000}"/>
    <cellStyle name="Comma 2 4 6 3 2 2 2 2" xfId="24940" xr:uid="{2AA19C5D-62C1-4401-AB96-720BBB4E8F99}"/>
    <cellStyle name="Comma 2 4 6 3 2 2 3" xfId="4615" xr:uid="{00000000-0005-0000-0000-00004E120000}"/>
    <cellStyle name="Comma 2 4 6 3 2 2 3 2" xfId="24941" xr:uid="{B5C37976-DACD-48A8-9F35-506A2DB1B60C}"/>
    <cellStyle name="Comma 2 4 6 3 2 2 4" xfId="4616" xr:uid="{00000000-0005-0000-0000-00004F120000}"/>
    <cellStyle name="Comma 2 4 6 3 2 2 4 2" xfId="24942" xr:uid="{AEE98A0F-BE03-4A5C-A7FC-5CB68768D229}"/>
    <cellStyle name="Comma 2 4 6 3 2 2 5" xfId="24939" xr:uid="{13E38880-BC9C-4454-962E-9CB365FA7B16}"/>
    <cellStyle name="Comma 2 4 6 3 2 3" xfId="4617" xr:uid="{00000000-0005-0000-0000-000050120000}"/>
    <cellStyle name="Comma 2 4 6 3 2 3 2" xfId="24943" xr:uid="{6F70ADEB-9A05-447F-ADE0-A86FB63E2085}"/>
    <cellStyle name="Comma 2 4 6 3 2 4" xfId="4618" xr:uid="{00000000-0005-0000-0000-000051120000}"/>
    <cellStyle name="Comma 2 4 6 3 2 4 2" xfId="24944" xr:uid="{67FF69F0-2B3E-4766-BC21-1F76EAB4A868}"/>
    <cellStyle name="Comma 2 4 6 3 2 5" xfId="4619" xr:uid="{00000000-0005-0000-0000-000052120000}"/>
    <cellStyle name="Comma 2 4 6 3 2 5 2" xfId="24945" xr:uid="{FADF402A-3651-4571-A6DF-811BA48AA55F}"/>
    <cellStyle name="Comma 2 4 6 3 2 6" xfId="24938" xr:uid="{364ADC5F-AA11-4B1F-8988-CC4DEFA41BA4}"/>
    <cellStyle name="Comma 2 4 6 3 3" xfId="4620" xr:uid="{00000000-0005-0000-0000-000053120000}"/>
    <cellStyle name="Comma 2 4 6 3 3 2" xfId="4621" xr:uid="{00000000-0005-0000-0000-000054120000}"/>
    <cellStyle name="Comma 2 4 6 3 3 2 2" xfId="24947" xr:uid="{27698D3E-0778-482A-AFED-B1638ED4B02B}"/>
    <cellStyle name="Comma 2 4 6 3 3 3" xfId="4622" xr:uid="{00000000-0005-0000-0000-000055120000}"/>
    <cellStyle name="Comma 2 4 6 3 3 3 2" xfId="24948" xr:uid="{588816A0-568E-46E5-BBFB-CC609B2AEBF1}"/>
    <cellStyle name="Comma 2 4 6 3 3 4" xfId="4623" xr:uid="{00000000-0005-0000-0000-000056120000}"/>
    <cellStyle name="Comma 2 4 6 3 3 4 2" xfId="24949" xr:uid="{D2C1630C-E55B-4ED9-ACD9-4A57429D5D06}"/>
    <cellStyle name="Comma 2 4 6 3 3 5" xfId="24946" xr:uid="{FF5129C5-9A4D-4B5E-B4D7-09CCCCD4A3CD}"/>
    <cellStyle name="Comma 2 4 6 3 4" xfId="4624" xr:uid="{00000000-0005-0000-0000-000057120000}"/>
    <cellStyle name="Comma 2 4 6 3 4 2" xfId="24950" xr:uid="{E0B54D48-E9DE-49A8-A8BD-511A411BE250}"/>
    <cellStyle name="Comma 2 4 6 3 5" xfId="4625" xr:uid="{00000000-0005-0000-0000-000058120000}"/>
    <cellStyle name="Comma 2 4 6 3 5 2" xfId="24951" xr:uid="{295918CC-52C6-4375-8F7A-89C27A48E342}"/>
    <cellStyle name="Comma 2 4 6 3 6" xfId="4626" xr:uid="{00000000-0005-0000-0000-000059120000}"/>
    <cellStyle name="Comma 2 4 6 3 6 2" xfId="24952" xr:uid="{15259E61-E97E-4497-AFBE-832A2634B6F0}"/>
    <cellStyle name="Comma 2 4 6 3 7" xfId="24937" xr:uid="{D7627CE9-A5AA-42E5-8C76-9E79F9069272}"/>
    <cellStyle name="Comma 2 4 6 4" xfId="4627" xr:uid="{00000000-0005-0000-0000-00005A120000}"/>
    <cellStyle name="Comma 2 4 6 4 2" xfId="4628" xr:uid="{00000000-0005-0000-0000-00005B120000}"/>
    <cellStyle name="Comma 2 4 6 4 2 2" xfId="4629" xr:uid="{00000000-0005-0000-0000-00005C120000}"/>
    <cellStyle name="Comma 2 4 6 4 2 2 2" xfId="24955" xr:uid="{6585AEA3-74CD-4D0D-BA5D-D8B53C1DDC8E}"/>
    <cellStyle name="Comma 2 4 6 4 2 3" xfId="4630" xr:uid="{00000000-0005-0000-0000-00005D120000}"/>
    <cellStyle name="Comma 2 4 6 4 2 3 2" xfId="24956" xr:uid="{A77BF595-E6C7-4DE4-A240-96403F9D9762}"/>
    <cellStyle name="Comma 2 4 6 4 2 4" xfId="4631" xr:uid="{00000000-0005-0000-0000-00005E120000}"/>
    <cellStyle name="Comma 2 4 6 4 2 4 2" xfId="24957" xr:uid="{D31E66A7-CE43-4819-9D08-707A5EFFBB53}"/>
    <cellStyle name="Comma 2 4 6 4 2 5" xfId="24954" xr:uid="{E113B047-D186-480E-BA5A-25BDD2175F74}"/>
    <cellStyle name="Comma 2 4 6 4 3" xfId="4632" xr:uid="{00000000-0005-0000-0000-00005F120000}"/>
    <cellStyle name="Comma 2 4 6 4 3 2" xfId="24958" xr:uid="{54992A84-A04B-4A2F-83E3-3D3C084F23F9}"/>
    <cellStyle name="Comma 2 4 6 4 4" xfId="4633" xr:uid="{00000000-0005-0000-0000-000060120000}"/>
    <cellStyle name="Comma 2 4 6 4 4 2" xfId="24959" xr:uid="{0F2DE264-063B-40F3-B182-8B125D53071D}"/>
    <cellStyle name="Comma 2 4 6 4 5" xfId="4634" xr:uid="{00000000-0005-0000-0000-000061120000}"/>
    <cellStyle name="Comma 2 4 6 4 5 2" xfId="24960" xr:uid="{D69F57D5-955B-42B4-B0C4-8D429409CA8A}"/>
    <cellStyle name="Comma 2 4 6 4 6" xfId="24953" xr:uid="{F73AEB53-07AB-46A3-8F9F-A4766A4D746B}"/>
    <cellStyle name="Comma 2 4 6 5" xfId="4635" xr:uid="{00000000-0005-0000-0000-000062120000}"/>
    <cellStyle name="Comma 2 4 6 5 2" xfId="4636" xr:uid="{00000000-0005-0000-0000-000063120000}"/>
    <cellStyle name="Comma 2 4 6 5 2 2" xfId="24962" xr:uid="{28BD900B-EA71-4F4A-A465-B9742D75DC72}"/>
    <cellStyle name="Comma 2 4 6 5 3" xfId="4637" xr:uid="{00000000-0005-0000-0000-000064120000}"/>
    <cellStyle name="Comma 2 4 6 5 3 2" xfId="24963" xr:uid="{B0A87956-5728-496B-9B41-C201A325AFAB}"/>
    <cellStyle name="Comma 2 4 6 5 4" xfId="4638" xr:uid="{00000000-0005-0000-0000-000065120000}"/>
    <cellStyle name="Comma 2 4 6 5 4 2" xfId="24964" xr:uid="{E786F586-9DDC-4C2B-B111-0C45430385FE}"/>
    <cellStyle name="Comma 2 4 6 5 5" xfId="24961" xr:uid="{44FE8919-9E76-40F1-BB04-524395F27F03}"/>
    <cellStyle name="Comma 2 4 6 6" xfId="4639" xr:uid="{00000000-0005-0000-0000-000066120000}"/>
    <cellStyle name="Comma 2 4 6 6 2" xfId="24965" xr:uid="{F034FA91-6313-4994-AEBF-CFAD21AFA472}"/>
    <cellStyle name="Comma 2 4 6 7" xfId="4640" xr:uid="{00000000-0005-0000-0000-000067120000}"/>
    <cellStyle name="Comma 2 4 6 7 2" xfId="24966" xr:uid="{8042E305-491A-4352-AE91-15A6BEAB7871}"/>
    <cellStyle name="Comma 2 4 6 8" xfId="4641" xr:uid="{00000000-0005-0000-0000-000068120000}"/>
    <cellStyle name="Comma 2 4 6 8 2" xfId="24967" xr:uid="{637E3E65-723D-4230-BF6B-B1E577F052C8}"/>
    <cellStyle name="Comma 2 4 6 9" xfId="24920" xr:uid="{4274B6B8-A556-4E22-9EF4-1D4A9718F5B0}"/>
    <cellStyle name="Comma 2 4 7" xfId="4642" xr:uid="{00000000-0005-0000-0000-000069120000}"/>
    <cellStyle name="Comma 2 4 7 2" xfId="4643" xr:uid="{00000000-0005-0000-0000-00006A120000}"/>
    <cellStyle name="Comma 2 4 7 2 2" xfId="4644" xr:uid="{00000000-0005-0000-0000-00006B120000}"/>
    <cellStyle name="Comma 2 4 7 2 2 2" xfId="4645" xr:uid="{00000000-0005-0000-0000-00006C120000}"/>
    <cellStyle name="Comma 2 4 7 2 2 2 2" xfId="4646" xr:uid="{00000000-0005-0000-0000-00006D120000}"/>
    <cellStyle name="Comma 2 4 7 2 2 2 2 2" xfId="24972" xr:uid="{7880418F-3517-4299-BA29-F398710EF95C}"/>
    <cellStyle name="Comma 2 4 7 2 2 2 3" xfId="4647" xr:uid="{00000000-0005-0000-0000-00006E120000}"/>
    <cellStyle name="Comma 2 4 7 2 2 2 3 2" xfId="24973" xr:uid="{57659905-F31B-426B-910A-D529FE9AAC8A}"/>
    <cellStyle name="Comma 2 4 7 2 2 2 4" xfId="4648" xr:uid="{00000000-0005-0000-0000-00006F120000}"/>
    <cellStyle name="Comma 2 4 7 2 2 2 4 2" xfId="24974" xr:uid="{382DEE4D-B326-4436-883B-DD5F2ADF5DC5}"/>
    <cellStyle name="Comma 2 4 7 2 2 2 5" xfId="24971" xr:uid="{52134EDF-573E-4C5B-AFEB-31876EEEAD14}"/>
    <cellStyle name="Comma 2 4 7 2 2 3" xfId="4649" xr:uid="{00000000-0005-0000-0000-000070120000}"/>
    <cellStyle name="Comma 2 4 7 2 2 3 2" xfId="24975" xr:uid="{A368B2B1-B2C0-4078-9E44-907BC4093EA3}"/>
    <cellStyle name="Comma 2 4 7 2 2 4" xfId="4650" xr:uid="{00000000-0005-0000-0000-000071120000}"/>
    <cellStyle name="Comma 2 4 7 2 2 4 2" xfId="24976" xr:uid="{614BF41C-D897-41F4-B80A-D34685BB3C4C}"/>
    <cellStyle name="Comma 2 4 7 2 2 5" xfId="4651" xr:uid="{00000000-0005-0000-0000-000072120000}"/>
    <cellStyle name="Comma 2 4 7 2 2 5 2" xfId="24977" xr:uid="{51E0B7DE-377A-4057-B1F7-14627F3ACB7C}"/>
    <cellStyle name="Comma 2 4 7 2 2 6" xfId="24970" xr:uid="{FEAA9EED-D4D6-4843-BAAC-50B114E8DC18}"/>
    <cellStyle name="Comma 2 4 7 2 3" xfId="4652" xr:uid="{00000000-0005-0000-0000-000073120000}"/>
    <cellStyle name="Comma 2 4 7 2 3 2" xfId="4653" xr:uid="{00000000-0005-0000-0000-000074120000}"/>
    <cellStyle name="Comma 2 4 7 2 3 2 2" xfId="24979" xr:uid="{15977C00-1296-4F1B-8233-D6CF45794CAE}"/>
    <cellStyle name="Comma 2 4 7 2 3 3" xfId="4654" xr:uid="{00000000-0005-0000-0000-000075120000}"/>
    <cellStyle name="Comma 2 4 7 2 3 3 2" xfId="24980" xr:uid="{FF9F614D-6CB0-4883-8518-362713A71A57}"/>
    <cellStyle name="Comma 2 4 7 2 3 4" xfId="4655" xr:uid="{00000000-0005-0000-0000-000076120000}"/>
    <cellStyle name="Comma 2 4 7 2 3 4 2" xfId="24981" xr:uid="{DC6DF6E1-7731-421A-A731-F3CF94944CCB}"/>
    <cellStyle name="Comma 2 4 7 2 3 5" xfId="24978" xr:uid="{DA303B3B-F04E-46C5-ADC9-FC046BE48BF9}"/>
    <cellStyle name="Comma 2 4 7 2 4" xfId="4656" xr:uid="{00000000-0005-0000-0000-000077120000}"/>
    <cellStyle name="Comma 2 4 7 2 4 2" xfId="24982" xr:uid="{9755C68A-96D4-40CD-8AF1-31C803AE9E17}"/>
    <cellStyle name="Comma 2 4 7 2 5" xfId="4657" xr:uid="{00000000-0005-0000-0000-000078120000}"/>
    <cellStyle name="Comma 2 4 7 2 5 2" xfId="24983" xr:uid="{4C70D6FD-97A9-465D-BE79-EEB0ED47BA5A}"/>
    <cellStyle name="Comma 2 4 7 2 6" xfId="4658" xr:uid="{00000000-0005-0000-0000-000079120000}"/>
    <cellStyle name="Comma 2 4 7 2 6 2" xfId="24984" xr:uid="{6B02BF51-638C-4914-834D-1D49B0C0C68B}"/>
    <cellStyle name="Comma 2 4 7 2 7" xfId="24969" xr:uid="{D4D20463-3750-4235-8BA1-129666D46F2B}"/>
    <cellStyle name="Comma 2 4 7 3" xfId="4659" xr:uid="{00000000-0005-0000-0000-00007A120000}"/>
    <cellStyle name="Comma 2 4 7 3 2" xfId="4660" xr:uid="{00000000-0005-0000-0000-00007B120000}"/>
    <cellStyle name="Comma 2 4 7 3 2 2" xfId="4661" xr:uid="{00000000-0005-0000-0000-00007C120000}"/>
    <cellStyle name="Comma 2 4 7 3 2 2 2" xfId="4662" xr:uid="{00000000-0005-0000-0000-00007D120000}"/>
    <cellStyle name="Comma 2 4 7 3 2 2 2 2" xfId="24988" xr:uid="{05CFBF09-E4C8-42E0-BE0A-3CFF4E2AC3FB}"/>
    <cellStyle name="Comma 2 4 7 3 2 2 3" xfId="4663" xr:uid="{00000000-0005-0000-0000-00007E120000}"/>
    <cellStyle name="Comma 2 4 7 3 2 2 3 2" xfId="24989" xr:uid="{6BD151DF-2840-4F27-8491-788D9FE6F979}"/>
    <cellStyle name="Comma 2 4 7 3 2 2 4" xfId="4664" xr:uid="{00000000-0005-0000-0000-00007F120000}"/>
    <cellStyle name="Comma 2 4 7 3 2 2 4 2" xfId="24990" xr:uid="{8505710C-F43F-460A-A05D-C0AF7F7A2610}"/>
    <cellStyle name="Comma 2 4 7 3 2 2 5" xfId="24987" xr:uid="{6FE93710-4AC2-41BE-8EDC-78F22C471BF9}"/>
    <cellStyle name="Comma 2 4 7 3 2 3" xfId="4665" xr:uid="{00000000-0005-0000-0000-000080120000}"/>
    <cellStyle name="Comma 2 4 7 3 2 3 2" xfId="24991" xr:uid="{CA6572CE-9DB4-45DD-A2CF-79D1FB788299}"/>
    <cellStyle name="Comma 2 4 7 3 2 4" xfId="4666" xr:uid="{00000000-0005-0000-0000-000081120000}"/>
    <cellStyle name="Comma 2 4 7 3 2 4 2" xfId="24992" xr:uid="{B5211399-4DDD-40BC-8272-06EEAF9F284A}"/>
    <cellStyle name="Comma 2 4 7 3 2 5" xfId="4667" xr:uid="{00000000-0005-0000-0000-000082120000}"/>
    <cellStyle name="Comma 2 4 7 3 2 5 2" xfId="24993" xr:uid="{D111B564-9113-46DF-A0D6-AE27F00D732C}"/>
    <cellStyle name="Comma 2 4 7 3 2 6" xfId="24986" xr:uid="{EC04AB59-8CC7-4F15-B032-4D7CBC356D12}"/>
    <cellStyle name="Comma 2 4 7 3 3" xfId="4668" xr:uid="{00000000-0005-0000-0000-000083120000}"/>
    <cellStyle name="Comma 2 4 7 3 3 2" xfId="4669" xr:uid="{00000000-0005-0000-0000-000084120000}"/>
    <cellStyle name="Comma 2 4 7 3 3 2 2" xfId="24995" xr:uid="{A41912C5-3A29-4D70-82BD-7B27D7BEE324}"/>
    <cellStyle name="Comma 2 4 7 3 3 3" xfId="4670" xr:uid="{00000000-0005-0000-0000-000085120000}"/>
    <cellStyle name="Comma 2 4 7 3 3 3 2" xfId="24996" xr:uid="{0E8E08D7-CA2C-4659-B3EC-E193D0276373}"/>
    <cellStyle name="Comma 2 4 7 3 3 4" xfId="4671" xr:uid="{00000000-0005-0000-0000-000086120000}"/>
    <cellStyle name="Comma 2 4 7 3 3 4 2" xfId="24997" xr:uid="{4FAEA0A3-0489-42C2-8057-864572C03609}"/>
    <cellStyle name="Comma 2 4 7 3 3 5" xfId="24994" xr:uid="{DF049378-D8C6-4BB8-8583-EFC407921D9B}"/>
    <cellStyle name="Comma 2 4 7 3 4" xfId="4672" xr:uid="{00000000-0005-0000-0000-000087120000}"/>
    <cellStyle name="Comma 2 4 7 3 4 2" xfId="24998" xr:uid="{E0BF80BA-12F5-458D-ACED-CD4BA99258E2}"/>
    <cellStyle name="Comma 2 4 7 3 5" xfId="4673" xr:uid="{00000000-0005-0000-0000-000088120000}"/>
    <cellStyle name="Comma 2 4 7 3 5 2" xfId="24999" xr:uid="{16876F13-2FC9-41DF-99FE-A26F1949DBE4}"/>
    <cellStyle name="Comma 2 4 7 3 6" xfId="4674" xr:uid="{00000000-0005-0000-0000-000089120000}"/>
    <cellStyle name="Comma 2 4 7 3 6 2" xfId="25000" xr:uid="{0A2F8A3B-AE39-45A7-A7D2-ECD86E0A43BB}"/>
    <cellStyle name="Comma 2 4 7 3 7" xfId="24985" xr:uid="{4600D19A-3D8D-405F-ABEC-DAD35B0C1FD7}"/>
    <cellStyle name="Comma 2 4 7 4" xfId="4675" xr:uid="{00000000-0005-0000-0000-00008A120000}"/>
    <cellStyle name="Comma 2 4 7 4 2" xfId="4676" xr:uid="{00000000-0005-0000-0000-00008B120000}"/>
    <cellStyle name="Comma 2 4 7 4 2 2" xfId="4677" xr:uid="{00000000-0005-0000-0000-00008C120000}"/>
    <cellStyle name="Comma 2 4 7 4 2 2 2" xfId="25003" xr:uid="{977E4326-CB29-48EA-A13C-47352225A306}"/>
    <cellStyle name="Comma 2 4 7 4 2 3" xfId="4678" xr:uid="{00000000-0005-0000-0000-00008D120000}"/>
    <cellStyle name="Comma 2 4 7 4 2 3 2" xfId="25004" xr:uid="{4EAA094C-F83D-4873-8E25-5D4AABCDB71B}"/>
    <cellStyle name="Comma 2 4 7 4 2 4" xfId="4679" xr:uid="{00000000-0005-0000-0000-00008E120000}"/>
    <cellStyle name="Comma 2 4 7 4 2 4 2" xfId="25005" xr:uid="{3BCF9AFC-9FCB-4B39-9A5F-E75B28C5E5F8}"/>
    <cellStyle name="Comma 2 4 7 4 2 5" xfId="25002" xr:uid="{F32B0A5C-2977-41E3-8864-5FB6A8D30C5D}"/>
    <cellStyle name="Comma 2 4 7 4 3" xfId="4680" xr:uid="{00000000-0005-0000-0000-00008F120000}"/>
    <cellStyle name="Comma 2 4 7 4 3 2" xfId="25006" xr:uid="{7DCD197F-7563-44CD-9C6E-99920B29196A}"/>
    <cellStyle name="Comma 2 4 7 4 4" xfId="4681" xr:uid="{00000000-0005-0000-0000-000090120000}"/>
    <cellStyle name="Comma 2 4 7 4 4 2" xfId="25007" xr:uid="{E7E1BF8D-5BC9-4737-A134-975C29E346E6}"/>
    <cellStyle name="Comma 2 4 7 4 5" xfId="4682" xr:uid="{00000000-0005-0000-0000-000091120000}"/>
    <cellStyle name="Comma 2 4 7 4 5 2" xfId="25008" xr:uid="{EEA477A1-3EE1-4B68-8265-7862A9EC9F2C}"/>
    <cellStyle name="Comma 2 4 7 4 6" xfId="25001" xr:uid="{07155917-4E6B-41CA-98AC-995B93985A99}"/>
    <cellStyle name="Comma 2 4 7 5" xfId="4683" xr:uid="{00000000-0005-0000-0000-000092120000}"/>
    <cellStyle name="Comma 2 4 7 5 2" xfId="4684" xr:uid="{00000000-0005-0000-0000-000093120000}"/>
    <cellStyle name="Comma 2 4 7 5 2 2" xfId="25010" xr:uid="{065C10F5-88C2-4797-BC96-52750FC40237}"/>
    <cellStyle name="Comma 2 4 7 5 3" xfId="4685" xr:uid="{00000000-0005-0000-0000-000094120000}"/>
    <cellStyle name="Comma 2 4 7 5 3 2" xfId="25011" xr:uid="{E58B580C-A1D9-46F2-AC7F-29F9237EEBF4}"/>
    <cellStyle name="Comma 2 4 7 5 4" xfId="4686" xr:uid="{00000000-0005-0000-0000-000095120000}"/>
    <cellStyle name="Comma 2 4 7 5 4 2" xfId="25012" xr:uid="{2013CF6A-2357-4D29-AE7E-CCB8A61CB214}"/>
    <cellStyle name="Comma 2 4 7 5 5" xfId="25009" xr:uid="{A7A36145-72C8-42B6-A422-D2089F875326}"/>
    <cellStyle name="Comma 2 4 7 6" xfId="4687" xr:uid="{00000000-0005-0000-0000-000096120000}"/>
    <cellStyle name="Comma 2 4 7 6 2" xfId="25013" xr:uid="{BB17E653-4CC1-4A22-B58F-B10A49100628}"/>
    <cellStyle name="Comma 2 4 7 7" xfId="4688" xr:uid="{00000000-0005-0000-0000-000097120000}"/>
    <cellStyle name="Comma 2 4 7 7 2" xfId="25014" xr:uid="{4C4C0463-6D9C-4055-B53C-171FD1F90C05}"/>
    <cellStyle name="Comma 2 4 7 8" xfId="4689" xr:uid="{00000000-0005-0000-0000-000098120000}"/>
    <cellStyle name="Comma 2 4 7 8 2" xfId="25015" xr:uid="{6D623B5A-7716-45EE-85FE-5628BFE89AF5}"/>
    <cellStyle name="Comma 2 4 7 9" xfId="24968" xr:uid="{5120E473-53BF-4F1F-AFBD-52ECC4B79CA1}"/>
    <cellStyle name="Comma 2 4 8" xfId="4690" xr:uid="{00000000-0005-0000-0000-000099120000}"/>
    <cellStyle name="Comma 2 4 8 2" xfId="4691" xr:uid="{00000000-0005-0000-0000-00009A120000}"/>
    <cellStyle name="Comma 2 4 8 2 2" xfId="4692" xr:uid="{00000000-0005-0000-0000-00009B120000}"/>
    <cellStyle name="Comma 2 4 8 2 2 2" xfId="4693" xr:uid="{00000000-0005-0000-0000-00009C120000}"/>
    <cellStyle name="Comma 2 4 8 2 2 2 2" xfId="25019" xr:uid="{C3812CBB-8515-43BD-88A3-E974A1B7CFA0}"/>
    <cellStyle name="Comma 2 4 8 2 2 3" xfId="4694" xr:uid="{00000000-0005-0000-0000-00009D120000}"/>
    <cellStyle name="Comma 2 4 8 2 2 3 2" xfId="25020" xr:uid="{7C13798C-8F92-4423-AF70-E48FECF91E5A}"/>
    <cellStyle name="Comma 2 4 8 2 2 4" xfId="4695" xr:uid="{00000000-0005-0000-0000-00009E120000}"/>
    <cellStyle name="Comma 2 4 8 2 2 4 2" xfId="25021" xr:uid="{8E073B2A-E3AE-464A-8387-33E393CC98FB}"/>
    <cellStyle name="Comma 2 4 8 2 2 5" xfId="25018" xr:uid="{8F6EF33C-6BB4-4BED-867B-175D0F03EE2B}"/>
    <cellStyle name="Comma 2 4 8 2 3" xfId="4696" xr:uid="{00000000-0005-0000-0000-00009F120000}"/>
    <cellStyle name="Comma 2 4 8 2 3 2" xfId="25022" xr:uid="{337E64A2-0747-4251-A982-20C9C01F0294}"/>
    <cellStyle name="Comma 2 4 8 2 4" xfId="4697" xr:uid="{00000000-0005-0000-0000-0000A0120000}"/>
    <cellStyle name="Comma 2 4 8 2 4 2" xfId="25023" xr:uid="{02EE6908-B29E-4562-8B3F-10E01A2A8A16}"/>
    <cellStyle name="Comma 2 4 8 2 5" xfId="4698" xr:uid="{00000000-0005-0000-0000-0000A1120000}"/>
    <cellStyle name="Comma 2 4 8 2 5 2" xfId="25024" xr:uid="{3DB72F8E-A2D1-4F5D-80FA-8223452EFB93}"/>
    <cellStyle name="Comma 2 4 8 2 6" xfId="25017" xr:uid="{6E4A735F-E7F3-442E-8F24-8C3874C5AE5B}"/>
    <cellStyle name="Comma 2 4 8 3" xfId="4699" xr:uid="{00000000-0005-0000-0000-0000A2120000}"/>
    <cellStyle name="Comma 2 4 8 3 2" xfId="4700" xr:uid="{00000000-0005-0000-0000-0000A3120000}"/>
    <cellStyle name="Comma 2 4 8 3 2 2" xfId="25026" xr:uid="{F0D1F358-F961-4C00-AA2C-CC3F766AF8C9}"/>
    <cellStyle name="Comma 2 4 8 3 3" xfId="4701" xr:uid="{00000000-0005-0000-0000-0000A4120000}"/>
    <cellStyle name="Comma 2 4 8 3 3 2" xfId="25027" xr:uid="{B62EE692-98BD-4BAC-A572-7358409790D0}"/>
    <cellStyle name="Comma 2 4 8 3 4" xfId="4702" xr:uid="{00000000-0005-0000-0000-0000A5120000}"/>
    <cellStyle name="Comma 2 4 8 3 4 2" xfId="25028" xr:uid="{2C32E41F-D74C-4870-88CB-215E46CA1790}"/>
    <cellStyle name="Comma 2 4 8 3 5" xfId="25025" xr:uid="{AB2A58BC-4F86-4D81-87CE-A1CED1DA86D2}"/>
    <cellStyle name="Comma 2 4 8 4" xfId="4703" xr:uid="{00000000-0005-0000-0000-0000A6120000}"/>
    <cellStyle name="Comma 2 4 8 4 2" xfId="25029" xr:uid="{7A82D854-A85F-4626-AFE5-AFC9D0B05601}"/>
    <cellStyle name="Comma 2 4 8 5" xfId="4704" xr:uid="{00000000-0005-0000-0000-0000A7120000}"/>
    <cellStyle name="Comma 2 4 8 5 2" xfId="25030" xr:uid="{D4CCEBEA-FBC1-47E6-8EFA-D44AB92690FF}"/>
    <cellStyle name="Comma 2 4 8 6" xfId="4705" xr:uid="{00000000-0005-0000-0000-0000A8120000}"/>
    <cellStyle name="Comma 2 4 8 6 2" xfId="25031" xr:uid="{2ECBFD33-9CF3-453B-9601-206FB9FBF6CF}"/>
    <cellStyle name="Comma 2 4 8 7" xfId="25016" xr:uid="{73F90E37-3C5E-4BFC-9EC2-6FAFFA2B1F97}"/>
    <cellStyle name="Comma 2 4 9" xfId="4706" xr:uid="{00000000-0005-0000-0000-0000A9120000}"/>
    <cellStyle name="Comma 2 4 9 2" xfId="4707" xr:uid="{00000000-0005-0000-0000-0000AA120000}"/>
    <cellStyle name="Comma 2 4 9 2 2" xfId="4708" xr:uid="{00000000-0005-0000-0000-0000AB120000}"/>
    <cellStyle name="Comma 2 4 9 2 2 2" xfId="4709" xr:uid="{00000000-0005-0000-0000-0000AC120000}"/>
    <cellStyle name="Comma 2 4 9 2 2 2 2" xfId="25035" xr:uid="{5A166EE3-FB4A-4DAA-B881-7A8AFDF0B3E0}"/>
    <cellStyle name="Comma 2 4 9 2 2 3" xfId="4710" xr:uid="{00000000-0005-0000-0000-0000AD120000}"/>
    <cellStyle name="Comma 2 4 9 2 2 3 2" xfId="25036" xr:uid="{56CB7C35-2F5F-42F9-8EC5-A466D75DBE30}"/>
    <cellStyle name="Comma 2 4 9 2 2 4" xfId="4711" xr:uid="{00000000-0005-0000-0000-0000AE120000}"/>
    <cellStyle name="Comma 2 4 9 2 2 4 2" xfId="25037" xr:uid="{EA57EF6A-D87C-416B-A993-1AA125EA29F7}"/>
    <cellStyle name="Comma 2 4 9 2 2 5" xfId="25034" xr:uid="{ADCB05C4-75BA-4E3A-B5FC-09524B1D9FAB}"/>
    <cellStyle name="Comma 2 4 9 2 3" xfId="4712" xr:uid="{00000000-0005-0000-0000-0000AF120000}"/>
    <cellStyle name="Comma 2 4 9 2 3 2" xfId="25038" xr:uid="{1BAD5651-A990-4CD8-BB48-147ED6CAA75E}"/>
    <cellStyle name="Comma 2 4 9 2 4" xfId="4713" xr:uid="{00000000-0005-0000-0000-0000B0120000}"/>
    <cellStyle name="Comma 2 4 9 2 4 2" xfId="25039" xr:uid="{77A9692D-2ABB-4821-BD57-C76188120F3F}"/>
    <cellStyle name="Comma 2 4 9 2 5" xfId="4714" xr:uid="{00000000-0005-0000-0000-0000B1120000}"/>
    <cellStyle name="Comma 2 4 9 2 5 2" xfId="25040" xr:uid="{62D0BB8C-34EB-4418-BC83-DC542120034B}"/>
    <cellStyle name="Comma 2 4 9 2 6" xfId="25033" xr:uid="{20B8D96F-B150-4585-A710-410AB7A85BC5}"/>
    <cellStyle name="Comma 2 4 9 3" xfId="4715" xr:uid="{00000000-0005-0000-0000-0000B2120000}"/>
    <cellStyle name="Comma 2 4 9 3 2" xfId="4716" xr:uid="{00000000-0005-0000-0000-0000B3120000}"/>
    <cellStyle name="Comma 2 4 9 3 2 2" xfId="25042" xr:uid="{2A1CE0AE-0F62-49FD-9D1C-81A4E7ED2A5F}"/>
    <cellStyle name="Comma 2 4 9 3 3" xfId="4717" xr:uid="{00000000-0005-0000-0000-0000B4120000}"/>
    <cellStyle name="Comma 2 4 9 3 3 2" xfId="25043" xr:uid="{E8D8242A-D199-4D3C-909D-62ACCCE8BFE1}"/>
    <cellStyle name="Comma 2 4 9 3 4" xfId="4718" xr:uid="{00000000-0005-0000-0000-0000B5120000}"/>
    <cellStyle name="Comma 2 4 9 3 4 2" xfId="25044" xr:uid="{0C33754B-7BAC-4AB4-B37F-BDBC2A49B44A}"/>
    <cellStyle name="Comma 2 4 9 3 5" xfId="25041" xr:uid="{B2551D5F-BD9B-4D9F-B1CE-9EEAE362F2EB}"/>
    <cellStyle name="Comma 2 4 9 4" xfId="4719" xr:uid="{00000000-0005-0000-0000-0000B6120000}"/>
    <cellStyle name="Comma 2 4 9 4 2" xfId="25045" xr:uid="{1FA72B62-9795-4EAD-A3A1-F8CBDF6CE7D7}"/>
    <cellStyle name="Comma 2 4 9 5" xfId="4720" xr:uid="{00000000-0005-0000-0000-0000B7120000}"/>
    <cellStyle name="Comma 2 4 9 5 2" xfId="25046" xr:uid="{A6D16818-8AAF-4A8B-8BA3-860B734E2529}"/>
    <cellStyle name="Comma 2 4 9 6" xfId="4721" xr:uid="{00000000-0005-0000-0000-0000B8120000}"/>
    <cellStyle name="Comma 2 4 9 6 2" xfId="25047" xr:uid="{F4FA7090-6146-46E8-A0A2-74E7E6F06FAB}"/>
    <cellStyle name="Comma 2 4 9 7" xfId="25032" xr:uid="{CFD7EDA2-72F1-47E7-9820-0B5691339556}"/>
    <cellStyle name="Comma 2 40" xfId="4722" xr:uid="{00000000-0005-0000-0000-0000B9120000}"/>
    <cellStyle name="Comma 2 40 2" xfId="25048" xr:uid="{86E16371-C322-43ED-B442-3D0E16875DC2}"/>
    <cellStyle name="Comma 2 41" xfId="4723" xr:uid="{00000000-0005-0000-0000-0000BA120000}"/>
    <cellStyle name="Comma 2 41 2" xfId="25049" xr:uid="{B0F4C905-542C-4EB4-859B-C57D153CA3A7}"/>
    <cellStyle name="Comma 2 42" xfId="4724" xr:uid="{00000000-0005-0000-0000-0000BB120000}"/>
    <cellStyle name="Comma 2 42 2" xfId="25050" xr:uid="{403B1C4A-C6EF-4447-9EA1-16565FEEABCA}"/>
    <cellStyle name="Comma 2 43" xfId="4725" xr:uid="{00000000-0005-0000-0000-0000BC120000}"/>
    <cellStyle name="Comma 2 43 2" xfId="25051" xr:uid="{F87D9710-4969-4048-9390-E3BBF4F165FB}"/>
    <cellStyle name="Comma 2 44" xfId="4726" xr:uid="{00000000-0005-0000-0000-0000BD120000}"/>
    <cellStyle name="Comma 2 44 2" xfId="25052" xr:uid="{D6AB4F01-5177-4E13-9ECD-F64868E441E7}"/>
    <cellStyle name="Comma 2 45" xfId="4727" xr:uid="{00000000-0005-0000-0000-0000BE120000}"/>
    <cellStyle name="Comma 2 45 2" xfId="25053" xr:uid="{BECAF2CE-0C46-4051-82A5-CCF854CA9363}"/>
    <cellStyle name="Comma 2 46" xfId="4728" xr:uid="{00000000-0005-0000-0000-0000BF120000}"/>
    <cellStyle name="Comma 2 46 2" xfId="25054" xr:uid="{9B6B0652-4087-41AA-81D6-0D59CD095B8C}"/>
    <cellStyle name="Comma 2 47" xfId="4729" xr:uid="{00000000-0005-0000-0000-0000C0120000}"/>
    <cellStyle name="Comma 2 47 2" xfId="25055" xr:uid="{3B3BA308-C6EE-4D16-8123-105BC6DD47E6}"/>
    <cellStyle name="Comma 2 48" xfId="4730" xr:uid="{00000000-0005-0000-0000-0000C1120000}"/>
    <cellStyle name="Comma 2 48 2" xfId="25056" xr:uid="{00A39192-E7EF-4C2D-A51C-C9AE307BFB3E}"/>
    <cellStyle name="Comma 2 49" xfId="4731" xr:uid="{00000000-0005-0000-0000-0000C2120000}"/>
    <cellStyle name="Comma 2 49 2" xfId="25057" xr:uid="{9A09D9AF-7799-4477-8782-AFE6862DB936}"/>
    <cellStyle name="Comma 2 5" xfId="4732" xr:uid="{00000000-0005-0000-0000-0000C3120000}"/>
    <cellStyle name="Comma 2 5 10" xfId="4733" xr:uid="{00000000-0005-0000-0000-0000C4120000}"/>
    <cellStyle name="Comma 2 5 10 2" xfId="25059" xr:uid="{E8A2360E-DCDD-4BEE-ACCF-176820F71D03}"/>
    <cellStyle name="Comma 2 5 11" xfId="4734" xr:uid="{00000000-0005-0000-0000-0000C5120000}"/>
    <cellStyle name="Comma 2 5 11 2" xfId="25060" xr:uid="{A455A42C-981B-4F6D-A215-A7B896404ADC}"/>
    <cellStyle name="Comma 2 5 12" xfId="25058" xr:uid="{D26FD796-FD8F-40E4-A0AF-F5A1D330E5CC}"/>
    <cellStyle name="Comma 2 5 2" xfId="4735" xr:uid="{00000000-0005-0000-0000-0000C6120000}"/>
    <cellStyle name="Comma 2 5 2 2" xfId="4736" xr:uid="{00000000-0005-0000-0000-0000C7120000}"/>
    <cellStyle name="Comma 2 5 2 2 2" xfId="25062" xr:uid="{3978DA1F-0BFD-482B-8ABA-A7C1E0377261}"/>
    <cellStyle name="Comma 2 5 2 3" xfId="4737" xr:uid="{00000000-0005-0000-0000-0000C8120000}"/>
    <cellStyle name="Comma 2 5 2 3 2" xfId="25063" xr:uid="{D04184CE-FB70-4284-9419-EF0A9A301DBC}"/>
    <cellStyle name="Comma 2 5 2 4" xfId="25061" xr:uid="{78F2CFC0-145A-4063-AF61-ECBA2DF38335}"/>
    <cellStyle name="Comma 2 5 3" xfId="4738" xr:uid="{00000000-0005-0000-0000-0000C9120000}"/>
    <cellStyle name="Comma 2 5 3 2" xfId="4739" xr:uid="{00000000-0005-0000-0000-0000CA120000}"/>
    <cellStyle name="Comma 2 5 3 2 2" xfId="4740" xr:uid="{00000000-0005-0000-0000-0000CB120000}"/>
    <cellStyle name="Comma 2 5 3 2 2 2" xfId="4741" xr:uid="{00000000-0005-0000-0000-0000CC120000}"/>
    <cellStyle name="Comma 2 5 3 2 2 2 2" xfId="4742" xr:uid="{00000000-0005-0000-0000-0000CD120000}"/>
    <cellStyle name="Comma 2 5 3 2 2 2 2 2" xfId="25068" xr:uid="{4B0383BA-0F7F-4923-AC0C-C9280A416810}"/>
    <cellStyle name="Comma 2 5 3 2 2 2 3" xfId="4743" xr:uid="{00000000-0005-0000-0000-0000CE120000}"/>
    <cellStyle name="Comma 2 5 3 2 2 2 3 2" xfId="25069" xr:uid="{1EAAFA08-F01B-4E59-BAA6-174A27A50A49}"/>
    <cellStyle name="Comma 2 5 3 2 2 2 4" xfId="4744" xr:uid="{00000000-0005-0000-0000-0000CF120000}"/>
    <cellStyle name="Comma 2 5 3 2 2 2 4 2" xfId="25070" xr:uid="{0607D8E7-7421-4798-B595-893209559D00}"/>
    <cellStyle name="Comma 2 5 3 2 2 2 5" xfId="25067" xr:uid="{A8FBFBA6-A17F-46EF-8B1D-333EFC2FD26D}"/>
    <cellStyle name="Comma 2 5 3 2 2 3" xfId="4745" xr:uid="{00000000-0005-0000-0000-0000D0120000}"/>
    <cellStyle name="Comma 2 5 3 2 2 3 2" xfId="25071" xr:uid="{EE10E385-0A06-4D40-9027-9DBEFF498A60}"/>
    <cellStyle name="Comma 2 5 3 2 2 4" xfId="4746" xr:uid="{00000000-0005-0000-0000-0000D1120000}"/>
    <cellStyle name="Comma 2 5 3 2 2 4 2" xfId="25072" xr:uid="{6CB60BC6-DB80-46CA-934E-043A3651E34B}"/>
    <cellStyle name="Comma 2 5 3 2 2 5" xfId="4747" xr:uid="{00000000-0005-0000-0000-0000D2120000}"/>
    <cellStyle name="Comma 2 5 3 2 2 5 2" xfId="25073" xr:uid="{A84C6678-14FE-4625-A341-D9B78FA92312}"/>
    <cellStyle name="Comma 2 5 3 2 2 6" xfId="25066" xr:uid="{3CAD3B5C-C3EF-42E9-AE86-EA746E3D6F82}"/>
    <cellStyle name="Comma 2 5 3 2 3" xfId="4748" xr:uid="{00000000-0005-0000-0000-0000D3120000}"/>
    <cellStyle name="Comma 2 5 3 2 3 2" xfId="4749" xr:uid="{00000000-0005-0000-0000-0000D4120000}"/>
    <cellStyle name="Comma 2 5 3 2 3 2 2" xfId="25075" xr:uid="{31954236-1D1D-4473-968F-D52704879225}"/>
    <cellStyle name="Comma 2 5 3 2 3 3" xfId="4750" xr:uid="{00000000-0005-0000-0000-0000D5120000}"/>
    <cellStyle name="Comma 2 5 3 2 3 3 2" xfId="25076" xr:uid="{B6B2197D-8300-44D6-977E-DC2BC04316C0}"/>
    <cellStyle name="Comma 2 5 3 2 3 4" xfId="4751" xr:uid="{00000000-0005-0000-0000-0000D6120000}"/>
    <cellStyle name="Comma 2 5 3 2 3 4 2" xfId="25077" xr:uid="{59F7C16D-0B65-4923-B10F-7A3BCD4ADD7A}"/>
    <cellStyle name="Comma 2 5 3 2 3 5" xfId="25074" xr:uid="{E85B0EAB-D2A7-49EE-AA8B-65EE76FE0BD9}"/>
    <cellStyle name="Comma 2 5 3 2 4" xfId="4752" xr:uid="{00000000-0005-0000-0000-0000D7120000}"/>
    <cellStyle name="Comma 2 5 3 2 4 2" xfId="25078" xr:uid="{164C4F1E-3689-4387-91D3-EB7CE208135F}"/>
    <cellStyle name="Comma 2 5 3 2 5" xfId="4753" xr:uid="{00000000-0005-0000-0000-0000D8120000}"/>
    <cellStyle name="Comma 2 5 3 2 5 2" xfId="25079" xr:uid="{74A72D73-D446-446D-B664-8CFE68E860E7}"/>
    <cellStyle name="Comma 2 5 3 2 6" xfId="4754" xr:uid="{00000000-0005-0000-0000-0000D9120000}"/>
    <cellStyle name="Comma 2 5 3 2 6 2" xfId="25080" xr:uid="{2E443E75-5769-4D26-A1EA-7815265917DB}"/>
    <cellStyle name="Comma 2 5 3 2 7" xfId="25065" xr:uid="{8C5143E3-4222-4F5A-AD6B-7A968597354F}"/>
    <cellStyle name="Comma 2 5 3 3" xfId="4755" xr:uid="{00000000-0005-0000-0000-0000DA120000}"/>
    <cellStyle name="Comma 2 5 3 3 2" xfId="4756" xr:uid="{00000000-0005-0000-0000-0000DB120000}"/>
    <cellStyle name="Comma 2 5 3 3 2 2" xfId="4757" xr:uid="{00000000-0005-0000-0000-0000DC120000}"/>
    <cellStyle name="Comma 2 5 3 3 2 2 2" xfId="4758" xr:uid="{00000000-0005-0000-0000-0000DD120000}"/>
    <cellStyle name="Comma 2 5 3 3 2 2 2 2" xfId="25084" xr:uid="{83C4C79E-8646-4D3B-9035-4CBC61B07EF4}"/>
    <cellStyle name="Comma 2 5 3 3 2 2 3" xfId="4759" xr:uid="{00000000-0005-0000-0000-0000DE120000}"/>
    <cellStyle name="Comma 2 5 3 3 2 2 3 2" xfId="25085" xr:uid="{60F986FD-7A45-42B2-B113-CA8A55148B9F}"/>
    <cellStyle name="Comma 2 5 3 3 2 2 4" xfId="4760" xr:uid="{00000000-0005-0000-0000-0000DF120000}"/>
    <cellStyle name="Comma 2 5 3 3 2 2 4 2" xfId="25086" xr:uid="{7B1CD0F7-B3D6-4CB6-8689-DD95B69C95B4}"/>
    <cellStyle name="Comma 2 5 3 3 2 2 5" xfId="25083" xr:uid="{6E2CBC4E-C247-478A-9812-C532108B8A94}"/>
    <cellStyle name="Comma 2 5 3 3 2 3" xfId="4761" xr:uid="{00000000-0005-0000-0000-0000E0120000}"/>
    <cellStyle name="Comma 2 5 3 3 2 3 2" xfId="25087" xr:uid="{277DE2DC-EEAF-4FFA-826E-22948E829D36}"/>
    <cellStyle name="Comma 2 5 3 3 2 4" xfId="4762" xr:uid="{00000000-0005-0000-0000-0000E1120000}"/>
    <cellStyle name="Comma 2 5 3 3 2 4 2" xfId="25088" xr:uid="{7F7E8655-FA1F-41C6-99AE-705A35048192}"/>
    <cellStyle name="Comma 2 5 3 3 2 5" xfId="4763" xr:uid="{00000000-0005-0000-0000-0000E2120000}"/>
    <cellStyle name="Comma 2 5 3 3 2 5 2" xfId="25089" xr:uid="{D95306D1-E0E3-4ABE-8F7E-CC1459CF13CC}"/>
    <cellStyle name="Comma 2 5 3 3 2 6" xfId="25082" xr:uid="{F56DA8FA-413D-4E91-86DF-F07F04B0C2DE}"/>
    <cellStyle name="Comma 2 5 3 3 3" xfId="4764" xr:uid="{00000000-0005-0000-0000-0000E3120000}"/>
    <cellStyle name="Comma 2 5 3 3 3 2" xfId="4765" xr:uid="{00000000-0005-0000-0000-0000E4120000}"/>
    <cellStyle name="Comma 2 5 3 3 3 2 2" xfId="25091" xr:uid="{A9AE8E76-29F2-4B64-BB60-8CA19A21CBF5}"/>
    <cellStyle name="Comma 2 5 3 3 3 3" xfId="4766" xr:uid="{00000000-0005-0000-0000-0000E5120000}"/>
    <cellStyle name="Comma 2 5 3 3 3 3 2" xfId="25092" xr:uid="{B71FE36C-0CD9-4114-ADA7-8AE54055ABDB}"/>
    <cellStyle name="Comma 2 5 3 3 3 4" xfId="4767" xr:uid="{00000000-0005-0000-0000-0000E6120000}"/>
    <cellStyle name="Comma 2 5 3 3 3 4 2" xfId="25093" xr:uid="{B83C6143-B199-4639-9057-F998CA5E7035}"/>
    <cellStyle name="Comma 2 5 3 3 3 5" xfId="25090" xr:uid="{BD64498D-7020-4747-91BF-33FAB6AC1EA4}"/>
    <cellStyle name="Comma 2 5 3 3 4" xfId="4768" xr:uid="{00000000-0005-0000-0000-0000E7120000}"/>
    <cellStyle name="Comma 2 5 3 3 4 2" xfId="25094" xr:uid="{3EBD5C9A-5B83-46F0-8587-C565A1CE206C}"/>
    <cellStyle name="Comma 2 5 3 3 5" xfId="4769" xr:uid="{00000000-0005-0000-0000-0000E8120000}"/>
    <cellStyle name="Comma 2 5 3 3 5 2" xfId="25095" xr:uid="{A92F1E70-EBAF-4EB8-A519-A2F58E7B57F9}"/>
    <cellStyle name="Comma 2 5 3 3 6" xfId="4770" xr:uid="{00000000-0005-0000-0000-0000E9120000}"/>
    <cellStyle name="Comma 2 5 3 3 6 2" xfId="25096" xr:uid="{DBA80440-07DB-487B-BFCF-B7AE661D2D68}"/>
    <cellStyle name="Comma 2 5 3 3 7" xfId="25081" xr:uid="{2FBEE77D-8AB5-4105-AD6E-8E3A7D39A517}"/>
    <cellStyle name="Comma 2 5 3 4" xfId="4771" xr:uid="{00000000-0005-0000-0000-0000EA120000}"/>
    <cellStyle name="Comma 2 5 3 4 2" xfId="4772" xr:uid="{00000000-0005-0000-0000-0000EB120000}"/>
    <cellStyle name="Comma 2 5 3 4 2 2" xfId="4773" xr:uid="{00000000-0005-0000-0000-0000EC120000}"/>
    <cellStyle name="Comma 2 5 3 4 2 2 2" xfId="25099" xr:uid="{3A86D60F-0169-4773-84AA-075BFC925A11}"/>
    <cellStyle name="Comma 2 5 3 4 2 3" xfId="4774" xr:uid="{00000000-0005-0000-0000-0000ED120000}"/>
    <cellStyle name="Comma 2 5 3 4 2 3 2" xfId="25100" xr:uid="{698397BE-4633-4CD9-9732-69B8A8CEFAF5}"/>
    <cellStyle name="Comma 2 5 3 4 2 4" xfId="4775" xr:uid="{00000000-0005-0000-0000-0000EE120000}"/>
    <cellStyle name="Comma 2 5 3 4 2 4 2" xfId="25101" xr:uid="{43229413-1B7E-46AF-A8AE-D0D185385E1D}"/>
    <cellStyle name="Comma 2 5 3 4 2 5" xfId="25098" xr:uid="{E44D627C-4D35-42B0-917E-D7F7941EA3C4}"/>
    <cellStyle name="Comma 2 5 3 4 3" xfId="4776" xr:uid="{00000000-0005-0000-0000-0000EF120000}"/>
    <cellStyle name="Comma 2 5 3 4 3 2" xfId="25102" xr:uid="{9454D626-0F28-4951-83FD-C5B4D2379117}"/>
    <cellStyle name="Comma 2 5 3 4 4" xfId="4777" xr:uid="{00000000-0005-0000-0000-0000F0120000}"/>
    <cellStyle name="Comma 2 5 3 4 4 2" xfId="25103" xr:uid="{111276D8-0768-4C75-9EC1-32D496513F35}"/>
    <cellStyle name="Comma 2 5 3 4 5" xfId="4778" xr:uid="{00000000-0005-0000-0000-0000F1120000}"/>
    <cellStyle name="Comma 2 5 3 4 5 2" xfId="25104" xr:uid="{CCCC822D-634C-42BE-8338-231A0CB78F71}"/>
    <cellStyle name="Comma 2 5 3 4 6" xfId="25097" xr:uid="{ADF0B0E3-5D33-4501-B98C-BE242E0640D3}"/>
    <cellStyle name="Comma 2 5 3 5" xfId="4779" xr:uid="{00000000-0005-0000-0000-0000F2120000}"/>
    <cellStyle name="Comma 2 5 3 5 2" xfId="4780" xr:uid="{00000000-0005-0000-0000-0000F3120000}"/>
    <cellStyle name="Comma 2 5 3 5 2 2" xfId="25106" xr:uid="{5E8BE821-690D-451F-AAA9-21EF1875E597}"/>
    <cellStyle name="Comma 2 5 3 5 3" xfId="4781" xr:uid="{00000000-0005-0000-0000-0000F4120000}"/>
    <cellStyle name="Comma 2 5 3 5 3 2" xfId="25107" xr:uid="{2DBDE0C2-D610-451D-9225-F0CA401FBCD8}"/>
    <cellStyle name="Comma 2 5 3 5 4" xfId="4782" xr:uid="{00000000-0005-0000-0000-0000F5120000}"/>
    <cellStyle name="Comma 2 5 3 5 4 2" xfId="25108" xr:uid="{B4916518-364A-4E59-A2CF-7D6AFA4D7161}"/>
    <cellStyle name="Comma 2 5 3 5 5" xfId="25105" xr:uid="{27A719C9-A5D5-4899-A303-77CE81070540}"/>
    <cellStyle name="Comma 2 5 3 6" xfId="4783" xr:uid="{00000000-0005-0000-0000-0000F6120000}"/>
    <cellStyle name="Comma 2 5 3 6 2" xfId="25109" xr:uid="{BE249316-6E03-42EA-ADDE-EF557809CACA}"/>
    <cellStyle name="Comma 2 5 3 7" xfId="4784" xr:uid="{00000000-0005-0000-0000-0000F7120000}"/>
    <cellStyle name="Comma 2 5 3 7 2" xfId="25110" xr:uid="{56125A8F-9075-4A13-9913-3EE3B4BB346A}"/>
    <cellStyle name="Comma 2 5 3 8" xfId="4785" xr:uid="{00000000-0005-0000-0000-0000F8120000}"/>
    <cellStyle name="Comma 2 5 3 8 2" xfId="25111" xr:uid="{B37E92DF-8185-45D1-B3F1-8B6A0054D803}"/>
    <cellStyle name="Comma 2 5 3 9" xfId="25064" xr:uid="{D0ADF42D-15D8-4ECE-814D-22BE57D949B8}"/>
    <cellStyle name="Comma 2 5 4" xfId="4786" xr:uid="{00000000-0005-0000-0000-0000F9120000}"/>
    <cellStyle name="Comma 2 5 4 2" xfId="4787" xr:uid="{00000000-0005-0000-0000-0000FA120000}"/>
    <cellStyle name="Comma 2 5 4 2 2" xfId="4788" xr:uid="{00000000-0005-0000-0000-0000FB120000}"/>
    <cellStyle name="Comma 2 5 4 2 2 2" xfId="4789" xr:uid="{00000000-0005-0000-0000-0000FC120000}"/>
    <cellStyle name="Comma 2 5 4 2 2 2 2" xfId="25115" xr:uid="{74C03150-42AE-4AD6-9742-A6F66C769C0A}"/>
    <cellStyle name="Comma 2 5 4 2 2 3" xfId="4790" xr:uid="{00000000-0005-0000-0000-0000FD120000}"/>
    <cellStyle name="Comma 2 5 4 2 2 3 2" xfId="25116" xr:uid="{A921C191-AACE-4934-ABDE-B440D488D1B7}"/>
    <cellStyle name="Comma 2 5 4 2 2 4" xfId="4791" xr:uid="{00000000-0005-0000-0000-0000FE120000}"/>
    <cellStyle name="Comma 2 5 4 2 2 4 2" xfId="25117" xr:uid="{F49C4F3E-111C-4F55-B503-65048467FA47}"/>
    <cellStyle name="Comma 2 5 4 2 2 5" xfId="25114" xr:uid="{6A5B9B4B-D595-4ABB-B934-C976D441134D}"/>
    <cellStyle name="Comma 2 5 4 2 3" xfId="4792" xr:uid="{00000000-0005-0000-0000-0000FF120000}"/>
    <cellStyle name="Comma 2 5 4 2 3 2" xfId="25118" xr:uid="{97DF9B8A-F00D-4F4D-A714-B001004D42AC}"/>
    <cellStyle name="Comma 2 5 4 2 4" xfId="4793" xr:uid="{00000000-0005-0000-0000-000000130000}"/>
    <cellStyle name="Comma 2 5 4 2 4 2" xfId="25119" xr:uid="{54FA2757-275B-4F5F-BD75-B7360452B7F0}"/>
    <cellStyle name="Comma 2 5 4 2 5" xfId="4794" xr:uid="{00000000-0005-0000-0000-000001130000}"/>
    <cellStyle name="Comma 2 5 4 2 5 2" xfId="25120" xr:uid="{95C05242-4975-4CCD-B445-D5C04BE76EBE}"/>
    <cellStyle name="Comma 2 5 4 2 6" xfId="25113" xr:uid="{4742753B-D89D-4591-9851-7D27C0653BE7}"/>
    <cellStyle name="Comma 2 5 4 3" xfId="4795" xr:uid="{00000000-0005-0000-0000-000002130000}"/>
    <cellStyle name="Comma 2 5 4 3 2" xfId="4796" xr:uid="{00000000-0005-0000-0000-000003130000}"/>
    <cellStyle name="Comma 2 5 4 3 2 2" xfId="25122" xr:uid="{650D0383-F87A-47F7-BAEC-85FFFE26D0F1}"/>
    <cellStyle name="Comma 2 5 4 3 3" xfId="4797" xr:uid="{00000000-0005-0000-0000-000004130000}"/>
    <cellStyle name="Comma 2 5 4 3 3 2" xfId="25123" xr:uid="{AF646AD2-EF15-4910-8676-CB828DD9CC96}"/>
    <cellStyle name="Comma 2 5 4 3 4" xfId="4798" xr:uid="{00000000-0005-0000-0000-000005130000}"/>
    <cellStyle name="Comma 2 5 4 3 4 2" xfId="25124" xr:uid="{5D363C38-CB7C-4E09-A8FD-BF4AE8731EEC}"/>
    <cellStyle name="Comma 2 5 4 3 5" xfId="25121" xr:uid="{43F7D462-C858-4544-A7FA-F28C95AC1C3D}"/>
    <cellStyle name="Comma 2 5 4 4" xfId="4799" xr:uid="{00000000-0005-0000-0000-000006130000}"/>
    <cellStyle name="Comma 2 5 4 4 2" xfId="25125" xr:uid="{268CFB34-ACEE-4E60-B0D9-0CFA24BA1D80}"/>
    <cellStyle name="Comma 2 5 4 5" xfId="4800" xr:uid="{00000000-0005-0000-0000-000007130000}"/>
    <cellStyle name="Comma 2 5 4 5 2" xfId="25126" xr:uid="{46198406-8CEB-4FCF-91C6-1DABD8C1900A}"/>
    <cellStyle name="Comma 2 5 4 6" xfId="4801" xr:uid="{00000000-0005-0000-0000-000008130000}"/>
    <cellStyle name="Comma 2 5 4 6 2" xfId="25127" xr:uid="{F63F3E82-9B2C-499D-97EC-545F473FBC38}"/>
    <cellStyle name="Comma 2 5 4 7" xfId="25112" xr:uid="{C4B6F4F2-1E29-4E4A-B4DC-EEDDC7E59C37}"/>
    <cellStyle name="Comma 2 5 5" xfId="4802" xr:uid="{00000000-0005-0000-0000-000009130000}"/>
    <cellStyle name="Comma 2 5 5 2" xfId="4803" xr:uid="{00000000-0005-0000-0000-00000A130000}"/>
    <cellStyle name="Comma 2 5 5 2 2" xfId="4804" xr:uid="{00000000-0005-0000-0000-00000B130000}"/>
    <cellStyle name="Comma 2 5 5 2 2 2" xfId="4805" xr:uid="{00000000-0005-0000-0000-00000C130000}"/>
    <cellStyle name="Comma 2 5 5 2 2 2 2" xfId="25131" xr:uid="{7EE2302C-7B65-4DE0-9761-85ACC1C883D9}"/>
    <cellStyle name="Comma 2 5 5 2 2 3" xfId="4806" xr:uid="{00000000-0005-0000-0000-00000D130000}"/>
    <cellStyle name="Comma 2 5 5 2 2 3 2" xfId="25132" xr:uid="{2BE0F60D-F9BD-45FF-98E6-8D15DBCB3C9D}"/>
    <cellStyle name="Comma 2 5 5 2 2 4" xfId="4807" xr:uid="{00000000-0005-0000-0000-00000E130000}"/>
    <cellStyle name="Comma 2 5 5 2 2 4 2" xfId="25133" xr:uid="{D97C8941-4206-459C-8A3C-1C27FD2810A6}"/>
    <cellStyle name="Comma 2 5 5 2 2 5" xfId="25130" xr:uid="{2FDCB796-D3A9-4C3F-88D3-03F555133119}"/>
    <cellStyle name="Comma 2 5 5 2 3" xfId="4808" xr:uid="{00000000-0005-0000-0000-00000F130000}"/>
    <cellStyle name="Comma 2 5 5 2 3 2" xfId="25134" xr:uid="{3BBBC4E5-93DF-43C6-B739-F0831B139C9F}"/>
    <cellStyle name="Comma 2 5 5 2 4" xfId="4809" xr:uid="{00000000-0005-0000-0000-000010130000}"/>
    <cellStyle name="Comma 2 5 5 2 4 2" xfId="25135" xr:uid="{9E4A1772-252C-42AF-9C23-74F1B62D717B}"/>
    <cellStyle name="Comma 2 5 5 2 5" xfId="4810" xr:uid="{00000000-0005-0000-0000-000011130000}"/>
    <cellStyle name="Comma 2 5 5 2 5 2" xfId="25136" xr:uid="{9516EE1A-1C25-4404-B664-E95B5FEBDADF}"/>
    <cellStyle name="Comma 2 5 5 2 6" xfId="25129" xr:uid="{5BC71F17-C01D-4B6D-8EDB-E68941D9AFAF}"/>
    <cellStyle name="Comma 2 5 5 3" xfId="4811" xr:uid="{00000000-0005-0000-0000-000012130000}"/>
    <cellStyle name="Comma 2 5 5 3 2" xfId="4812" xr:uid="{00000000-0005-0000-0000-000013130000}"/>
    <cellStyle name="Comma 2 5 5 3 2 2" xfId="25138" xr:uid="{6EF21684-C2E8-4579-A9CD-B3FFE56D1D21}"/>
    <cellStyle name="Comma 2 5 5 3 3" xfId="4813" xr:uid="{00000000-0005-0000-0000-000014130000}"/>
    <cellStyle name="Comma 2 5 5 3 3 2" xfId="25139" xr:uid="{F14C9589-4927-495B-B9E0-A5BAC62C53B9}"/>
    <cellStyle name="Comma 2 5 5 3 4" xfId="4814" xr:uid="{00000000-0005-0000-0000-000015130000}"/>
    <cellStyle name="Comma 2 5 5 3 4 2" xfId="25140" xr:uid="{1FB36192-8531-40C6-85C9-E2A22FCE2A1D}"/>
    <cellStyle name="Comma 2 5 5 3 5" xfId="25137" xr:uid="{0ECF0384-2D65-4E84-9CCE-71124819C5DF}"/>
    <cellStyle name="Comma 2 5 5 4" xfId="4815" xr:uid="{00000000-0005-0000-0000-000016130000}"/>
    <cellStyle name="Comma 2 5 5 4 2" xfId="25141" xr:uid="{F0478FCD-2069-4AF3-BB14-660EA3E35C8C}"/>
    <cellStyle name="Comma 2 5 5 5" xfId="4816" xr:uid="{00000000-0005-0000-0000-000017130000}"/>
    <cellStyle name="Comma 2 5 5 5 2" xfId="25142" xr:uid="{4521BEEE-E70E-47A1-97CA-8F3AD54398EE}"/>
    <cellStyle name="Comma 2 5 5 6" xfId="4817" xr:uid="{00000000-0005-0000-0000-000018130000}"/>
    <cellStyle name="Comma 2 5 5 6 2" xfId="25143" xr:uid="{0F32EF9F-1FA9-43C2-A009-90913C75F920}"/>
    <cellStyle name="Comma 2 5 5 7" xfId="25128" xr:uid="{28D71403-FBC6-404A-8C5D-F58E5A18A120}"/>
    <cellStyle name="Comma 2 5 6" xfId="4818" xr:uid="{00000000-0005-0000-0000-000019130000}"/>
    <cellStyle name="Comma 2 5 6 2" xfId="25144" xr:uid="{741923E8-8C9A-47A5-B5E0-248B2195F00B}"/>
    <cellStyle name="Comma 2 5 7" xfId="4819" xr:uid="{00000000-0005-0000-0000-00001A130000}"/>
    <cellStyle name="Comma 2 5 7 2" xfId="4820" xr:uid="{00000000-0005-0000-0000-00001B130000}"/>
    <cellStyle name="Comma 2 5 7 2 2" xfId="4821" xr:uid="{00000000-0005-0000-0000-00001C130000}"/>
    <cellStyle name="Comma 2 5 7 2 2 2" xfId="25147" xr:uid="{5177CD91-57CC-43D3-8D3F-995C91281408}"/>
    <cellStyle name="Comma 2 5 7 2 3" xfId="4822" xr:uid="{00000000-0005-0000-0000-00001D130000}"/>
    <cellStyle name="Comma 2 5 7 2 3 2" xfId="25148" xr:uid="{61029E0F-96DF-459B-A904-F02BB2CFD371}"/>
    <cellStyle name="Comma 2 5 7 2 4" xfId="4823" xr:uid="{00000000-0005-0000-0000-00001E130000}"/>
    <cellStyle name="Comma 2 5 7 2 4 2" xfId="25149" xr:uid="{2DF1DA04-F9D8-464C-A417-44B15A1B537F}"/>
    <cellStyle name="Comma 2 5 7 2 5" xfId="25146" xr:uid="{3CB0BE7B-61BD-47E2-A11A-D381F85FA943}"/>
    <cellStyle name="Comma 2 5 7 3" xfId="4824" xr:uid="{00000000-0005-0000-0000-00001F130000}"/>
    <cellStyle name="Comma 2 5 7 3 2" xfId="25150" xr:uid="{4D3F68CB-ED1B-412F-A20E-EA7C2EECC7B5}"/>
    <cellStyle name="Comma 2 5 7 4" xfId="4825" xr:uid="{00000000-0005-0000-0000-000020130000}"/>
    <cellStyle name="Comma 2 5 7 4 2" xfId="25151" xr:uid="{E3FBAE4E-B491-4E48-9116-187DD0AF0E3D}"/>
    <cellStyle name="Comma 2 5 7 5" xfId="4826" xr:uid="{00000000-0005-0000-0000-000021130000}"/>
    <cellStyle name="Comma 2 5 7 5 2" xfId="25152" xr:uid="{DE53993D-7E0C-48DF-ABE6-C60CA55A84EE}"/>
    <cellStyle name="Comma 2 5 7 6" xfId="25145" xr:uid="{E697300B-5213-4027-828D-06ADCA267023}"/>
    <cellStyle name="Comma 2 5 8" xfId="4827" xr:uid="{00000000-0005-0000-0000-000022130000}"/>
    <cellStyle name="Comma 2 5 8 2" xfId="4828" xr:uid="{00000000-0005-0000-0000-000023130000}"/>
    <cellStyle name="Comma 2 5 8 2 2" xfId="25154" xr:uid="{21C45215-4D6D-47DD-953F-FD0C52D923CE}"/>
    <cellStyle name="Comma 2 5 8 3" xfId="4829" xr:uid="{00000000-0005-0000-0000-000024130000}"/>
    <cellStyle name="Comma 2 5 8 3 2" xfId="25155" xr:uid="{6D17D5DD-8CAE-4CD7-B119-C05F8759FCAC}"/>
    <cellStyle name="Comma 2 5 8 4" xfId="4830" xr:uid="{00000000-0005-0000-0000-000025130000}"/>
    <cellStyle name="Comma 2 5 8 4 2" xfId="25156" xr:uid="{7618C5EF-D917-4BAD-9734-583361D771BC}"/>
    <cellStyle name="Comma 2 5 8 5" xfId="25153" xr:uid="{3E96702B-7F36-4CB9-BF2F-E5F575768090}"/>
    <cellStyle name="Comma 2 5 9" xfId="4831" xr:uid="{00000000-0005-0000-0000-000026130000}"/>
    <cellStyle name="Comma 2 5 9 2" xfId="25157" xr:uid="{5DDD2140-FCD7-4364-911B-3B96B0DDDD6C}"/>
    <cellStyle name="Comma 2 50" xfId="4832" xr:uid="{00000000-0005-0000-0000-000027130000}"/>
    <cellStyle name="Comma 2 50 2" xfId="25158" xr:uid="{8D3DA45F-D6E5-472A-BC98-F7DBF1722D86}"/>
    <cellStyle name="Comma 2 51" xfId="4833" xr:uid="{00000000-0005-0000-0000-000028130000}"/>
    <cellStyle name="Comma 2 51 2" xfId="25159" xr:uid="{0FE14ABF-B53D-4EAF-955D-D30A88DA09B6}"/>
    <cellStyle name="Comma 2 52" xfId="4834" xr:uid="{00000000-0005-0000-0000-000029130000}"/>
    <cellStyle name="Comma 2 52 2" xfId="25160" xr:uid="{A5434363-B6B8-4955-BE6E-0FA19909FC48}"/>
    <cellStyle name="Comma 2 53" xfId="4835" xr:uid="{00000000-0005-0000-0000-00002A130000}"/>
    <cellStyle name="Comma 2 53 2" xfId="25161" xr:uid="{AB67D99A-0C63-4C6C-9F45-773B72D54B13}"/>
    <cellStyle name="Comma 2 54" xfId="4836" xr:uid="{00000000-0005-0000-0000-00002B130000}"/>
    <cellStyle name="Comma 2 54 2" xfId="25162" xr:uid="{B9FF571F-2DAC-4165-B5F5-E57E49F70766}"/>
    <cellStyle name="Comma 2 55" xfId="4837" xr:uid="{00000000-0005-0000-0000-00002C130000}"/>
    <cellStyle name="Comma 2 55 2" xfId="25163" xr:uid="{74783795-BA51-4C57-B6DE-3B4D2AA0E39F}"/>
    <cellStyle name="Comma 2 56" xfId="4838" xr:uid="{00000000-0005-0000-0000-00002D130000}"/>
    <cellStyle name="Comma 2 56 2" xfId="25164" xr:uid="{9E359BFE-AEC0-4DF3-8D2C-2283A9D08CD4}"/>
    <cellStyle name="Comma 2 57" xfId="4839" xr:uid="{00000000-0005-0000-0000-00002E130000}"/>
    <cellStyle name="Comma 2 57 2" xfId="25165" xr:uid="{2BF1C709-7B6A-4EAB-AC36-0B9F7D9CFBE4}"/>
    <cellStyle name="Comma 2 58" xfId="4840" xr:uid="{00000000-0005-0000-0000-00002F130000}"/>
    <cellStyle name="Comma 2 58 2" xfId="25166" xr:uid="{C8C529CC-F6C9-4868-A691-CA0B5FBAD496}"/>
    <cellStyle name="Comma 2 59" xfId="4841" xr:uid="{00000000-0005-0000-0000-000030130000}"/>
    <cellStyle name="Comma 2 59 2" xfId="25167" xr:uid="{22B6B68D-E412-40B0-A638-4B43A6AA305F}"/>
    <cellStyle name="Comma 2 6" xfId="4842" xr:uid="{00000000-0005-0000-0000-000031130000}"/>
    <cellStyle name="Comma 2 6 10" xfId="4843" xr:uid="{00000000-0005-0000-0000-000032130000}"/>
    <cellStyle name="Comma 2 6 10 2" xfId="25169" xr:uid="{CF79FDAF-86EA-4497-A394-1E968EB0C502}"/>
    <cellStyle name="Comma 2 6 11" xfId="4844" xr:uid="{00000000-0005-0000-0000-000033130000}"/>
    <cellStyle name="Comma 2 6 11 2" xfId="25170" xr:uid="{60A7CC3C-FE66-48D8-B9D1-831FBA69A522}"/>
    <cellStyle name="Comma 2 6 12" xfId="25168" xr:uid="{7358D1C6-7E76-44BE-961A-C54D49DF0DD1}"/>
    <cellStyle name="Comma 2 6 2" xfId="4845" xr:uid="{00000000-0005-0000-0000-000034130000}"/>
    <cellStyle name="Comma 2 6 2 2" xfId="4846" xr:uid="{00000000-0005-0000-0000-000035130000}"/>
    <cellStyle name="Comma 2 6 2 2 2" xfId="25172" xr:uid="{9D06025F-E8E5-4A0A-9BFB-025CD7462B32}"/>
    <cellStyle name="Comma 2 6 2 3" xfId="4847" xr:uid="{00000000-0005-0000-0000-000036130000}"/>
    <cellStyle name="Comma 2 6 2 3 2" xfId="25173" xr:uid="{2D6CD4FF-DA57-47B4-8EF1-EA087BB91E78}"/>
    <cellStyle name="Comma 2 6 2 4" xfId="25171" xr:uid="{A4F4E6C2-DE27-4E79-8094-337D654F5EA9}"/>
    <cellStyle name="Comma 2 6 3" xfId="4848" xr:uid="{00000000-0005-0000-0000-000037130000}"/>
    <cellStyle name="Comma 2 6 3 2" xfId="4849" xr:uid="{00000000-0005-0000-0000-000038130000}"/>
    <cellStyle name="Comma 2 6 3 2 2" xfId="4850" xr:uid="{00000000-0005-0000-0000-000039130000}"/>
    <cellStyle name="Comma 2 6 3 2 2 2" xfId="4851" xr:uid="{00000000-0005-0000-0000-00003A130000}"/>
    <cellStyle name="Comma 2 6 3 2 2 2 2" xfId="4852" xr:uid="{00000000-0005-0000-0000-00003B130000}"/>
    <cellStyle name="Comma 2 6 3 2 2 2 2 2" xfId="25178" xr:uid="{E067758E-FA78-4AA6-8A01-65F577C31B87}"/>
    <cellStyle name="Comma 2 6 3 2 2 2 3" xfId="4853" xr:uid="{00000000-0005-0000-0000-00003C130000}"/>
    <cellStyle name="Comma 2 6 3 2 2 2 3 2" xfId="25179" xr:uid="{0E680DF8-BB4E-43E3-8BD6-87FA7BFD5C13}"/>
    <cellStyle name="Comma 2 6 3 2 2 2 4" xfId="4854" xr:uid="{00000000-0005-0000-0000-00003D130000}"/>
    <cellStyle name="Comma 2 6 3 2 2 2 4 2" xfId="25180" xr:uid="{3A812420-903B-4631-968A-00714FC646F2}"/>
    <cellStyle name="Comma 2 6 3 2 2 2 5" xfId="25177" xr:uid="{65F05D95-76AB-4662-BC90-BFFC786D51B1}"/>
    <cellStyle name="Comma 2 6 3 2 2 3" xfId="4855" xr:uid="{00000000-0005-0000-0000-00003E130000}"/>
    <cellStyle name="Comma 2 6 3 2 2 3 2" xfId="25181" xr:uid="{F8E6B0C8-6D9A-47A3-B659-EBDF29075D79}"/>
    <cellStyle name="Comma 2 6 3 2 2 4" xfId="4856" xr:uid="{00000000-0005-0000-0000-00003F130000}"/>
    <cellStyle name="Comma 2 6 3 2 2 4 2" xfId="25182" xr:uid="{54D247CD-5228-4295-BD7D-E6A0659D6ECD}"/>
    <cellStyle name="Comma 2 6 3 2 2 5" xfId="4857" xr:uid="{00000000-0005-0000-0000-000040130000}"/>
    <cellStyle name="Comma 2 6 3 2 2 5 2" xfId="25183" xr:uid="{3413680E-07C5-4EF3-87E6-DEFBECA55B77}"/>
    <cellStyle name="Comma 2 6 3 2 2 6" xfId="25176" xr:uid="{4B6D069D-FAC2-45EA-9203-8844CAFCD6DC}"/>
    <cellStyle name="Comma 2 6 3 2 3" xfId="4858" xr:uid="{00000000-0005-0000-0000-000041130000}"/>
    <cellStyle name="Comma 2 6 3 2 3 2" xfId="4859" xr:uid="{00000000-0005-0000-0000-000042130000}"/>
    <cellStyle name="Comma 2 6 3 2 3 2 2" xfId="25185" xr:uid="{16674D94-6C60-4C1A-98E5-F0738A7CC59E}"/>
    <cellStyle name="Comma 2 6 3 2 3 3" xfId="4860" xr:uid="{00000000-0005-0000-0000-000043130000}"/>
    <cellStyle name="Comma 2 6 3 2 3 3 2" xfId="25186" xr:uid="{94661596-8CBB-4486-A69F-7359FC575B64}"/>
    <cellStyle name="Comma 2 6 3 2 3 4" xfId="4861" xr:uid="{00000000-0005-0000-0000-000044130000}"/>
    <cellStyle name="Comma 2 6 3 2 3 4 2" xfId="25187" xr:uid="{996C8DB3-8693-4ADB-A824-D66AD2566A1F}"/>
    <cellStyle name="Comma 2 6 3 2 3 5" xfId="25184" xr:uid="{DC57C181-66BE-475C-8E56-4BC266334737}"/>
    <cellStyle name="Comma 2 6 3 2 4" xfId="4862" xr:uid="{00000000-0005-0000-0000-000045130000}"/>
    <cellStyle name="Comma 2 6 3 2 4 2" xfId="25188" xr:uid="{C358F63A-B81C-484B-8594-612DDA958216}"/>
    <cellStyle name="Comma 2 6 3 2 5" xfId="4863" xr:uid="{00000000-0005-0000-0000-000046130000}"/>
    <cellStyle name="Comma 2 6 3 2 5 2" xfId="25189" xr:uid="{E0A99C6B-8D1E-4D76-9F8E-1C8AC353E40B}"/>
    <cellStyle name="Comma 2 6 3 2 6" xfId="4864" xr:uid="{00000000-0005-0000-0000-000047130000}"/>
    <cellStyle name="Comma 2 6 3 2 6 2" xfId="25190" xr:uid="{577FFC8C-3528-47EE-BA92-5682648AFB05}"/>
    <cellStyle name="Comma 2 6 3 2 7" xfId="25175" xr:uid="{F83FF348-4D1A-4D3F-AB81-C771EA45B6D7}"/>
    <cellStyle name="Comma 2 6 3 3" xfId="4865" xr:uid="{00000000-0005-0000-0000-000048130000}"/>
    <cellStyle name="Comma 2 6 3 3 2" xfId="4866" xr:uid="{00000000-0005-0000-0000-000049130000}"/>
    <cellStyle name="Comma 2 6 3 3 2 2" xfId="4867" xr:uid="{00000000-0005-0000-0000-00004A130000}"/>
    <cellStyle name="Comma 2 6 3 3 2 2 2" xfId="4868" xr:uid="{00000000-0005-0000-0000-00004B130000}"/>
    <cellStyle name="Comma 2 6 3 3 2 2 2 2" xfId="25194" xr:uid="{31EAA15B-E2E7-49D8-9DDF-BDC1A93193FB}"/>
    <cellStyle name="Comma 2 6 3 3 2 2 3" xfId="4869" xr:uid="{00000000-0005-0000-0000-00004C130000}"/>
    <cellStyle name="Comma 2 6 3 3 2 2 3 2" xfId="25195" xr:uid="{4CFA4C77-B3C5-4BF3-A303-CA4F7AC189C8}"/>
    <cellStyle name="Comma 2 6 3 3 2 2 4" xfId="4870" xr:uid="{00000000-0005-0000-0000-00004D130000}"/>
    <cellStyle name="Comma 2 6 3 3 2 2 4 2" xfId="25196" xr:uid="{CB9A2F79-1CB6-46C6-92D6-4F3D2E13C0DD}"/>
    <cellStyle name="Comma 2 6 3 3 2 2 5" xfId="25193" xr:uid="{8C94E9AB-76E6-4136-BE35-353D3BFF36D8}"/>
    <cellStyle name="Comma 2 6 3 3 2 3" xfId="4871" xr:uid="{00000000-0005-0000-0000-00004E130000}"/>
    <cellStyle name="Comma 2 6 3 3 2 3 2" xfId="25197" xr:uid="{59944159-4263-472F-848D-394F96273029}"/>
    <cellStyle name="Comma 2 6 3 3 2 4" xfId="4872" xr:uid="{00000000-0005-0000-0000-00004F130000}"/>
    <cellStyle name="Comma 2 6 3 3 2 4 2" xfId="25198" xr:uid="{C64AB344-6B69-4EEE-83C9-B6C208990662}"/>
    <cellStyle name="Comma 2 6 3 3 2 5" xfId="4873" xr:uid="{00000000-0005-0000-0000-000050130000}"/>
    <cellStyle name="Comma 2 6 3 3 2 5 2" xfId="25199" xr:uid="{05BD61F1-6DA4-437E-BFE4-6DE1E398D32B}"/>
    <cellStyle name="Comma 2 6 3 3 2 6" xfId="25192" xr:uid="{901DD5ED-BDB8-43C4-9C7B-8C6922EB8B02}"/>
    <cellStyle name="Comma 2 6 3 3 3" xfId="4874" xr:uid="{00000000-0005-0000-0000-000051130000}"/>
    <cellStyle name="Comma 2 6 3 3 3 2" xfId="4875" xr:uid="{00000000-0005-0000-0000-000052130000}"/>
    <cellStyle name="Comma 2 6 3 3 3 2 2" xfId="25201" xr:uid="{CC02DB09-8166-4DA7-81A5-427A4D5727BD}"/>
    <cellStyle name="Comma 2 6 3 3 3 3" xfId="4876" xr:uid="{00000000-0005-0000-0000-000053130000}"/>
    <cellStyle name="Comma 2 6 3 3 3 3 2" xfId="25202" xr:uid="{EB8FC776-E70B-49AA-9410-3C6D52629A78}"/>
    <cellStyle name="Comma 2 6 3 3 3 4" xfId="4877" xr:uid="{00000000-0005-0000-0000-000054130000}"/>
    <cellStyle name="Comma 2 6 3 3 3 4 2" xfId="25203" xr:uid="{E9BE8971-DB5E-458B-922A-4F18EE52A320}"/>
    <cellStyle name="Comma 2 6 3 3 3 5" xfId="25200" xr:uid="{C3EF43D3-E863-42F4-920A-2070C98653E5}"/>
    <cellStyle name="Comma 2 6 3 3 4" xfId="4878" xr:uid="{00000000-0005-0000-0000-000055130000}"/>
    <cellStyle name="Comma 2 6 3 3 4 2" xfId="25204" xr:uid="{F96C7831-190E-4367-9C82-FD0BD9399A58}"/>
    <cellStyle name="Comma 2 6 3 3 5" xfId="4879" xr:uid="{00000000-0005-0000-0000-000056130000}"/>
    <cellStyle name="Comma 2 6 3 3 5 2" xfId="25205" xr:uid="{D6EDC90E-0BA8-4CDE-A255-ACC13CDFC423}"/>
    <cellStyle name="Comma 2 6 3 3 6" xfId="4880" xr:uid="{00000000-0005-0000-0000-000057130000}"/>
    <cellStyle name="Comma 2 6 3 3 6 2" xfId="25206" xr:uid="{7CC96BC2-7A04-44F2-B5DE-B9E0F178CCC9}"/>
    <cellStyle name="Comma 2 6 3 3 7" xfId="25191" xr:uid="{60E2EE48-A774-40B4-99BD-15C1BE675C36}"/>
    <cellStyle name="Comma 2 6 3 4" xfId="4881" xr:uid="{00000000-0005-0000-0000-000058130000}"/>
    <cellStyle name="Comma 2 6 3 4 2" xfId="4882" xr:uid="{00000000-0005-0000-0000-000059130000}"/>
    <cellStyle name="Comma 2 6 3 4 2 2" xfId="4883" xr:uid="{00000000-0005-0000-0000-00005A130000}"/>
    <cellStyle name="Comma 2 6 3 4 2 2 2" xfId="25209" xr:uid="{0641D125-36DD-4A46-BC00-295D46105993}"/>
    <cellStyle name="Comma 2 6 3 4 2 3" xfId="4884" xr:uid="{00000000-0005-0000-0000-00005B130000}"/>
    <cellStyle name="Comma 2 6 3 4 2 3 2" xfId="25210" xr:uid="{09539F9B-C859-4141-B9BD-E77F5D4124EB}"/>
    <cellStyle name="Comma 2 6 3 4 2 4" xfId="4885" xr:uid="{00000000-0005-0000-0000-00005C130000}"/>
    <cellStyle name="Comma 2 6 3 4 2 4 2" xfId="25211" xr:uid="{656727C0-E94A-47D5-A948-78787E46E07F}"/>
    <cellStyle name="Comma 2 6 3 4 2 5" xfId="25208" xr:uid="{3D3AB005-5146-4F78-8071-AC51AAA02BA1}"/>
    <cellStyle name="Comma 2 6 3 4 3" xfId="4886" xr:uid="{00000000-0005-0000-0000-00005D130000}"/>
    <cellStyle name="Comma 2 6 3 4 3 2" xfId="25212" xr:uid="{2A66FE1C-5AE3-4880-95E7-363949ED5D19}"/>
    <cellStyle name="Comma 2 6 3 4 4" xfId="4887" xr:uid="{00000000-0005-0000-0000-00005E130000}"/>
    <cellStyle name="Comma 2 6 3 4 4 2" xfId="25213" xr:uid="{73199A29-E2C2-46D6-BDAF-2B88FF9E2BD5}"/>
    <cellStyle name="Comma 2 6 3 4 5" xfId="4888" xr:uid="{00000000-0005-0000-0000-00005F130000}"/>
    <cellStyle name="Comma 2 6 3 4 5 2" xfId="25214" xr:uid="{1E1FE9F9-0EF7-4984-B275-6BF7084A16F7}"/>
    <cellStyle name="Comma 2 6 3 4 6" xfId="25207" xr:uid="{110577A3-F62C-48DA-AF49-FE7F8346F0F2}"/>
    <cellStyle name="Comma 2 6 3 5" xfId="4889" xr:uid="{00000000-0005-0000-0000-000060130000}"/>
    <cellStyle name="Comma 2 6 3 5 2" xfId="4890" xr:uid="{00000000-0005-0000-0000-000061130000}"/>
    <cellStyle name="Comma 2 6 3 5 2 2" xfId="25216" xr:uid="{0AD3F1E0-B5C5-4A1E-90A4-1C32465EED49}"/>
    <cellStyle name="Comma 2 6 3 5 3" xfId="4891" xr:uid="{00000000-0005-0000-0000-000062130000}"/>
    <cellStyle name="Comma 2 6 3 5 3 2" xfId="25217" xr:uid="{E3142294-F1FF-4BA6-BD00-B7D5F408723C}"/>
    <cellStyle name="Comma 2 6 3 5 4" xfId="4892" xr:uid="{00000000-0005-0000-0000-000063130000}"/>
    <cellStyle name="Comma 2 6 3 5 4 2" xfId="25218" xr:uid="{3527C225-FE58-4C8B-9173-BB71A3CCC7BB}"/>
    <cellStyle name="Comma 2 6 3 5 5" xfId="25215" xr:uid="{F0DE4C33-DE2B-425D-98A0-8FC7187C5301}"/>
    <cellStyle name="Comma 2 6 3 6" xfId="4893" xr:uid="{00000000-0005-0000-0000-000064130000}"/>
    <cellStyle name="Comma 2 6 3 6 2" xfId="25219" xr:uid="{50DB0DA3-BEBB-48A5-A41C-94F56115BBB0}"/>
    <cellStyle name="Comma 2 6 3 7" xfId="4894" xr:uid="{00000000-0005-0000-0000-000065130000}"/>
    <cellStyle name="Comma 2 6 3 7 2" xfId="25220" xr:uid="{F61539B5-CE3C-4BBF-ABFE-60F7C65D003F}"/>
    <cellStyle name="Comma 2 6 3 8" xfId="4895" xr:uid="{00000000-0005-0000-0000-000066130000}"/>
    <cellStyle name="Comma 2 6 3 8 2" xfId="25221" xr:uid="{9F33792C-ECE1-4AF2-9B3F-87259D477169}"/>
    <cellStyle name="Comma 2 6 3 9" xfId="25174" xr:uid="{8EA041CA-CD89-44D8-B968-BCCFE906D61C}"/>
    <cellStyle name="Comma 2 6 4" xfId="4896" xr:uid="{00000000-0005-0000-0000-000067130000}"/>
    <cellStyle name="Comma 2 6 4 2" xfId="4897" xr:uid="{00000000-0005-0000-0000-000068130000}"/>
    <cellStyle name="Comma 2 6 4 2 2" xfId="4898" xr:uid="{00000000-0005-0000-0000-000069130000}"/>
    <cellStyle name="Comma 2 6 4 2 2 2" xfId="4899" xr:uid="{00000000-0005-0000-0000-00006A130000}"/>
    <cellStyle name="Comma 2 6 4 2 2 2 2" xfId="25225" xr:uid="{8AAFBCF7-8207-4022-8E1F-99F53F1DAC6B}"/>
    <cellStyle name="Comma 2 6 4 2 2 3" xfId="4900" xr:uid="{00000000-0005-0000-0000-00006B130000}"/>
    <cellStyle name="Comma 2 6 4 2 2 3 2" xfId="25226" xr:uid="{E78AA125-72CD-42A3-B7FC-48903C293DE8}"/>
    <cellStyle name="Comma 2 6 4 2 2 4" xfId="4901" xr:uid="{00000000-0005-0000-0000-00006C130000}"/>
    <cellStyle name="Comma 2 6 4 2 2 4 2" xfId="25227" xr:uid="{F8AEFEB7-0DF5-4094-B82D-77A7E810221A}"/>
    <cellStyle name="Comma 2 6 4 2 2 5" xfId="25224" xr:uid="{1F320876-6D36-44A3-B690-937EE5ADD673}"/>
    <cellStyle name="Comma 2 6 4 2 3" xfId="4902" xr:uid="{00000000-0005-0000-0000-00006D130000}"/>
    <cellStyle name="Comma 2 6 4 2 3 2" xfId="25228" xr:uid="{DAED4FEB-5737-4124-8DB3-6EB66C6139E5}"/>
    <cellStyle name="Comma 2 6 4 2 4" xfId="4903" xr:uid="{00000000-0005-0000-0000-00006E130000}"/>
    <cellStyle name="Comma 2 6 4 2 4 2" xfId="25229" xr:uid="{CCE1E346-6A84-4901-84C5-895F93D2755D}"/>
    <cellStyle name="Comma 2 6 4 2 5" xfId="4904" xr:uid="{00000000-0005-0000-0000-00006F130000}"/>
    <cellStyle name="Comma 2 6 4 2 5 2" xfId="25230" xr:uid="{7FFE67C3-26C6-4860-B1F8-90808465522D}"/>
    <cellStyle name="Comma 2 6 4 2 6" xfId="25223" xr:uid="{41DE8F71-6EA7-4E0A-B2F7-35CE3C1A64D6}"/>
    <cellStyle name="Comma 2 6 4 3" xfId="4905" xr:uid="{00000000-0005-0000-0000-000070130000}"/>
    <cellStyle name="Comma 2 6 4 3 2" xfId="4906" xr:uid="{00000000-0005-0000-0000-000071130000}"/>
    <cellStyle name="Comma 2 6 4 3 2 2" xfId="25232" xr:uid="{44D17B87-3EC2-4BE3-9E6C-417DC8FBAB3E}"/>
    <cellStyle name="Comma 2 6 4 3 3" xfId="4907" xr:uid="{00000000-0005-0000-0000-000072130000}"/>
    <cellStyle name="Comma 2 6 4 3 3 2" xfId="25233" xr:uid="{A3CE05EE-3E6A-44B7-8A0F-594D8BB789BD}"/>
    <cellStyle name="Comma 2 6 4 3 4" xfId="4908" xr:uid="{00000000-0005-0000-0000-000073130000}"/>
    <cellStyle name="Comma 2 6 4 3 4 2" xfId="25234" xr:uid="{D81191E9-930A-4F74-9F09-79107212DE37}"/>
    <cellStyle name="Comma 2 6 4 3 5" xfId="25231" xr:uid="{AA8232C6-52D8-410E-9864-C2B3BA374432}"/>
    <cellStyle name="Comma 2 6 4 4" xfId="4909" xr:uid="{00000000-0005-0000-0000-000074130000}"/>
    <cellStyle name="Comma 2 6 4 4 2" xfId="25235" xr:uid="{84D44E9F-D864-49EC-B4DD-3B4A4712B231}"/>
    <cellStyle name="Comma 2 6 4 5" xfId="4910" xr:uid="{00000000-0005-0000-0000-000075130000}"/>
    <cellStyle name="Comma 2 6 4 5 2" xfId="25236" xr:uid="{852D02DE-3DDD-4193-936F-F2D1C4FD6FCA}"/>
    <cellStyle name="Comma 2 6 4 6" xfId="4911" xr:uid="{00000000-0005-0000-0000-000076130000}"/>
    <cellStyle name="Comma 2 6 4 6 2" xfId="25237" xr:uid="{BC340F94-A32B-4303-81D1-C889F3D230BA}"/>
    <cellStyle name="Comma 2 6 4 7" xfId="25222" xr:uid="{56069DBD-1731-46DB-975E-E7FAED2661A5}"/>
    <cellStyle name="Comma 2 6 5" xfId="4912" xr:uid="{00000000-0005-0000-0000-000077130000}"/>
    <cellStyle name="Comma 2 6 5 2" xfId="4913" xr:uid="{00000000-0005-0000-0000-000078130000}"/>
    <cellStyle name="Comma 2 6 5 2 2" xfId="4914" xr:uid="{00000000-0005-0000-0000-000079130000}"/>
    <cellStyle name="Comma 2 6 5 2 2 2" xfId="4915" xr:uid="{00000000-0005-0000-0000-00007A130000}"/>
    <cellStyle name="Comma 2 6 5 2 2 2 2" xfId="25241" xr:uid="{547A8229-774F-477D-B90A-59A0471AADC4}"/>
    <cellStyle name="Comma 2 6 5 2 2 3" xfId="4916" xr:uid="{00000000-0005-0000-0000-00007B130000}"/>
    <cellStyle name="Comma 2 6 5 2 2 3 2" xfId="25242" xr:uid="{AB06FEC6-7571-45D4-ADFC-7D0F12FDCF7E}"/>
    <cellStyle name="Comma 2 6 5 2 2 4" xfId="4917" xr:uid="{00000000-0005-0000-0000-00007C130000}"/>
    <cellStyle name="Comma 2 6 5 2 2 4 2" xfId="25243" xr:uid="{42B83DDA-BD9A-4450-8380-CA3E051697BC}"/>
    <cellStyle name="Comma 2 6 5 2 2 5" xfId="25240" xr:uid="{F8D3CE41-A817-49DB-B3C5-56B0988BDDA4}"/>
    <cellStyle name="Comma 2 6 5 2 3" xfId="4918" xr:uid="{00000000-0005-0000-0000-00007D130000}"/>
    <cellStyle name="Comma 2 6 5 2 3 2" xfId="25244" xr:uid="{7100B67D-A951-4EFD-815E-4DF669B98121}"/>
    <cellStyle name="Comma 2 6 5 2 4" xfId="4919" xr:uid="{00000000-0005-0000-0000-00007E130000}"/>
    <cellStyle name="Comma 2 6 5 2 4 2" xfId="25245" xr:uid="{C9C91E6C-915B-498D-91E1-562B48C41894}"/>
    <cellStyle name="Comma 2 6 5 2 5" xfId="4920" xr:uid="{00000000-0005-0000-0000-00007F130000}"/>
    <cellStyle name="Comma 2 6 5 2 5 2" xfId="25246" xr:uid="{C0DA9D55-379C-48ED-B2B9-6084F9382910}"/>
    <cellStyle name="Comma 2 6 5 2 6" xfId="25239" xr:uid="{007B29B1-04F0-4DDA-B495-41EF59A413E0}"/>
    <cellStyle name="Comma 2 6 5 3" xfId="4921" xr:uid="{00000000-0005-0000-0000-000080130000}"/>
    <cellStyle name="Comma 2 6 5 3 2" xfId="4922" xr:uid="{00000000-0005-0000-0000-000081130000}"/>
    <cellStyle name="Comma 2 6 5 3 2 2" xfId="25248" xr:uid="{4525BEBC-E951-4E40-BF98-0089CCC2E796}"/>
    <cellStyle name="Comma 2 6 5 3 3" xfId="4923" xr:uid="{00000000-0005-0000-0000-000082130000}"/>
    <cellStyle name="Comma 2 6 5 3 3 2" xfId="25249" xr:uid="{6905249A-C224-4E1D-9A24-58086634E41B}"/>
    <cellStyle name="Comma 2 6 5 3 4" xfId="4924" xr:uid="{00000000-0005-0000-0000-000083130000}"/>
    <cellStyle name="Comma 2 6 5 3 4 2" xfId="25250" xr:uid="{16F821B4-668B-4DE8-A3D4-CDFCAC9EA822}"/>
    <cellStyle name="Comma 2 6 5 3 5" xfId="25247" xr:uid="{1A5E2950-0700-4F4C-A27B-78728E9B8FE6}"/>
    <cellStyle name="Comma 2 6 5 4" xfId="4925" xr:uid="{00000000-0005-0000-0000-000084130000}"/>
    <cellStyle name="Comma 2 6 5 4 2" xfId="25251" xr:uid="{CC327505-CCBF-48E8-8B6A-627683B62A40}"/>
    <cellStyle name="Comma 2 6 5 5" xfId="4926" xr:uid="{00000000-0005-0000-0000-000085130000}"/>
    <cellStyle name="Comma 2 6 5 5 2" xfId="25252" xr:uid="{1C105DF0-EEDE-4EF8-9CAE-748BBB0CC5C8}"/>
    <cellStyle name="Comma 2 6 5 6" xfId="4927" xr:uid="{00000000-0005-0000-0000-000086130000}"/>
    <cellStyle name="Comma 2 6 5 6 2" xfId="25253" xr:uid="{9F1284FB-A86E-4DBF-89A1-F704E27DFDEA}"/>
    <cellStyle name="Comma 2 6 5 7" xfId="25238" xr:uid="{38226C4C-2E3C-43D6-AD4A-CACF8E15FFE4}"/>
    <cellStyle name="Comma 2 6 6" xfId="4928" xr:uid="{00000000-0005-0000-0000-000087130000}"/>
    <cellStyle name="Comma 2 6 6 2" xfId="25254" xr:uid="{3C3EF52D-9080-42DA-8AE4-2B5A215C7A0B}"/>
    <cellStyle name="Comma 2 6 7" xfId="4929" xr:uid="{00000000-0005-0000-0000-000088130000}"/>
    <cellStyle name="Comma 2 6 7 2" xfId="4930" xr:uid="{00000000-0005-0000-0000-000089130000}"/>
    <cellStyle name="Comma 2 6 7 2 2" xfId="4931" xr:uid="{00000000-0005-0000-0000-00008A130000}"/>
    <cellStyle name="Comma 2 6 7 2 2 2" xfId="25257" xr:uid="{772C7E32-5089-4DF2-9E8C-4246DF3D3E4B}"/>
    <cellStyle name="Comma 2 6 7 2 3" xfId="4932" xr:uid="{00000000-0005-0000-0000-00008B130000}"/>
    <cellStyle name="Comma 2 6 7 2 3 2" xfId="25258" xr:uid="{D9096A80-82E9-4271-B535-038AA4263974}"/>
    <cellStyle name="Comma 2 6 7 2 4" xfId="4933" xr:uid="{00000000-0005-0000-0000-00008C130000}"/>
    <cellStyle name="Comma 2 6 7 2 4 2" xfId="25259" xr:uid="{2099EC26-4219-4166-B353-9E0C81325EEE}"/>
    <cellStyle name="Comma 2 6 7 2 5" xfId="25256" xr:uid="{F92F9936-806D-4487-B979-B5EF19A11C2A}"/>
    <cellStyle name="Comma 2 6 7 3" xfId="4934" xr:uid="{00000000-0005-0000-0000-00008D130000}"/>
    <cellStyle name="Comma 2 6 7 3 2" xfId="25260" xr:uid="{9027730D-ABE1-438F-9289-23603B2151BA}"/>
    <cellStyle name="Comma 2 6 7 4" xfId="4935" xr:uid="{00000000-0005-0000-0000-00008E130000}"/>
    <cellStyle name="Comma 2 6 7 4 2" xfId="25261" xr:uid="{E124D5D9-65F7-4C8D-83F2-88D6DADEF548}"/>
    <cellStyle name="Comma 2 6 7 5" xfId="4936" xr:uid="{00000000-0005-0000-0000-00008F130000}"/>
    <cellStyle name="Comma 2 6 7 5 2" xfId="25262" xr:uid="{EB2D19F7-C1D1-4A57-87BB-E2A1EDC3C1E9}"/>
    <cellStyle name="Comma 2 6 7 6" xfId="25255" xr:uid="{A6D57FDA-0283-48E8-B027-3B3F605C7467}"/>
    <cellStyle name="Comma 2 6 8" xfId="4937" xr:uid="{00000000-0005-0000-0000-000090130000}"/>
    <cellStyle name="Comma 2 6 8 2" xfId="4938" xr:uid="{00000000-0005-0000-0000-000091130000}"/>
    <cellStyle name="Comma 2 6 8 2 2" xfId="25264" xr:uid="{FEFC5067-0124-4DF1-9E54-60DBC2BA3AAA}"/>
    <cellStyle name="Comma 2 6 8 3" xfId="4939" xr:uid="{00000000-0005-0000-0000-000092130000}"/>
    <cellStyle name="Comma 2 6 8 3 2" xfId="25265" xr:uid="{FFFC3674-ED17-4C94-9768-3F99869126E9}"/>
    <cellStyle name="Comma 2 6 8 4" xfId="4940" xr:uid="{00000000-0005-0000-0000-000093130000}"/>
    <cellStyle name="Comma 2 6 8 4 2" xfId="25266" xr:uid="{6AA7B987-1C31-4136-B2AE-7E77263031A0}"/>
    <cellStyle name="Comma 2 6 8 5" xfId="25263" xr:uid="{97AB2260-F6FD-47AA-A52C-994C8B28B1F4}"/>
    <cellStyle name="Comma 2 6 9" xfId="4941" xr:uid="{00000000-0005-0000-0000-000094130000}"/>
    <cellStyle name="Comma 2 6 9 2" xfId="25267" xr:uid="{F5073F20-1584-426E-8530-F5F7DFFD1CB4}"/>
    <cellStyle name="Comma 2 60" xfId="4942" xr:uid="{00000000-0005-0000-0000-000095130000}"/>
    <cellStyle name="Comma 2 60 2" xfId="25268" xr:uid="{B2A1FD78-6000-45D2-85CB-ABEAFDF96F4C}"/>
    <cellStyle name="Comma 2 61" xfId="4943" xr:uid="{00000000-0005-0000-0000-000096130000}"/>
    <cellStyle name="Comma 2 61 2" xfId="25269" xr:uid="{7CD0ACE0-3556-4DFA-B63C-6761C6402FB0}"/>
    <cellStyle name="Comma 2 62" xfId="4944" xr:uid="{00000000-0005-0000-0000-000097130000}"/>
    <cellStyle name="Comma 2 62 2" xfId="25270" xr:uid="{DC8F22AA-1043-45AE-AEB7-222BEEADF6CA}"/>
    <cellStyle name="Comma 2 63" xfId="4945" xr:uid="{00000000-0005-0000-0000-000098130000}"/>
    <cellStyle name="Comma 2 63 2" xfId="25271" xr:uid="{CE2EBF3A-F034-4AD8-819D-1FF7499A04E2}"/>
    <cellStyle name="Comma 2 64" xfId="4946" xr:uid="{00000000-0005-0000-0000-000099130000}"/>
    <cellStyle name="Comma 2 64 2" xfId="25272" xr:uid="{5B079D67-8E7A-4C16-8279-9C4F7A6FAAEF}"/>
    <cellStyle name="Comma 2 65" xfId="4947" xr:uid="{00000000-0005-0000-0000-00009A130000}"/>
    <cellStyle name="Comma 2 65 2" xfId="25273" xr:uid="{47108DE5-E03E-4DA6-9015-7551089F34A5}"/>
    <cellStyle name="Comma 2 66" xfId="4948" xr:uid="{00000000-0005-0000-0000-00009B130000}"/>
    <cellStyle name="Comma 2 66 2" xfId="25274" xr:uid="{1D00E8DC-132A-4EEB-BEF1-997703A21664}"/>
    <cellStyle name="Comma 2 67" xfId="4949" xr:uid="{00000000-0005-0000-0000-00009C130000}"/>
    <cellStyle name="Comma 2 67 2" xfId="25275" xr:uid="{138A358E-AE5A-4420-AAF5-B0B0C9532159}"/>
    <cellStyle name="Comma 2 68" xfId="4950" xr:uid="{00000000-0005-0000-0000-00009D130000}"/>
    <cellStyle name="Comma 2 68 2" xfId="25276" xr:uid="{4F0C2CCC-291A-4249-B70D-797D3CFB8C17}"/>
    <cellStyle name="Comma 2 69" xfId="4951" xr:uid="{00000000-0005-0000-0000-00009E130000}"/>
    <cellStyle name="Comma 2 69 2" xfId="25277" xr:uid="{EDF346B2-DB17-4C6A-950D-3FD900414160}"/>
    <cellStyle name="Comma 2 7" xfId="4952" xr:uid="{00000000-0005-0000-0000-00009F130000}"/>
    <cellStyle name="Comma 2 7 2" xfId="4953" xr:uid="{00000000-0005-0000-0000-0000A0130000}"/>
    <cellStyle name="Comma 2 7 2 2" xfId="4954" xr:uid="{00000000-0005-0000-0000-0000A1130000}"/>
    <cellStyle name="Comma 2 7 2 2 2" xfId="4955" xr:uid="{00000000-0005-0000-0000-0000A2130000}"/>
    <cellStyle name="Comma 2 7 2 2 2 2" xfId="25281" xr:uid="{B7D61CB6-92F1-46EE-B8F4-7F71D29781AC}"/>
    <cellStyle name="Comma 2 7 2 2 3" xfId="4956" xr:uid="{00000000-0005-0000-0000-0000A3130000}"/>
    <cellStyle name="Comma 2 7 2 2 3 2" xfId="25282" xr:uid="{78421F1E-2B57-435C-BC03-0A37AA337B4A}"/>
    <cellStyle name="Comma 2 7 2 2 4" xfId="4957" xr:uid="{00000000-0005-0000-0000-0000A4130000}"/>
    <cellStyle name="Comma 2 7 2 2 4 2" xfId="25283" xr:uid="{DD4D71FF-C5AB-4F89-A094-86BC70E057B9}"/>
    <cellStyle name="Comma 2 7 2 2 5" xfId="25280" xr:uid="{802C1A37-7A89-4DAA-9C83-6082326AC9D7}"/>
    <cellStyle name="Comma 2 7 2 3" xfId="4958" xr:uid="{00000000-0005-0000-0000-0000A5130000}"/>
    <cellStyle name="Comma 2 7 2 3 2" xfId="4959" xr:uid="{00000000-0005-0000-0000-0000A6130000}"/>
    <cellStyle name="Comma 2 7 2 3 2 2" xfId="25285" xr:uid="{1DBF7F85-3BC3-4502-AF7D-767C471ADF5C}"/>
    <cellStyle name="Comma 2 7 2 3 3" xfId="4960" xr:uid="{00000000-0005-0000-0000-0000A7130000}"/>
    <cellStyle name="Comma 2 7 2 3 3 2" xfId="25286" xr:uid="{9F77D39A-2427-42EB-BFE5-D11D325CE742}"/>
    <cellStyle name="Comma 2 7 2 3 4" xfId="4961" xr:uid="{00000000-0005-0000-0000-0000A8130000}"/>
    <cellStyle name="Comma 2 7 2 3 4 2" xfId="25287" xr:uid="{ECCB0091-E888-479D-A78B-8876F07D3691}"/>
    <cellStyle name="Comma 2 7 2 3 5" xfId="25284" xr:uid="{5D0D799A-220F-48C1-AF95-ACAE9B9F3371}"/>
    <cellStyle name="Comma 2 7 2 4" xfId="4962" xr:uid="{00000000-0005-0000-0000-0000A9130000}"/>
    <cellStyle name="Comma 2 7 2 4 2" xfId="4963" xr:uid="{00000000-0005-0000-0000-0000AA130000}"/>
    <cellStyle name="Comma 2 7 2 4 2 2" xfId="25289" xr:uid="{12F1EC64-0922-4383-A5F7-9A96008B7F97}"/>
    <cellStyle name="Comma 2 7 2 4 3" xfId="4964" xr:uid="{00000000-0005-0000-0000-0000AB130000}"/>
    <cellStyle name="Comma 2 7 2 4 3 2" xfId="25290" xr:uid="{5F12A266-EF64-4AF4-AE7F-1ED546654C4D}"/>
    <cellStyle name="Comma 2 7 2 4 4" xfId="4965" xr:uid="{00000000-0005-0000-0000-0000AC130000}"/>
    <cellStyle name="Comma 2 7 2 4 4 2" xfId="25291" xr:uid="{AE16AB99-C935-4496-A5DE-096A89B6834F}"/>
    <cellStyle name="Comma 2 7 2 4 5" xfId="25288" xr:uid="{30843580-E5EB-4E6B-9691-1C7015B2BFEA}"/>
    <cellStyle name="Comma 2 7 2 5" xfId="4966" xr:uid="{00000000-0005-0000-0000-0000AD130000}"/>
    <cellStyle name="Comma 2 7 2 5 2" xfId="25292" xr:uid="{DFB7CD18-285B-4691-BFC5-B26F773CCE2A}"/>
    <cellStyle name="Comma 2 7 2 6" xfId="4967" xr:uid="{00000000-0005-0000-0000-0000AE130000}"/>
    <cellStyle name="Comma 2 7 2 6 2" xfId="25293" xr:uid="{B5BF9A26-2E99-4E7C-AF47-74C7E0887650}"/>
    <cellStyle name="Comma 2 7 2 7" xfId="25279" xr:uid="{2F18E084-70C3-44EB-89F3-564B32D418BB}"/>
    <cellStyle name="Comma 2 7 3" xfId="4968" xr:uid="{00000000-0005-0000-0000-0000AF130000}"/>
    <cellStyle name="Comma 2 7 3 2" xfId="25294" xr:uid="{FB1E9978-DC8E-4990-9556-945654CD2307}"/>
    <cellStyle name="Comma 2 7 4" xfId="4969" xr:uid="{00000000-0005-0000-0000-0000B0130000}"/>
    <cellStyle name="Comma 2 7 4 2" xfId="25295" xr:uid="{78A40766-C96A-4C79-85DE-5CAFDE8AFF79}"/>
    <cellStyle name="Comma 2 7 5" xfId="4970" xr:uid="{00000000-0005-0000-0000-0000B1130000}"/>
    <cellStyle name="Comma 2 7 5 2" xfId="25296" xr:uid="{F9A0D96E-2AF7-4713-B96D-C53C3B271DE5}"/>
    <cellStyle name="Comma 2 7 6" xfId="4971" xr:uid="{00000000-0005-0000-0000-0000B2130000}"/>
    <cellStyle name="Comma 2 7 6 2" xfId="25297" xr:uid="{11C7E9FC-5FE2-41E1-AA2E-1EB41A1F1931}"/>
    <cellStyle name="Comma 2 7 7" xfId="4972" xr:uid="{00000000-0005-0000-0000-0000B3130000}"/>
    <cellStyle name="Comma 2 7 7 2" xfId="4973" xr:uid="{00000000-0005-0000-0000-0000B4130000}"/>
    <cellStyle name="Comma 2 7 7 2 2" xfId="25299" xr:uid="{B7476A98-C7D9-4299-9E5C-235DF1C6323B}"/>
    <cellStyle name="Comma 2 7 7 3" xfId="4974" xr:uid="{00000000-0005-0000-0000-0000B5130000}"/>
    <cellStyle name="Comma 2 7 7 3 2" xfId="25300" xr:uid="{39AAB830-503C-44F8-B1A8-736F4CC3DE98}"/>
    <cellStyle name="Comma 2 7 7 4" xfId="4975" xr:uid="{00000000-0005-0000-0000-0000B6130000}"/>
    <cellStyle name="Comma 2 7 7 4 2" xfId="25301" xr:uid="{B7FA2B27-5BBC-4875-A4AD-4FB1331CE03B}"/>
    <cellStyle name="Comma 2 7 7 5" xfId="25298" xr:uid="{2D5430CD-96A0-4D76-A38A-7F147132978D}"/>
    <cellStyle name="Comma 2 7 8" xfId="25278" xr:uid="{5C8595E8-DD96-4E2E-BD7D-190016C6F931}"/>
    <cellStyle name="Comma 2 70" xfId="4976" xr:uid="{00000000-0005-0000-0000-0000B7130000}"/>
    <cellStyle name="Comma 2 70 2" xfId="25302" xr:uid="{22DD3355-C4B7-4964-B409-48C2323FBF9A}"/>
    <cellStyle name="Comma 2 71" xfId="4977" xr:uid="{00000000-0005-0000-0000-0000B8130000}"/>
    <cellStyle name="Comma 2 71 2" xfId="25303" xr:uid="{D92847C5-F40F-4E1E-87EB-C1876F8BD753}"/>
    <cellStyle name="Comma 2 72" xfId="4978" xr:uid="{00000000-0005-0000-0000-0000B9130000}"/>
    <cellStyle name="Comma 2 72 2" xfId="25304" xr:uid="{462E7A10-A3A7-44DE-B7CA-34FED8389071}"/>
    <cellStyle name="Comma 2 73" xfId="4979" xr:uid="{00000000-0005-0000-0000-0000BA130000}"/>
    <cellStyle name="Comma 2 73 2" xfId="25305" xr:uid="{FD199283-CD73-4E6A-BDE5-95BB7F470911}"/>
    <cellStyle name="Comma 2 74" xfId="4980" xr:uid="{00000000-0005-0000-0000-0000BB130000}"/>
    <cellStyle name="Comma 2 74 2" xfId="25306" xr:uid="{5062A545-CF38-483E-9E6E-61C90698B8A8}"/>
    <cellStyle name="Comma 2 75" xfId="4981" xr:uid="{00000000-0005-0000-0000-0000BC130000}"/>
    <cellStyle name="Comma 2 75 2" xfId="25307" xr:uid="{C12099D6-121E-407D-9A9F-D3AB1677D8F7}"/>
    <cellStyle name="Comma 2 76" xfId="4982" xr:uid="{00000000-0005-0000-0000-0000BD130000}"/>
    <cellStyle name="Comma 2 76 2" xfId="25308" xr:uid="{57AD8FFF-EB17-49A5-AB57-E7A5849CE73C}"/>
    <cellStyle name="Comma 2 77" xfId="4983" xr:uid="{00000000-0005-0000-0000-0000BE130000}"/>
    <cellStyle name="Comma 2 77 2" xfId="25309" xr:uid="{3478A6EC-AD6F-462F-B82F-279C9D37415D}"/>
    <cellStyle name="Comma 2 78" xfId="4984" xr:uid="{00000000-0005-0000-0000-0000BF130000}"/>
    <cellStyle name="Comma 2 78 2" xfId="25310" xr:uid="{E29F6411-2726-45F9-963D-06F9A50996AD}"/>
    <cellStyle name="Comma 2 79" xfId="4985" xr:uid="{00000000-0005-0000-0000-0000C0130000}"/>
    <cellStyle name="Comma 2 79 2" xfId="25311" xr:uid="{4EA8E235-A065-4D42-9804-EDCDA673EB18}"/>
    <cellStyle name="Comma 2 8" xfId="4986" xr:uid="{00000000-0005-0000-0000-0000C1130000}"/>
    <cellStyle name="Comma 2 8 2" xfId="4987" xr:uid="{00000000-0005-0000-0000-0000C2130000}"/>
    <cellStyle name="Comma 2 8 2 2" xfId="4988" xr:uid="{00000000-0005-0000-0000-0000C3130000}"/>
    <cellStyle name="Comma 2 8 2 2 2" xfId="25314" xr:uid="{C1968944-F4FF-4466-8B7A-7F895992B5D0}"/>
    <cellStyle name="Comma 2 8 2 3" xfId="4989" xr:uid="{00000000-0005-0000-0000-0000C4130000}"/>
    <cellStyle name="Comma 2 8 2 3 2" xfId="25315" xr:uid="{CFDC65F1-B14A-4BC1-9CAC-906E33950470}"/>
    <cellStyle name="Comma 2 8 2 4" xfId="25313" xr:uid="{7634CDBF-CC08-423C-95E8-B77ED3E9606A}"/>
    <cellStyle name="Comma 2 8 3" xfId="4990" xr:uid="{00000000-0005-0000-0000-0000C5130000}"/>
    <cellStyle name="Comma 2 8 3 2" xfId="4991" xr:uid="{00000000-0005-0000-0000-0000C6130000}"/>
    <cellStyle name="Comma 2 8 3 2 2" xfId="25317" xr:uid="{5E7C2319-C056-4A53-9CFD-51C9E55BBB6F}"/>
    <cellStyle name="Comma 2 8 3 3" xfId="25316" xr:uid="{79934064-AAA7-42FC-A30B-4925AD1FECEA}"/>
    <cellStyle name="Comma 2 8 4" xfId="4992" xr:uid="{00000000-0005-0000-0000-0000C7130000}"/>
    <cellStyle name="Comma 2 8 4 2" xfId="25318" xr:uid="{88C41386-77A0-44B3-A0F9-048CFC64F7BB}"/>
    <cellStyle name="Comma 2 8 4 3" xfId="30237" xr:uid="{FE69A179-B281-4F08-B5B6-1C23180D9CDF}"/>
    <cellStyle name="Comma 2 8 5" xfId="4993" xr:uid="{00000000-0005-0000-0000-0000C8130000}"/>
    <cellStyle name="Comma 2 8 5 2" xfId="25319" xr:uid="{520F1715-1545-4B59-8343-C1D5E7B2AC04}"/>
    <cellStyle name="Comma 2 8 5 3" xfId="30238" xr:uid="{E1DACFEE-94D7-401E-B93F-B2B46A694C34}"/>
    <cellStyle name="Comma 2 8 6" xfId="4994" xr:uid="{00000000-0005-0000-0000-0000C9130000}"/>
    <cellStyle name="Comma 2 8 6 2" xfId="4995" xr:uid="{00000000-0005-0000-0000-0000CA130000}"/>
    <cellStyle name="Comma 2 8 6 2 2" xfId="25321" xr:uid="{8AB49FF9-772D-4390-A1E4-4DCF2E1AA7B3}"/>
    <cellStyle name="Comma 2 8 6 3" xfId="4996" xr:uid="{00000000-0005-0000-0000-0000CB130000}"/>
    <cellStyle name="Comma 2 8 6 3 2" xfId="25322" xr:uid="{40EC8906-12DE-423F-AD09-499FFFA5AA4C}"/>
    <cellStyle name="Comma 2 8 6 4" xfId="4997" xr:uid="{00000000-0005-0000-0000-0000CC130000}"/>
    <cellStyle name="Comma 2 8 6 4 2" xfId="25323" xr:uid="{07D4E1DE-7C96-488B-ACB4-5CC2341FF0C1}"/>
    <cellStyle name="Comma 2 8 6 5" xfId="25320" xr:uid="{B096042A-556D-4BA1-A413-882265345D6C}"/>
    <cellStyle name="Comma 2 8 7" xfId="25312" xr:uid="{98106537-F056-4888-907A-3D9EBB7BC266}"/>
    <cellStyle name="Comma 2 80" xfId="4998" xr:uid="{00000000-0005-0000-0000-0000CD130000}"/>
    <cellStyle name="Comma 2 80 2" xfId="25324" xr:uid="{4BEA4A24-3164-40AF-AD00-B5F966E651B3}"/>
    <cellStyle name="Comma 2 81" xfId="4999" xr:uid="{00000000-0005-0000-0000-0000CE130000}"/>
    <cellStyle name="Comma 2 81 2" xfId="25325" xr:uid="{F0D9E21D-1EAE-472B-A708-341C73648B80}"/>
    <cellStyle name="Comma 2 82" xfId="5000" xr:uid="{00000000-0005-0000-0000-0000CF130000}"/>
    <cellStyle name="Comma 2 82 2" xfId="25326" xr:uid="{E66AB618-87E9-469F-935E-728CB41831C9}"/>
    <cellStyle name="Comma 2 83" xfId="5001" xr:uid="{00000000-0005-0000-0000-0000D0130000}"/>
    <cellStyle name="Comma 2 83 2" xfId="25327" xr:uid="{7BE09C72-510B-456C-BA0C-BC9DAEEB3D23}"/>
    <cellStyle name="Comma 2 84" xfId="5002" xr:uid="{00000000-0005-0000-0000-0000D1130000}"/>
    <cellStyle name="Comma 2 84 2" xfId="25328" xr:uid="{54405F1A-0859-4E0E-90E9-5E58236CFAB1}"/>
    <cellStyle name="Comma 2 85" xfId="5003" xr:uid="{00000000-0005-0000-0000-0000D2130000}"/>
    <cellStyle name="Comma 2 85 2" xfId="25329" xr:uid="{12127C36-B33B-4A10-B998-2E73B96BD0F8}"/>
    <cellStyle name="Comma 2 86" xfId="5004" xr:uid="{00000000-0005-0000-0000-0000D3130000}"/>
    <cellStyle name="Comma 2 86 2" xfId="25330" xr:uid="{0FB4EE2D-2506-43A0-A26E-570D4353CB5A}"/>
    <cellStyle name="Comma 2 87" xfId="5005" xr:uid="{00000000-0005-0000-0000-0000D4130000}"/>
    <cellStyle name="Comma 2 87 2" xfId="25331" xr:uid="{A59E17C6-89D8-4C9F-901A-F9FD6CB8E401}"/>
    <cellStyle name="Comma 2 88" xfId="5006" xr:uid="{00000000-0005-0000-0000-0000D5130000}"/>
    <cellStyle name="Comma 2 88 2" xfId="25332" xr:uid="{A2A389DC-E842-445E-B8F4-8560BDD26B03}"/>
    <cellStyle name="Comma 2 89" xfId="5007" xr:uid="{00000000-0005-0000-0000-0000D6130000}"/>
    <cellStyle name="Comma 2 89 2" xfId="25333" xr:uid="{6B719AF6-FF1C-49AF-B0F8-900FF99E4788}"/>
    <cellStyle name="Comma 2 9" xfId="5008" xr:uid="{00000000-0005-0000-0000-0000D7130000}"/>
    <cellStyle name="Comma 2 9 2" xfId="5009" xr:uid="{00000000-0005-0000-0000-0000D8130000}"/>
    <cellStyle name="Comma 2 9 2 2" xfId="5010" xr:uid="{00000000-0005-0000-0000-0000D9130000}"/>
    <cellStyle name="Comma 2 9 2 2 2" xfId="25336" xr:uid="{7A401712-51D5-4272-8121-6C4475449C13}"/>
    <cellStyle name="Comma 2 9 2 3" xfId="25335" xr:uid="{00ECFA9B-9D9A-4672-B953-455856CE9AC2}"/>
    <cellStyle name="Comma 2 9 3" xfId="5011" xr:uid="{00000000-0005-0000-0000-0000DA130000}"/>
    <cellStyle name="Comma 2 9 3 2" xfId="25337" xr:uid="{A0098D00-E5BC-4CF2-B87D-4167E612ED5F}"/>
    <cellStyle name="Comma 2 9 4" xfId="5012" xr:uid="{00000000-0005-0000-0000-0000DB130000}"/>
    <cellStyle name="Comma 2 9 4 2" xfId="25338" xr:uid="{5D4B6A34-E4FE-4928-8875-37EE40394B7B}"/>
    <cellStyle name="Comma 2 9 5" xfId="5013" xr:uid="{00000000-0005-0000-0000-0000DC130000}"/>
    <cellStyle name="Comma 2 9 5 2" xfId="5014" xr:uid="{00000000-0005-0000-0000-0000DD130000}"/>
    <cellStyle name="Comma 2 9 5 2 2" xfId="25340" xr:uid="{FD33869B-FA89-4BDD-A805-0C15F210E351}"/>
    <cellStyle name="Comma 2 9 5 3" xfId="5015" xr:uid="{00000000-0005-0000-0000-0000DE130000}"/>
    <cellStyle name="Comma 2 9 5 3 2" xfId="25341" xr:uid="{D5106D6A-15CD-4B75-9C93-31128772FA92}"/>
    <cellStyle name="Comma 2 9 5 4" xfId="5016" xr:uid="{00000000-0005-0000-0000-0000DF130000}"/>
    <cellStyle name="Comma 2 9 5 4 2" xfId="25342" xr:uid="{FEA8CDD1-5EF1-4BD3-BD4D-B65B0EF29E88}"/>
    <cellStyle name="Comma 2 9 5 5" xfId="25339" xr:uid="{D8C61A40-75F4-496A-AEB4-A690732AC695}"/>
    <cellStyle name="Comma 2 9 6" xfId="25334" xr:uid="{52D87507-952A-442A-B350-90A029B35DBD}"/>
    <cellStyle name="Comma 2 90" xfId="5017" xr:uid="{00000000-0005-0000-0000-0000E0130000}"/>
    <cellStyle name="Comma 2 90 2" xfId="25343" xr:uid="{9959AD1B-A92A-4320-8130-36DC5ED2C606}"/>
    <cellStyle name="Comma 2 91" xfId="5018" xr:uid="{00000000-0005-0000-0000-0000E1130000}"/>
    <cellStyle name="Comma 2 91 2" xfId="25344" xr:uid="{1A3564B7-0DB3-4DF4-AE2D-8423F42ED820}"/>
    <cellStyle name="Comma 2 92" xfId="5019" xr:uid="{00000000-0005-0000-0000-0000E2130000}"/>
    <cellStyle name="Comma 2 92 2" xfId="25345" xr:uid="{AEB843BC-2B9D-4530-89FC-39DD5DECE027}"/>
    <cellStyle name="Comma 2 93" xfId="5020" xr:uid="{00000000-0005-0000-0000-0000E3130000}"/>
    <cellStyle name="Comma 2 93 2" xfId="25346" xr:uid="{BC17953E-1D40-4E8D-9A04-12FE152F9887}"/>
    <cellStyle name="Comma 2 94" xfId="5021" xr:uid="{00000000-0005-0000-0000-0000E4130000}"/>
    <cellStyle name="Comma 2 94 2" xfId="25347" xr:uid="{3D9F7D29-A6B2-4E64-89F5-73713957F6F2}"/>
    <cellStyle name="Comma 2 95" xfId="5022" xr:uid="{00000000-0005-0000-0000-0000E5130000}"/>
    <cellStyle name="Comma 2 95 2" xfId="25348" xr:uid="{16DEA52B-30DE-42B6-BC63-2803D39F99B7}"/>
    <cellStyle name="Comma 2 96" xfId="5023" xr:uid="{00000000-0005-0000-0000-0000E6130000}"/>
    <cellStyle name="Comma 2 96 2" xfId="25349" xr:uid="{0FEB8EFA-D538-459A-AD05-632BE5E42A31}"/>
    <cellStyle name="Comma 2 97" xfId="5024" xr:uid="{00000000-0005-0000-0000-0000E7130000}"/>
    <cellStyle name="Comma 2 97 2" xfId="25350" xr:uid="{91FFF29A-446B-4CDE-9998-EE9EB20064F3}"/>
    <cellStyle name="Comma 2 98" xfId="5025" xr:uid="{00000000-0005-0000-0000-0000E8130000}"/>
    <cellStyle name="Comma 2 98 2" xfId="25351" xr:uid="{D8F1C8C8-5C7F-417E-9D37-9AA40656DB11}"/>
    <cellStyle name="Comma 2 99" xfId="5026" xr:uid="{00000000-0005-0000-0000-0000E9130000}"/>
    <cellStyle name="Comma 2 99 2" xfId="25352" xr:uid="{9CECFDEF-97F8-449C-8A9F-9D95A1989027}"/>
    <cellStyle name="Comma 20" xfId="5027" xr:uid="{00000000-0005-0000-0000-0000EA130000}"/>
    <cellStyle name="Comma 20 10" xfId="5028" xr:uid="{00000000-0005-0000-0000-0000EB130000}"/>
    <cellStyle name="Comma 20 10 2" xfId="25354" xr:uid="{700EB5D7-045E-4CE8-AA0F-E6B709314749}"/>
    <cellStyle name="Comma 20 11" xfId="5029" xr:uid="{00000000-0005-0000-0000-0000EC130000}"/>
    <cellStyle name="Comma 20 11 2" xfId="25355" xr:uid="{28D83B9B-6B0C-4B8A-A500-59D38DD7791B}"/>
    <cellStyle name="Comma 20 12" xfId="5030" xr:uid="{00000000-0005-0000-0000-0000ED130000}"/>
    <cellStyle name="Comma 20 12 2" xfId="25356" xr:uid="{72C2123B-A9AE-4A21-9C11-00FF76EC0173}"/>
    <cellStyle name="Comma 20 13" xfId="25353" xr:uid="{8F510C18-7D7F-4730-859D-1701E1D58675}"/>
    <cellStyle name="Comma 20 2" xfId="5031" xr:uid="{00000000-0005-0000-0000-0000EE130000}"/>
    <cellStyle name="Comma 20 2 2" xfId="5032" xr:uid="{00000000-0005-0000-0000-0000EF130000}"/>
    <cellStyle name="Comma 20 2 2 2" xfId="25358" xr:uid="{4C502234-19B3-4160-9D83-B7CE07512A63}"/>
    <cellStyle name="Comma 20 2 3" xfId="5033" xr:uid="{00000000-0005-0000-0000-0000F0130000}"/>
    <cellStyle name="Comma 20 2 3 2" xfId="25359" xr:uid="{AC0A5FB8-A013-45E7-937C-9F9D205E0E16}"/>
    <cellStyle name="Comma 20 2 4" xfId="5034" xr:uid="{00000000-0005-0000-0000-0000F1130000}"/>
    <cellStyle name="Comma 20 2 4 2" xfId="25360" xr:uid="{5D25DDC3-8E4B-4039-B3D3-44BBB8469237}"/>
    <cellStyle name="Comma 20 2 5" xfId="5035" xr:uid="{00000000-0005-0000-0000-0000F2130000}"/>
    <cellStyle name="Comma 20 2 5 2" xfId="25361" xr:uid="{3132A3FB-D4EC-4B80-8A71-B3F5A3CAC9EC}"/>
    <cellStyle name="Comma 20 2 6" xfId="5036" xr:uid="{00000000-0005-0000-0000-0000F3130000}"/>
    <cellStyle name="Comma 20 2 6 2" xfId="25362" xr:uid="{C261D81B-9CD3-4E37-B2A5-8C8353653E0B}"/>
    <cellStyle name="Comma 20 2 7" xfId="5037" xr:uid="{00000000-0005-0000-0000-0000F4130000}"/>
    <cellStyle name="Comma 20 2 7 2" xfId="25363" xr:uid="{7C7A020B-B736-4A6D-9CFC-A00563A98B53}"/>
    <cellStyle name="Comma 20 2 8" xfId="25357" xr:uid="{FD5C23FE-8A60-4D7B-871D-C13360AD0E7A}"/>
    <cellStyle name="Comma 20 3" xfId="5038" xr:uid="{00000000-0005-0000-0000-0000F5130000}"/>
    <cellStyle name="Comma 20 3 2" xfId="5039" xr:uid="{00000000-0005-0000-0000-0000F6130000}"/>
    <cellStyle name="Comma 20 3 2 2" xfId="25365" xr:uid="{1D738AFF-DE0A-4D57-8CDF-CBF2C9EC599C}"/>
    <cellStyle name="Comma 20 3 3" xfId="5040" xr:uid="{00000000-0005-0000-0000-0000F7130000}"/>
    <cellStyle name="Comma 20 3 3 2" xfId="25366" xr:uid="{ED4EC793-8DCE-45A3-A7DE-411361E1947F}"/>
    <cellStyle name="Comma 20 3 4" xfId="5041" xr:uid="{00000000-0005-0000-0000-0000F8130000}"/>
    <cellStyle name="Comma 20 3 4 2" xfId="25367" xr:uid="{0DFF5B88-A415-45C0-9EFE-79C7A1D79304}"/>
    <cellStyle name="Comma 20 3 5" xfId="5042" xr:uid="{00000000-0005-0000-0000-0000F9130000}"/>
    <cellStyle name="Comma 20 3 5 2" xfId="25368" xr:uid="{9B89C2AD-DBC1-4F3D-8F0B-0FFE7245F01B}"/>
    <cellStyle name="Comma 20 3 6" xfId="5043" xr:uid="{00000000-0005-0000-0000-0000FA130000}"/>
    <cellStyle name="Comma 20 3 6 2" xfId="25369" xr:uid="{5D0E71CC-3720-496E-9B95-4F731D683E57}"/>
    <cellStyle name="Comma 20 3 7" xfId="25364" xr:uid="{5EBA21EE-FC1F-4D39-93D2-56C422B3CB4D}"/>
    <cellStyle name="Comma 20 4" xfId="5044" xr:uid="{00000000-0005-0000-0000-0000FB130000}"/>
    <cellStyle name="Comma 20 4 2" xfId="5045" xr:uid="{00000000-0005-0000-0000-0000FC130000}"/>
    <cellStyle name="Comma 20 4 2 2" xfId="25371" xr:uid="{43C55166-7A87-4912-B171-31D3E883C4D0}"/>
    <cellStyle name="Comma 20 4 3" xfId="5046" xr:uid="{00000000-0005-0000-0000-0000FD130000}"/>
    <cellStyle name="Comma 20 4 3 2" xfId="25372" xr:uid="{4EDB1A22-C5C5-4F3E-9557-735D1CBB01D8}"/>
    <cellStyle name="Comma 20 4 4" xfId="5047" xr:uid="{00000000-0005-0000-0000-0000FE130000}"/>
    <cellStyle name="Comma 20 4 4 2" xfId="25373" xr:uid="{D01EA1AA-8C5D-4C7E-8254-F7105AEAE4A1}"/>
    <cellStyle name="Comma 20 4 5" xfId="5048" xr:uid="{00000000-0005-0000-0000-0000FF130000}"/>
    <cellStyle name="Comma 20 4 5 2" xfId="25374" xr:uid="{0E50484B-AB82-492B-A003-07F65DC3FA9D}"/>
    <cellStyle name="Comma 20 4 6" xfId="5049" xr:uid="{00000000-0005-0000-0000-000000140000}"/>
    <cellStyle name="Comma 20 4 6 2" xfId="25375" xr:uid="{68815039-C18A-4BDC-88AE-E85F511925D8}"/>
    <cellStyle name="Comma 20 4 7" xfId="25370" xr:uid="{029E2B43-1428-48BA-A68F-2423B30FA3BC}"/>
    <cellStyle name="Comma 20 5" xfId="5050" xr:uid="{00000000-0005-0000-0000-000001140000}"/>
    <cellStyle name="Comma 20 5 2" xfId="5051" xr:uid="{00000000-0005-0000-0000-000002140000}"/>
    <cellStyle name="Comma 20 5 2 2" xfId="25377" xr:uid="{8682F658-799F-4661-899E-09B15EAE3242}"/>
    <cellStyle name="Comma 20 5 3" xfId="5052" xr:uid="{00000000-0005-0000-0000-000003140000}"/>
    <cellStyle name="Comma 20 5 3 2" xfId="25378" xr:uid="{DD07438B-2303-4C4D-BD70-AFEDDFBCB59C}"/>
    <cellStyle name="Comma 20 5 4" xfId="5053" xr:uid="{00000000-0005-0000-0000-000004140000}"/>
    <cellStyle name="Comma 20 5 4 2" xfId="25379" xr:uid="{7890D821-3E45-4513-BD95-C4A698ED271A}"/>
    <cellStyle name="Comma 20 5 5" xfId="5054" xr:uid="{00000000-0005-0000-0000-000005140000}"/>
    <cellStyle name="Comma 20 5 5 2" xfId="25380" xr:uid="{D82CD3DA-CBB9-47C8-A445-AF6DFFF4E1F9}"/>
    <cellStyle name="Comma 20 5 6" xfId="5055" xr:uid="{00000000-0005-0000-0000-000006140000}"/>
    <cellStyle name="Comma 20 5 6 2" xfId="25381" xr:uid="{7B105A73-9100-49FF-9B26-84A18A78CE21}"/>
    <cellStyle name="Comma 20 5 7" xfId="25376" xr:uid="{CE457380-890E-4CF9-9226-92241B531ADF}"/>
    <cellStyle name="Comma 20 6" xfId="5056" xr:uid="{00000000-0005-0000-0000-000007140000}"/>
    <cellStyle name="Comma 20 6 2" xfId="25382" xr:uid="{173A0B01-A989-4E94-A4B7-55D47B3E4099}"/>
    <cellStyle name="Comma 20 7" xfId="5057" xr:uid="{00000000-0005-0000-0000-000008140000}"/>
    <cellStyle name="Comma 20 7 2" xfId="25383" xr:uid="{5432DEBC-7BD3-46B3-A6A0-F5C05658FBB4}"/>
    <cellStyle name="Comma 20 8" xfId="5058" xr:uid="{00000000-0005-0000-0000-000009140000}"/>
    <cellStyle name="Comma 20 8 2" xfId="25384" xr:uid="{88BB517C-82DB-43C5-B9ED-384770555C4A}"/>
    <cellStyle name="Comma 20 9" xfId="5059" xr:uid="{00000000-0005-0000-0000-00000A140000}"/>
    <cellStyle name="Comma 20 9 2" xfId="25385" xr:uid="{E001463D-6544-433D-A707-0EE22B845380}"/>
    <cellStyle name="Comma 21" xfId="5060" xr:uid="{00000000-0005-0000-0000-00000B140000}"/>
    <cellStyle name="Comma 21 2" xfId="5061" xr:uid="{00000000-0005-0000-0000-00000C140000}"/>
    <cellStyle name="Comma 21 2 2" xfId="5062" xr:uid="{00000000-0005-0000-0000-00000D140000}"/>
    <cellStyle name="Comma 21 2 2 2" xfId="25388" xr:uid="{8B0C8E32-FAC3-4179-A568-3B33DA0CD348}"/>
    <cellStyle name="Comma 21 2 3" xfId="25387" xr:uid="{49E4D2ED-2450-4E7D-B021-3DA4EB883558}"/>
    <cellStyle name="Comma 21 3" xfId="5063" xr:uid="{00000000-0005-0000-0000-00000E140000}"/>
    <cellStyle name="Comma 21 3 2" xfId="25389" xr:uid="{59B134C9-35B8-4655-A9D1-D2772FE9DD96}"/>
    <cellStyle name="Comma 21 4" xfId="25386" xr:uid="{B8CA20A5-A942-443D-833B-30F9F45D6A41}"/>
    <cellStyle name="Comma 22" xfId="5064" xr:uid="{00000000-0005-0000-0000-00000F140000}"/>
    <cellStyle name="Comma 22 2" xfId="5065" xr:uid="{00000000-0005-0000-0000-000010140000}"/>
    <cellStyle name="Comma 22 2 2" xfId="5066" xr:uid="{00000000-0005-0000-0000-000011140000}"/>
    <cellStyle name="Comma 22 2 2 2" xfId="25392" xr:uid="{92D19E3A-BC70-4DEA-B6CA-D27DE88C8392}"/>
    <cellStyle name="Comma 22 2 3" xfId="25391" xr:uid="{3BF1997D-71FA-487A-BCB9-B770C967F85E}"/>
    <cellStyle name="Comma 22 3" xfId="5067" xr:uid="{00000000-0005-0000-0000-000012140000}"/>
    <cellStyle name="Comma 22 3 2" xfId="25393" xr:uid="{D4FF7A9D-E809-4C38-801D-9FD9B1AD63D1}"/>
    <cellStyle name="Comma 22 4" xfId="25390" xr:uid="{CC3E6FCA-B57C-4104-A562-9C86EAE28549}"/>
    <cellStyle name="Comma 23" xfId="5068" xr:uid="{00000000-0005-0000-0000-000013140000}"/>
    <cellStyle name="Comma 23 2" xfId="5069" xr:uid="{00000000-0005-0000-0000-000014140000}"/>
    <cellStyle name="Comma 23 2 2" xfId="25395" xr:uid="{77DF54B5-C9DA-4327-B7A3-3AAD3943B32C}"/>
    <cellStyle name="Comma 23 3" xfId="25394" xr:uid="{143737CF-76B3-48ED-A5C8-D293A287E800}"/>
    <cellStyle name="Comma 24" xfId="5070" xr:uid="{00000000-0005-0000-0000-000015140000}"/>
    <cellStyle name="Comma 24 2" xfId="5071" xr:uid="{00000000-0005-0000-0000-000016140000}"/>
    <cellStyle name="Comma 24 2 2" xfId="25397" xr:uid="{1D2C5E3A-4070-46DB-8ECD-74F34F93C9BA}"/>
    <cellStyle name="Comma 24 3" xfId="25396" xr:uid="{9516162C-54F3-4261-ACFC-B2EC1069C599}"/>
    <cellStyle name="Comma 25" xfId="5072" xr:uid="{00000000-0005-0000-0000-000017140000}"/>
    <cellStyle name="Comma 25 2" xfId="5073" xr:uid="{00000000-0005-0000-0000-000018140000}"/>
    <cellStyle name="Comma 25 2 2" xfId="25399" xr:uid="{70330968-2C2F-4B61-856E-EB89484D8DD9}"/>
    <cellStyle name="Comma 25 3" xfId="25398" xr:uid="{F3E74583-E44E-4E85-87DF-BB634FA1FB82}"/>
    <cellStyle name="Comma 26" xfId="5074" xr:uid="{00000000-0005-0000-0000-000019140000}"/>
    <cellStyle name="Comma 26 2" xfId="5075" xr:uid="{00000000-0005-0000-0000-00001A140000}"/>
    <cellStyle name="Comma 26 2 2" xfId="5076" xr:uid="{00000000-0005-0000-0000-00001B140000}"/>
    <cellStyle name="Comma 26 2 2 2" xfId="25402" xr:uid="{219F5322-1D93-4D17-B211-BC96A64F11CF}"/>
    <cellStyle name="Comma 26 2 3" xfId="25401" xr:uid="{A1698759-B497-40C0-AA19-75DE763B3FF9}"/>
    <cellStyle name="Comma 26 3" xfId="5077" xr:uid="{00000000-0005-0000-0000-00001C140000}"/>
    <cellStyle name="Comma 26 3 2" xfId="25403" xr:uid="{3B12FA79-C5BD-4CBC-9F78-E9DAB2291246}"/>
    <cellStyle name="Comma 26 4" xfId="5078" xr:uid="{00000000-0005-0000-0000-00001D140000}"/>
    <cellStyle name="Comma 26 4 2" xfId="25404" xr:uid="{40C17B4B-D0E8-4511-8CB5-ED6AD59082B1}"/>
    <cellStyle name="Comma 26 5" xfId="25400" xr:uid="{9A38D3AD-2902-429A-9AE6-C13728258F86}"/>
    <cellStyle name="Comma 27" xfId="5079" xr:uid="{00000000-0005-0000-0000-00001E140000}"/>
    <cellStyle name="Comma 27 2" xfId="5080" xr:uid="{00000000-0005-0000-0000-00001F140000}"/>
    <cellStyle name="Comma 27 2 2" xfId="5081" xr:uid="{00000000-0005-0000-0000-000020140000}"/>
    <cellStyle name="Comma 27 2 2 2" xfId="25407" xr:uid="{727DA301-8FBA-4141-9238-4513FA93030D}"/>
    <cellStyle name="Comma 27 2 3" xfId="25406" xr:uid="{8520E3EF-A5C6-495E-8A40-77BF419595E4}"/>
    <cellStyle name="Comma 27 3" xfId="5082" xr:uid="{00000000-0005-0000-0000-000021140000}"/>
    <cellStyle name="Comma 27 3 2" xfId="25408" xr:uid="{F2CA9DA9-DFA0-4219-AF6D-C9D03FBD3BB7}"/>
    <cellStyle name="Comma 27 4" xfId="5083" xr:uid="{00000000-0005-0000-0000-000022140000}"/>
    <cellStyle name="Comma 27 4 2" xfId="25409" xr:uid="{8BDA13A2-E87D-4DBE-9176-E33C7B2B7843}"/>
    <cellStyle name="Comma 27 5" xfId="25405" xr:uid="{9B714C6A-06E3-4FE1-A7B6-D2C9E23B1AAA}"/>
    <cellStyle name="Comma 28" xfId="5084" xr:uid="{00000000-0005-0000-0000-000023140000}"/>
    <cellStyle name="Comma 28 2" xfId="5085" xr:uid="{00000000-0005-0000-0000-000024140000}"/>
    <cellStyle name="Comma 28 2 2" xfId="5086" xr:uid="{00000000-0005-0000-0000-000025140000}"/>
    <cellStyle name="Comma 28 2 2 2" xfId="25412" xr:uid="{FD6815EE-DDE7-402F-84B0-F26F86CAB5FA}"/>
    <cellStyle name="Comma 28 2 3" xfId="25411" xr:uid="{B5FC8A64-B8E2-4EFE-8CBF-83FF42C12AF2}"/>
    <cellStyle name="Comma 28 3" xfId="5087" xr:uid="{00000000-0005-0000-0000-000026140000}"/>
    <cellStyle name="Comma 28 3 2" xfId="25413" xr:uid="{DBE03463-2350-4712-A841-DE5ACD2FC0F0}"/>
    <cellStyle name="Comma 28 4" xfId="5088" xr:uid="{00000000-0005-0000-0000-000027140000}"/>
    <cellStyle name="Comma 28 4 2" xfId="25414" xr:uid="{C4A633B2-BEF8-4679-B90D-4AEA0783F569}"/>
    <cellStyle name="Comma 28 5" xfId="25410" xr:uid="{4822D440-DB8D-4CA5-B312-1BFC667F983C}"/>
    <cellStyle name="Comma 29" xfId="5089" xr:uid="{00000000-0005-0000-0000-000028140000}"/>
    <cellStyle name="Comma 29 2" xfId="5090" xr:uid="{00000000-0005-0000-0000-000029140000}"/>
    <cellStyle name="Comma 29 2 2" xfId="5091" xr:uid="{00000000-0005-0000-0000-00002A140000}"/>
    <cellStyle name="Comma 29 2 2 2" xfId="25417" xr:uid="{8A03D67B-A14E-4AE7-A457-19C035338A81}"/>
    <cellStyle name="Comma 29 2 3" xfId="25416" xr:uid="{B3F98854-BF7B-4B46-9836-09CC0FF1FCA1}"/>
    <cellStyle name="Comma 29 3" xfId="5092" xr:uid="{00000000-0005-0000-0000-00002B140000}"/>
    <cellStyle name="Comma 29 3 2" xfId="25418" xr:uid="{3B22B8A5-44D9-4AD0-9B73-890AEAFCB9BB}"/>
    <cellStyle name="Comma 29 4" xfId="5093" xr:uid="{00000000-0005-0000-0000-00002C140000}"/>
    <cellStyle name="Comma 29 4 2" xfId="25419" xr:uid="{76294C35-F2DF-4A36-95ED-F65F4C3854F8}"/>
    <cellStyle name="Comma 29 5" xfId="25415" xr:uid="{E8C787AC-132C-40DE-84FA-0C8DC8B82392}"/>
    <cellStyle name="Comma 3" xfId="2" xr:uid="{00000000-0005-0000-0000-00002D140000}"/>
    <cellStyle name="Comma 3 10" xfId="5094" xr:uid="{00000000-0005-0000-0000-00002E140000}"/>
    <cellStyle name="Comma 3 10 2" xfId="5095" xr:uid="{00000000-0005-0000-0000-00002F140000}"/>
    <cellStyle name="Comma 3 10 2 2" xfId="25421" xr:uid="{1DFCD0C2-4BC6-4FF3-BF1C-7DD233DE6D56}"/>
    <cellStyle name="Comma 3 10 3" xfId="5096" xr:uid="{00000000-0005-0000-0000-000030140000}"/>
    <cellStyle name="Comma 3 10 3 2" xfId="25422" xr:uid="{CDB839F5-BDE0-44A2-B413-409D2D878E52}"/>
    <cellStyle name="Comma 3 10 4" xfId="5097" xr:uid="{00000000-0005-0000-0000-000031140000}"/>
    <cellStyle name="Comma 3 10 4 2" xfId="25423" xr:uid="{64A43C97-E75A-4978-A577-6A6CE4EEAD18}"/>
    <cellStyle name="Comma 3 10 5" xfId="25420" xr:uid="{5A510B37-06AC-4A50-84B7-1BB4DA1D12E7}"/>
    <cellStyle name="Comma 3 11" xfId="5098" xr:uid="{00000000-0005-0000-0000-000032140000}"/>
    <cellStyle name="Comma 3 11 2" xfId="5099" xr:uid="{00000000-0005-0000-0000-000033140000}"/>
    <cellStyle name="Comma 3 11 2 2" xfId="25425" xr:uid="{A148DD56-0D3A-4879-87D5-747B90530531}"/>
    <cellStyle name="Comma 3 11 3" xfId="25424" xr:uid="{2FA6433E-3CB5-447F-B02C-08FFC18E2CF0}"/>
    <cellStyle name="Comma 3 12" xfId="5100" xr:uid="{00000000-0005-0000-0000-000034140000}"/>
    <cellStyle name="Comma 3 12 2" xfId="5101" xr:uid="{00000000-0005-0000-0000-000035140000}"/>
    <cellStyle name="Comma 3 12 2 2" xfId="25427" xr:uid="{45C7E64A-7AE8-4E79-9E5C-58CEE78D31DD}"/>
    <cellStyle name="Comma 3 12 3" xfId="25426" xr:uid="{B8CB6157-40B3-431B-A778-506C82C72FD6}"/>
    <cellStyle name="Comma 3 13" xfId="5102" xr:uid="{00000000-0005-0000-0000-000036140000}"/>
    <cellStyle name="Comma 3 13 2" xfId="5103" xr:uid="{00000000-0005-0000-0000-000037140000}"/>
    <cellStyle name="Comma 3 13 2 2" xfId="25429" xr:uid="{470A9AAC-4066-4383-9483-E499CAB09A1F}"/>
    <cellStyle name="Comma 3 13 3" xfId="25428" xr:uid="{FAA7487E-0053-4200-ACF8-2CE7ED4712E9}"/>
    <cellStyle name="Comma 3 14" xfId="5104" xr:uid="{00000000-0005-0000-0000-000038140000}"/>
    <cellStyle name="Comma 3 14 2" xfId="5105" xr:uid="{00000000-0005-0000-0000-000039140000}"/>
    <cellStyle name="Comma 3 14 2 2" xfId="25431" xr:uid="{F817A1EE-3865-4A49-B3A0-2143206AE4C7}"/>
    <cellStyle name="Comma 3 14 3" xfId="25430" xr:uid="{D6390E46-DE12-45CC-A3CD-635C80C83C80}"/>
    <cellStyle name="Comma 3 15" xfId="5106" xr:uid="{00000000-0005-0000-0000-00003A140000}"/>
    <cellStyle name="Comma 3 15 2" xfId="5107" xr:uid="{00000000-0005-0000-0000-00003B140000}"/>
    <cellStyle name="Comma 3 15 2 2" xfId="25433" xr:uid="{BED1B45D-859C-4F1A-8EC9-1098C8ADE454}"/>
    <cellStyle name="Comma 3 15 3" xfId="25432" xr:uid="{0F2FF23C-B1ED-4E37-B906-76C8D0977A01}"/>
    <cellStyle name="Comma 3 16" xfId="5108" xr:uid="{00000000-0005-0000-0000-00003C140000}"/>
    <cellStyle name="Comma 3 16 2" xfId="5109" xr:uid="{00000000-0005-0000-0000-00003D140000}"/>
    <cellStyle name="Comma 3 16 2 2" xfId="25435" xr:uid="{D8763AB3-9642-4C1B-8595-8F9F3C62EF8A}"/>
    <cellStyle name="Comma 3 16 3" xfId="25434" xr:uid="{5E1CC51B-DCEE-4368-A072-ABD9335854BD}"/>
    <cellStyle name="Comma 3 17" xfId="5110" xr:uid="{00000000-0005-0000-0000-00003E140000}"/>
    <cellStyle name="Comma 3 17 2" xfId="5111" xr:uid="{00000000-0005-0000-0000-00003F140000}"/>
    <cellStyle name="Comma 3 17 2 2" xfId="25437" xr:uid="{309D214C-4C15-49A6-B3A7-15CF280DA07D}"/>
    <cellStyle name="Comma 3 17 3" xfId="25436" xr:uid="{992B4297-0C83-4E1F-9B3F-2101E6BCBEC3}"/>
    <cellStyle name="Comma 3 18" xfId="5112" xr:uid="{00000000-0005-0000-0000-000040140000}"/>
    <cellStyle name="Comma 3 18 2" xfId="5113" xr:uid="{00000000-0005-0000-0000-000041140000}"/>
    <cellStyle name="Comma 3 18 2 2" xfId="25439" xr:uid="{A094EF9F-362B-490E-8B06-F7D7E8B9C789}"/>
    <cellStyle name="Comma 3 18 3" xfId="25438" xr:uid="{ABDF0206-965B-4AE3-A6F5-B7AFD61B90D1}"/>
    <cellStyle name="Comma 3 19" xfId="5114" xr:uid="{00000000-0005-0000-0000-000042140000}"/>
    <cellStyle name="Comma 3 19 2" xfId="5115" xr:uid="{00000000-0005-0000-0000-000043140000}"/>
    <cellStyle name="Comma 3 19 2 2" xfId="25441" xr:uid="{482A42F0-3A27-4734-9994-D59BAC2F3FDF}"/>
    <cellStyle name="Comma 3 19 3" xfId="25440" xr:uid="{604D6E56-A0EC-454A-A53D-D1C96D137E81}"/>
    <cellStyle name="Comma 3 2" xfId="5116" xr:uid="{00000000-0005-0000-0000-000044140000}"/>
    <cellStyle name="Comma 3 2 2" xfId="5117" xr:uid="{00000000-0005-0000-0000-000045140000}"/>
    <cellStyle name="Comma 3 2 2 2" xfId="5118" xr:uid="{00000000-0005-0000-0000-000046140000}"/>
    <cellStyle name="Comma 3 2 2 2 2" xfId="5119" xr:uid="{00000000-0005-0000-0000-000047140000}"/>
    <cellStyle name="Comma 3 2 2 2 2 2" xfId="25445" xr:uid="{0B75C281-C382-451C-833F-A693611523C6}"/>
    <cellStyle name="Comma 3 2 2 2 3" xfId="25444" xr:uid="{B4A37C85-8AE6-4E98-88F2-F4ED987B25B5}"/>
    <cellStyle name="Comma 3 2 2 3" xfId="5120" xr:uid="{00000000-0005-0000-0000-000048140000}"/>
    <cellStyle name="Comma 3 2 2 3 2" xfId="5121" xr:uid="{00000000-0005-0000-0000-000049140000}"/>
    <cellStyle name="Comma 3 2 2 3 2 2" xfId="25447" xr:uid="{69E35BDB-D5B9-4335-A742-6CC75B14D990}"/>
    <cellStyle name="Comma 3 2 2 3 3" xfId="25446" xr:uid="{E6FF07F2-85D2-4574-B2C6-9709A7C8A7AB}"/>
    <cellStyle name="Comma 3 2 2 4" xfId="25443" xr:uid="{DF38EB8A-3B2A-4966-AE63-0D623ECFF2E3}"/>
    <cellStyle name="Comma 3 2 3" xfId="5122" xr:uid="{00000000-0005-0000-0000-00004A140000}"/>
    <cellStyle name="Comma 3 2 3 2" xfId="5123" xr:uid="{00000000-0005-0000-0000-00004B140000}"/>
    <cellStyle name="Comma 3 2 3 2 2" xfId="25449" xr:uid="{318DA36C-72AB-4D65-AD87-CE9F89979E08}"/>
    <cellStyle name="Comma 3 2 3 3" xfId="25448" xr:uid="{1B4F0491-6731-47EF-877A-08B73B97DF99}"/>
    <cellStyle name="Comma 3 2 4" xfId="5124" xr:uid="{00000000-0005-0000-0000-00004C140000}"/>
    <cellStyle name="Comma 3 2 4 2" xfId="25450" xr:uid="{FD02CDD0-B92A-4E4F-9D73-CFF60E87B37D}"/>
    <cellStyle name="Comma 3 2 5" xfId="5125" xr:uid="{00000000-0005-0000-0000-00004D140000}"/>
    <cellStyle name="Comma 3 2 5 2" xfId="5126" xr:uid="{00000000-0005-0000-0000-00004E140000}"/>
    <cellStyle name="Comma 3 2 5 2 2" xfId="5127" xr:uid="{00000000-0005-0000-0000-00004F140000}"/>
    <cellStyle name="Comma 3 2 5 2 2 2" xfId="5128" xr:uid="{00000000-0005-0000-0000-000050140000}"/>
    <cellStyle name="Comma 3 2 5 2 2 2 2" xfId="25454" xr:uid="{57A4BA42-DB16-47E7-B554-C7BC5BCC465F}"/>
    <cellStyle name="Comma 3 2 5 2 2 3" xfId="5129" xr:uid="{00000000-0005-0000-0000-000051140000}"/>
    <cellStyle name="Comma 3 2 5 2 2 3 2" xfId="25455" xr:uid="{3798AF98-484E-46F3-A2B1-3C9C4EC1D24A}"/>
    <cellStyle name="Comma 3 2 5 2 2 4" xfId="5130" xr:uid="{00000000-0005-0000-0000-000052140000}"/>
    <cellStyle name="Comma 3 2 5 2 2 4 2" xfId="25456" xr:uid="{ADD77B94-25A8-4519-BDB6-9DCCF2CB52AD}"/>
    <cellStyle name="Comma 3 2 5 2 2 5" xfId="25453" xr:uid="{5EFFE3E8-8E26-4BF7-9930-B10DC1AF9046}"/>
    <cellStyle name="Comma 3 2 5 2 3" xfId="5131" xr:uid="{00000000-0005-0000-0000-000053140000}"/>
    <cellStyle name="Comma 3 2 5 2 3 2" xfId="25457" xr:uid="{9AD4C758-1268-4CD3-863E-E93A2D34B678}"/>
    <cellStyle name="Comma 3 2 5 2 4" xfId="5132" xr:uid="{00000000-0005-0000-0000-000054140000}"/>
    <cellStyle name="Comma 3 2 5 2 4 2" xfId="25458" xr:uid="{C417A80D-D2C5-4954-B149-65EAF966119A}"/>
    <cellStyle name="Comma 3 2 5 2 5" xfId="5133" xr:uid="{00000000-0005-0000-0000-000055140000}"/>
    <cellStyle name="Comma 3 2 5 2 5 2" xfId="25459" xr:uid="{E8FA7A83-AA96-40FD-A251-D0A4084BFFD9}"/>
    <cellStyle name="Comma 3 2 5 2 6" xfId="25452" xr:uid="{C7F25F23-E16C-4C67-8684-7A68B5D12BC5}"/>
    <cellStyle name="Comma 3 2 5 3" xfId="5134" xr:uid="{00000000-0005-0000-0000-000056140000}"/>
    <cellStyle name="Comma 3 2 5 3 2" xfId="5135" xr:uid="{00000000-0005-0000-0000-000057140000}"/>
    <cellStyle name="Comma 3 2 5 3 2 2" xfId="25461" xr:uid="{E6943F6F-6BA7-4AF2-B332-7C97460862BE}"/>
    <cellStyle name="Comma 3 2 5 3 3" xfId="5136" xr:uid="{00000000-0005-0000-0000-000058140000}"/>
    <cellStyle name="Comma 3 2 5 3 3 2" xfId="25462" xr:uid="{95847CE5-4A95-4BF1-951E-229396B89F44}"/>
    <cellStyle name="Comma 3 2 5 3 4" xfId="5137" xr:uid="{00000000-0005-0000-0000-000059140000}"/>
    <cellStyle name="Comma 3 2 5 3 4 2" xfId="25463" xr:uid="{93F78076-AF79-4392-B8DD-76289B23EF9D}"/>
    <cellStyle name="Comma 3 2 5 3 5" xfId="25460" xr:uid="{027CB29D-BDA5-4FC8-B994-2B1E071D9DB1}"/>
    <cellStyle name="Comma 3 2 5 4" xfId="5138" xr:uid="{00000000-0005-0000-0000-00005A140000}"/>
    <cellStyle name="Comma 3 2 5 4 2" xfId="25464" xr:uid="{0C1F53F9-4992-4BEB-9EBC-8D290309460F}"/>
    <cellStyle name="Comma 3 2 5 5" xfId="5139" xr:uid="{00000000-0005-0000-0000-00005B140000}"/>
    <cellStyle name="Comma 3 2 5 5 2" xfId="25465" xr:uid="{124DFBA7-7F9E-4EC5-97FF-78D769AB6CF4}"/>
    <cellStyle name="Comma 3 2 5 6" xfId="5140" xr:uid="{00000000-0005-0000-0000-00005C140000}"/>
    <cellStyle name="Comma 3 2 5 6 2" xfId="25466" xr:uid="{9A676917-7633-4898-B4B6-9D947F4651F4}"/>
    <cellStyle name="Comma 3 2 5 7" xfId="25451" xr:uid="{CE062B3D-F763-4B0E-8F81-16EA8F5A2DCF}"/>
    <cellStyle name="Comma 3 2 6" xfId="5141" xr:uid="{00000000-0005-0000-0000-00005D140000}"/>
    <cellStyle name="Comma 3 2 6 2" xfId="25467" xr:uid="{389A5F2E-76EA-435A-B641-A922C1C79804}"/>
    <cellStyle name="Comma 3 2 7" xfId="25442" xr:uid="{CF05F461-9DD4-4A55-BAFC-8F5F308F0309}"/>
    <cellStyle name="Comma 3 20" xfId="5142" xr:uid="{00000000-0005-0000-0000-00005E140000}"/>
    <cellStyle name="Comma 3 20 2" xfId="5143" xr:uid="{00000000-0005-0000-0000-00005F140000}"/>
    <cellStyle name="Comma 3 20 2 2" xfId="25469" xr:uid="{7BD95F31-5BB7-4C57-A2A5-7EDC7B9E12AE}"/>
    <cellStyle name="Comma 3 20 3" xfId="25468" xr:uid="{E40520CE-473D-49F0-81FE-F4FB4A7666E3}"/>
    <cellStyle name="Comma 3 21" xfId="5144" xr:uid="{00000000-0005-0000-0000-000060140000}"/>
    <cellStyle name="Comma 3 21 2" xfId="5145" xr:uid="{00000000-0005-0000-0000-000061140000}"/>
    <cellStyle name="Comma 3 21 2 2" xfId="25471" xr:uid="{D76906F7-4755-486B-976F-07B71F211D2F}"/>
    <cellStyle name="Comma 3 21 3" xfId="25470" xr:uid="{6DFF9675-33FD-4D18-95AE-80214BBEB54A}"/>
    <cellStyle name="Comma 3 22" xfId="5146" xr:uid="{00000000-0005-0000-0000-000062140000}"/>
    <cellStyle name="Comma 3 22 2" xfId="5147" xr:uid="{00000000-0005-0000-0000-000063140000}"/>
    <cellStyle name="Comma 3 22 2 2" xfId="25473" xr:uid="{C92437A6-A2FF-4E3A-8E46-64D3C3A2EB33}"/>
    <cellStyle name="Comma 3 22 3" xfId="25472" xr:uid="{36776EBC-FA22-4E3C-9DC7-AC8937268265}"/>
    <cellStyle name="Comma 3 23" xfId="5148" xr:uid="{00000000-0005-0000-0000-000064140000}"/>
    <cellStyle name="Comma 3 23 2" xfId="5149" xr:uid="{00000000-0005-0000-0000-000065140000}"/>
    <cellStyle name="Comma 3 23 2 2" xfId="25475" xr:uid="{B5829147-D629-4053-9B5A-A7AE5DC9D14A}"/>
    <cellStyle name="Comma 3 23 3" xfId="25474" xr:uid="{2D853844-CB76-4D88-86B1-0D30DA730CAC}"/>
    <cellStyle name="Comma 3 24" xfId="5150" xr:uid="{00000000-0005-0000-0000-000066140000}"/>
    <cellStyle name="Comma 3 24 2" xfId="5151" xr:uid="{00000000-0005-0000-0000-000067140000}"/>
    <cellStyle name="Comma 3 24 2 2" xfId="25477" xr:uid="{A8BAC87F-272A-44DC-BA42-847FFAC0CD26}"/>
    <cellStyle name="Comma 3 24 3" xfId="25476" xr:uid="{F89426C7-ACC5-46C6-8541-77FCCD03685F}"/>
    <cellStyle name="Comma 3 25" xfId="5152" xr:uid="{00000000-0005-0000-0000-000068140000}"/>
    <cellStyle name="Comma 3 25 2" xfId="5153" xr:uid="{00000000-0005-0000-0000-000069140000}"/>
    <cellStyle name="Comma 3 25 2 2" xfId="25479" xr:uid="{2810A50D-8068-422C-8D95-0A87A87ACEC4}"/>
    <cellStyle name="Comma 3 25 3" xfId="25478" xr:uid="{C009C8FB-245F-466A-AE1A-DD35683C11CD}"/>
    <cellStyle name="Comma 3 26" xfId="5154" xr:uid="{00000000-0005-0000-0000-00006A140000}"/>
    <cellStyle name="Comma 3 26 2" xfId="5155" xr:uid="{00000000-0005-0000-0000-00006B140000}"/>
    <cellStyle name="Comma 3 26 2 2" xfId="25481" xr:uid="{07A9842F-E312-4C65-9D28-ACF29D132BEF}"/>
    <cellStyle name="Comma 3 26 3" xfId="25480" xr:uid="{982E2F5A-FBF5-441F-B42D-7A7C47ADB4CC}"/>
    <cellStyle name="Comma 3 27" xfId="5156" xr:uid="{00000000-0005-0000-0000-00006C140000}"/>
    <cellStyle name="Comma 3 27 2" xfId="5157" xr:uid="{00000000-0005-0000-0000-00006D140000}"/>
    <cellStyle name="Comma 3 27 2 2" xfId="25483" xr:uid="{D2F5D27C-4B96-467C-9E80-3B8D90A3EDAF}"/>
    <cellStyle name="Comma 3 27 3" xfId="25482" xr:uid="{24D209AE-E9A8-44E2-BCEF-B5399EA6F773}"/>
    <cellStyle name="Comma 3 28" xfId="5158" xr:uid="{00000000-0005-0000-0000-00006E140000}"/>
    <cellStyle name="Comma 3 28 2" xfId="5159" xr:uid="{00000000-0005-0000-0000-00006F140000}"/>
    <cellStyle name="Comma 3 28 2 2" xfId="25485" xr:uid="{265ED01C-C72F-4AE5-9B6F-337E66CB3CF6}"/>
    <cellStyle name="Comma 3 28 3" xfId="25484" xr:uid="{1C04039C-5140-4062-8285-A4C837E64F8D}"/>
    <cellStyle name="Comma 3 29" xfId="5160" xr:uid="{00000000-0005-0000-0000-000070140000}"/>
    <cellStyle name="Comma 3 29 2" xfId="5161" xr:uid="{00000000-0005-0000-0000-000071140000}"/>
    <cellStyle name="Comma 3 29 2 2" xfId="25487" xr:uid="{4EFFC876-7E35-498F-86A0-BBC3F16ABB7E}"/>
    <cellStyle name="Comma 3 29 3" xfId="25486" xr:uid="{5C242FF3-B311-4E82-B6F5-BA0FF405ECD6}"/>
    <cellStyle name="Comma 3 3" xfId="5162" xr:uid="{00000000-0005-0000-0000-000072140000}"/>
    <cellStyle name="Comma 3 3 2" xfId="5163" xr:uid="{00000000-0005-0000-0000-000073140000}"/>
    <cellStyle name="Comma 3 3 2 2" xfId="25489" xr:uid="{C82C04B6-C30A-4A1A-AC11-5C5FB16B11AE}"/>
    <cellStyle name="Comma 3 3 3" xfId="5164" xr:uid="{00000000-0005-0000-0000-000074140000}"/>
    <cellStyle name="Comma 3 3 3 2" xfId="25490" xr:uid="{A54A4489-30AD-45A9-B33E-20731AA1E833}"/>
    <cellStyle name="Comma 3 3 4" xfId="5165" xr:uid="{00000000-0005-0000-0000-000075140000}"/>
    <cellStyle name="Comma 3 3 4 2" xfId="25491" xr:uid="{EE55FF59-0213-49EE-A493-C5D25009F46A}"/>
    <cellStyle name="Comma 3 3 5" xfId="25488" xr:uid="{9AC8F917-7797-47FE-9E38-8A1924617206}"/>
    <cellStyle name="Comma 3 30" xfId="5166" xr:uid="{00000000-0005-0000-0000-000076140000}"/>
    <cellStyle name="Comma 3 30 2" xfId="5167" xr:uid="{00000000-0005-0000-0000-000077140000}"/>
    <cellStyle name="Comma 3 30 2 2" xfId="25493" xr:uid="{F323D3D1-5AA3-41C2-8FEC-8A3A80CA1C17}"/>
    <cellStyle name="Comma 3 30 3" xfId="25492" xr:uid="{228DCE1F-7AD6-4D76-840A-9648F38BD59A}"/>
    <cellStyle name="Comma 3 31" xfId="5168" xr:uid="{00000000-0005-0000-0000-000078140000}"/>
    <cellStyle name="Comma 3 31 2" xfId="5169" xr:uid="{00000000-0005-0000-0000-000079140000}"/>
    <cellStyle name="Comma 3 31 2 2" xfId="25495" xr:uid="{9FD54D8D-EB0A-4577-9B5F-2C8E6ABFA959}"/>
    <cellStyle name="Comma 3 31 3" xfId="25494" xr:uid="{0E28EFCF-D6F8-4DC6-B386-FBD8A20E55E7}"/>
    <cellStyle name="Comma 3 32" xfId="5170" xr:uid="{00000000-0005-0000-0000-00007A140000}"/>
    <cellStyle name="Comma 3 32 2" xfId="5171" xr:uid="{00000000-0005-0000-0000-00007B140000}"/>
    <cellStyle name="Comma 3 32 2 2" xfId="25497" xr:uid="{63971C89-9408-4E6C-8B8C-2DD8BC182051}"/>
    <cellStyle name="Comma 3 32 3" xfId="25496" xr:uid="{13C26418-910D-4A9A-A1A0-00B4C5C5B2E3}"/>
    <cellStyle name="Comma 3 33" xfId="5172" xr:uid="{00000000-0005-0000-0000-00007C140000}"/>
    <cellStyle name="Comma 3 33 2" xfId="5173" xr:uid="{00000000-0005-0000-0000-00007D140000}"/>
    <cellStyle name="Comma 3 33 2 2" xfId="25499" xr:uid="{C2528793-D682-40BF-A584-C571C3294049}"/>
    <cellStyle name="Comma 3 33 3" xfId="25498" xr:uid="{4B6E3580-5E3F-42B7-800A-DB3EF2C70041}"/>
    <cellStyle name="Comma 3 34" xfId="5174" xr:uid="{00000000-0005-0000-0000-00007E140000}"/>
    <cellStyle name="Comma 3 34 2" xfId="5175" xr:uid="{00000000-0005-0000-0000-00007F140000}"/>
    <cellStyle name="Comma 3 34 2 2" xfId="25501" xr:uid="{92F54AED-AA3D-431B-B38C-2DBD0A152A41}"/>
    <cellStyle name="Comma 3 34 3" xfId="25500" xr:uid="{58D93780-4C43-4B99-A816-682988D9043E}"/>
    <cellStyle name="Comma 3 35" xfId="5176" xr:uid="{00000000-0005-0000-0000-000080140000}"/>
    <cellStyle name="Comma 3 35 2" xfId="5177" xr:uid="{00000000-0005-0000-0000-000081140000}"/>
    <cellStyle name="Comma 3 35 2 2" xfId="25503" xr:uid="{69686729-1B12-4B50-B82D-D745AE74E5CF}"/>
    <cellStyle name="Comma 3 35 3" xfId="25502" xr:uid="{942C9F08-02D7-44C3-9D54-499BDEB6BB0E}"/>
    <cellStyle name="Comma 3 36" xfId="5178" xr:uid="{00000000-0005-0000-0000-000082140000}"/>
    <cellStyle name="Comma 3 36 2" xfId="5179" xr:uid="{00000000-0005-0000-0000-000083140000}"/>
    <cellStyle name="Comma 3 36 2 2" xfId="25505" xr:uid="{EF2B00E0-F347-4B10-A369-00523BB24E86}"/>
    <cellStyle name="Comma 3 36 3" xfId="25504" xr:uid="{2C1E085D-2008-4EA6-8C5A-DACB20A0CCDB}"/>
    <cellStyle name="Comma 3 37" xfId="5180" xr:uid="{00000000-0005-0000-0000-000084140000}"/>
    <cellStyle name="Comma 3 37 2" xfId="5181" xr:uid="{00000000-0005-0000-0000-000085140000}"/>
    <cellStyle name="Comma 3 37 2 2" xfId="25507" xr:uid="{CD9AFF5B-FD7E-4680-B4FF-AF198A82785E}"/>
    <cellStyle name="Comma 3 37 3" xfId="25506" xr:uid="{4C87992C-3155-4979-B907-C2185A9EADC1}"/>
    <cellStyle name="Comma 3 38" xfId="5182" xr:uid="{00000000-0005-0000-0000-000086140000}"/>
    <cellStyle name="Comma 3 38 2" xfId="5183" xr:uid="{00000000-0005-0000-0000-000087140000}"/>
    <cellStyle name="Comma 3 38 2 2" xfId="25509" xr:uid="{638DA8F3-0254-4B6E-B9C0-727C80B9125C}"/>
    <cellStyle name="Comma 3 38 3" xfId="25508" xr:uid="{85B61DDF-8542-4893-A930-A023EDAB5E65}"/>
    <cellStyle name="Comma 3 39" xfId="5184" xr:uid="{00000000-0005-0000-0000-000088140000}"/>
    <cellStyle name="Comma 3 39 2" xfId="5185" xr:uid="{00000000-0005-0000-0000-000089140000}"/>
    <cellStyle name="Comma 3 39 2 2" xfId="25511" xr:uid="{E86A2511-BDAB-421E-9B45-E757008FD491}"/>
    <cellStyle name="Comma 3 39 3" xfId="25510" xr:uid="{7CE15578-33F0-4AF4-8194-0CEA6ACECEAE}"/>
    <cellStyle name="Comma 3 4" xfId="5186" xr:uid="{00000000-0005-0000-0000-00008A140000}"/>
    <cellStyle name="Comma 3 4 2" xfId="5187" xr:uid="{00000000-0005-0000-0000-00008B140000}"/>
    <cellStyle name="Comma 3 4 2 2" xfId="25513" xr:uid="{ADEA9CCA-43F4-4D5C-BC4D-8D39F496D74B}"/>
    <cellStyle name="Comma 3 4 3" xfId="5188" xr:uid="{00000000-0005-0000-0000-00008C140000}"/>
    <cellStyle name="Comma 3 4 3 2" xfId="25514" xr:uid="{B4A71E95-4754-4393-B6F8-AA80F60604E5}"/>
    <cellStyle name="Comma 3 4 4" xfId="25512" xr:uid="{229AA389-1FBC-4CE0-8351-14113E652C4E}"/>
    <cellStyle name="Comma 3 40" xfId="5189" xr:uid="{00000000-0005-0000-0000-00008D140000}"/>
    <cellStyle name="Comma 3 40 2" xfId="5190" xr:uid="{00000000-0005-0000-0000-00008E140000}"/>
    <cellStyle name="Comma 3 40 2 2" xfId="25516" xr:uid="{75D41392-CB19-497E-968C-12565FCBF408}"/>
    <cellStyle name="Comma 3 40 3" xfId="25515" xr:uid="{9A55B3A3-7D65-48B6-A212-B0E84078F311}"/>
    <cellStyle name="Comma 3 41" xfId="5191" xr:uid="{00000000-0005-0000-0000-00008F140000}"/>
    <cellStyle name="Comma 3 41 2" xfId="5192" xr:uid="{00000000-0005-0000-0000-000090140000}"/>
    <cellStyle name="Comma 3 41 2 2" xfId="25518" xr:uid="{4DEC5BD2-C986-4DFB-9F14-9CA0CAF3B990}"/>
    <cellStyle name="Comma 3 41 3" xfId="25517" xr:uid="{98B475A5-5ECD-4700-B25A-1B6E547A28D8}"/>
    <cellStyle name="Comma 3 42" xfId="5193" xr:uid="{00000000-0005-0000-0000-000091140000}"/>
    <cellStyle name="Comma 3 42 2" xfId="5194" xr:uid="{00000000-0005-0000-0000-000092140000}"/>
    <cellStyle name="Comma 3 42 2 2" xfId="25520" xr:uid="{50498C5A-A535-4727-943D-CE6033BBF984}"/>
    <cellStyle name="Comma 3 42 3" xfId="25519" xr:uid="{603A8680-DCE1-4C88-B2BD-15396CCD90C1}"/>
    <cellStyle name="Comma 3 43" xfId="5195" xr:uid="{00000000-0005-0000-0000-000093140000}"/>
    <cellStyle name="Comma 3 43 2" xfId="5196" xr:uid="{00000000-0005-0000-0000-000094140000}"/>
    <cellStyle name="Comma 3 43 2 2" xfId="25522" xr:uid="{4711618C-D12A-4B8C-BB2E-54035C181411}"/>
    <cellStyle name="Comma 3 43 3" xfId="25521" xr:uid="{D7301399-8B20-41F9-B8E8-6DAC50CD2C5A}"/>
    <cellStyle name="Comma 3 44" xfId="5197" xr:uid="{00000000-0005-0000-0000-000095140000}"/>
    <cellStyle name="Comma 3 44 2" xfId="5198" xr:uid="{00000000-0005-0000-0000-000096140000}"/>
    <cellStyle name="Comma 3 44 2 2" xfId="25524" xr:uid="{91899804-335A-4463-8DDE-215E742AD88A}"/>
    <cellStyle name="Comma 3 44 3" xfId="25523" xr:uid="{3BDCE130-EDE8-4717-9A97-4E9EBD843784}"/>
    <cellStyle name="Comma 3 45" xfId="5199" xr:uid="{00000000-0005-0000-0000-000097140000}"/>
    <cellStyle name="Comma 3 45 2" xfId="5200" xr:uid="{00000000-0005-0000-0000-000098140000}"/>
    <cellStyle name="Comma 3 45 2 2" xfId="25526" xr:uid="{262ABCBC-5CBB-4542-BC0E-A17179EF3499}"/>
    <cellStyle name="Comma 3 45 3" xfId="25525" xr:uid="{F7F44AC2-9D95-4DCE-9A87-872AC083B0F6}"/>
    <cellStyle name="Comma 3 46" xfId="5201" xr:uid="{00000000-0005-0000-0000-000099140000}"/>
    <cellStyle name="Comma 3 46 2" xfId="5202" xr:uid="{00000000-0005-0000-0000-00009A140000}"/>
    <cellStyle name="Comma 3 46 2 2" xfId="25528" xr:uid="{81EBA202-9955-4DFC-B067-5B19E53EF8C2}"/>
    <cellStyle name="Comma 3 46 3" xfId="25527" xr:uid="{3722A1C4-4406-4622-B6BE-CAF021B08268}"/>
    <cellStyle name="Comma 3 47" xfId="5203" xr:uid="{00000000-0005-0000-0000-00009B140000}"/>
    <cellStyle name="Comma 3 47 2" xfId="5204" xr:uid="{00000000-0005-0000-0000-00009C140000}"/>
    <cellStyle name="Comma 3 47 2 2" xfId="25530" xr:uid="{84C7F552-69FE-48D4-9291-76EF367DDD6F}"/>
    <cellStyle name="Comma 3 47 3" xfId="25529" xr:uid="{4A247919-E589-421C-9128-974A405088A8}"/>
    <cellStyle name="Comma 3 48" xfId="5205" xr:uid="{00000000-0005-0000-0000-00009D140000}"/>
    <cellStyle name="Comma 3 48 2" xfId="5206" xr:uid="{00000000-0005-0000-0000-00009E140000}"/>
    <cellStyle name="Comma 3 48 2 2" xfId="25532" xr:uid="{4FBC76B9-990D-40C0-8E09-CFFB3B489D16}"/>
    <cellStyle name="Comma 3 48 3" xfId="25531" xr:uid="{EEBB4584-5460-4F3A-B8F8-F5F7A49C5275}"/>
    <cellStyle name="Comma 3 49" xfId="5207" xr:uid="{00000000-0005-0000-0000-00009F140000}"/>
    <cellStyle name="Comma 3 49 2" xfId="5208" xr:uid="{00000000-0005-0000-0000-0000A0140000}"/>
    <cellStyle name="Comma 3 49 2 2" xfId="25534" xr:uid="{27F5F9E2-3602-4D83-B456-B03A3B89690F}"/>
    <cellStyle name="Comma 3 49 3" xfId="25533" xr:uid="{7763C187-97ED-4DF6-AB13-A482E42240B0}"/>
    <cellStyle name="Comma 3 5" xfId="5209" xr:uid="{00000000-0005-0000-0000-0000A1140000}"/>
    <cellStyle name="Comma 3 5 2" xfId="5210" xr:uid="{00000000-0005-0000-0000-0000A2140000}"/>
    <cellStyle name="Comma 3 5 2 2" xfId="25536" xr:uid="{2EC57FDC-00A1-4211-898B-90B2DE7A606D}"/>
    <cellStyle name="Comma 3 5 3" xfId="5211" xr:uid="{00000000-0005-0000-0000-0000A3140000}"/>
    <cellStyle name="Comma 3 5 3 2" xfId="25537" xr:uid="{854D4085-8CC4-4376-811D-43E62C8E6A1B}"/>
    <cellStyle name="Comma 3 5 4" xfId="25535" xr:uid="{4FCBE4CC-FBA9-444E-AFAD-EFD30D7803EB}"/>
    <cellStyle name="Comma 3 50" xfId="5212" xr:uid="{00000000-0005-0000-0000-0000A4140000}"/>
    <cellStyle name="Comma 3 50 2" xfId="5213" xr:uid="{00000000-0005-0000-0000-0000A5140000}"/>
    <cellStyle name="Comma 3 50 2 2" xfId="25539" xr:uid="{57B3BE04-B7BB-4161-8943-84722FB7548D}"/>
    <cellStyle name="Comma 3 50 3" xfId="25538" xr:uid="{47265C90-92F3-4D34-848D-AE859E70CA8B}"/>
    <cellStyle name="Comma 3 51" xfId="5214" xr:uid="{00000000-0005-0000-0000-0000A6140000}"/>
    <cellStyle name="Comma 3 51 2" xfId="5215" xr:uid="{00000000-0005-0000-0000-0000A7140000}"/>
    <cellStyle name="Comma 3 51 2 2" xfId="5216" xr:uid="{00000000-0005-0000-0000-0000A8140000}"/>
    <cellStyle name="Comma 3 51 2 2 2" xfId="25542" xr:uid="{0B4FB97A-4E17-4607-8C84-CC8A184FE8EC}"/>
    <cellStyle name="Comma 3 51 2 3" xfId="25541" xr:uid="{8482E7C4-45A0-4620-A5DF-BAF86A126C72}"/>
    <cellStyle name="Comma 3 51 3" xfId="25540" xr:uid="{775AA518-1F3E-4493-B230-207951246ADF}"/>
    <cellStyle name="Comma 3 52" xfId="5217" xr:uid="{00000000-0005-0000-0000-0000A9140000}"/>
    <cellStyle name="Comma 3 52 2" xfId="5218" xr:uid="{00000000-0005-0000-0000-0000AA140000}"/>
    <cellStyle name="Comma 3 52 2 2" xfId="5219" xr:uid="{00000000-0005-0000-0000-0000AB140000}"/>
    <cellStyle name="Comma 3 52 2 2 2" xfId="5220" xr:uid="{00000000-0005-0000-0000-0000AC140000}"/>
    <cellStyle name="Comma 3 52 2 2 2 2" xfId="5221" xr:uid="{00000000-0005-0000-0000-0000AD140000}"/>
    <cellStyle name="Comma 3 52 2 2 2 2 2" xfId="25547" xr:uid="{068F6B90-D667-4C48-BF05-3E6542A98420}"/>
    <cellStyle name="Comma 3 52 2 2 2 3" xfId="5222" xr:uid="{00000000-0005-0000-0000-0000AE140000}"/>
    <cellStyle name="Comma 3 52 2 2 2 3 2" xfId="25548" xr:uid="{8BA08AA8-75D8-4542-8DDF-BC429AFC30DB}"/>
    <cellStyle name="Comma 3 52 2 2 2 4" xfId="5223" xr:uid="{00000000-0005-0000-0000-0000AF140000}"/>
    <cellStyle name="Comma 3 52 2 2 2 4 2" xfId="25549" xr:uid="{C2BF4978-7586-436B-B747-36B1BA9EC02D}"/>
    <cellStyle name="Comma 3 52 2 2 2 5" xfId="25546" xr:uid="{1F862061-2A17-4DCF-8EC8-09CCA341E10F}"/>
    <cellStyle name="Comma 3 52 2 2 3" xfId="5224" xr:uid="{00000000-0005-0000-0000-0000B0140000}"/>
    <cellStyle name="Comma 3 52 2 2 3 2" xfId="25550" xr:uid="{5F2A2CFC-C1DD-4420-BE0E-71F4124142BE}"/>
    <cellStyle name="Comma 3 52 2 2 4" xfId="5225" xr:uid="{00000000-0005-0000-0000-0000B1140000}"/>
    <cellStyle name="Comma 3 52 2 2 4 2" xfId="25551" xr:uid="{E0C7B2E5-3DD9-410C-A6B5-8F0369FAFCC6}"/>
    <cellStyle name="Comma 3 52 2 2 5" xfId="5226" xr:uid="{00000000-0005-0000-0000-0000B2140000}"/>
    <cellStyle name="Comma 3 52 2 2 5 2" xfId="25552" xr:uid="{3368AD30-54CC-47E5-86DA-8FE618DA061A}"/>
    <cellStyle name="Comma 3 52 2 2 6" xfId="25545" xr:uid="{182C4067-F742-434C-A2B7-D016B44BFC1A}"/>
    <cellStyle name="Comma 3 52 2 3" xfId="5227" xr:uid="{00000000-0005-0000-0000-0000B3140000}"/>
    <cellStyle name="Comma 3 52 2 3 2" xfId="25553" xr:uid="{E61F415D-23F5-41EA-B67D-9D45C9AEEEF6}"/>
    <cellStyle name="Comma 3 52 2 4" xfId="5228" xr:uid="{00000000-0005-0000-0000-0000B4140000}"/>
    <cellStyle name="Comma 3 52 2 4 2" xfId="5229" xr:uid="{00000000-0005-0000-0000-0000B5140000}"/>
    <cellStyle name="Comma 3 52 2 4 2 2" xfId="25555" xr:uid="{BD764EE5-27F7-4D6C-8478-A21BA81BF1BF}"/>
    <cellStyle name="Comma 3 52 2 4 3" xfId="5230" xr:uid="{00000000-0005-0000-0000-0000B6140000}"/>
    <cellStyle name="Comma 3 52 2 4 3 2" xfId="25556" xr:uid="{38129CF7-56E2-455D-B27F-F2119763C231}"/>
    <cellStyle name="Comma 3 52 2 4 4" xfId="5231" xr:uid="{00000000-0005-0000-0000-0000B7140000}"/>
    <cellStyle name="Comma 3 52 2 4 4 2" xfId="25557" xr:uid="{F76C5496-EE5C-46F3-92B2-4C8D8F54543E}"/>
    <cellStyle name="Comma 3 52 2 4 5" xfId="25554" xr:uid="{61BFC747-6D58-4461-BA4D-4331B134F6FE}"/>
    <cellStyle name="Comma 3 52 2 5" xfId="5232" xr:uid="{00000000-0005-0000-0000-0000B8140000}"/>
    <cellStyle name="Comma 3 52 2 5 2" xfId="25558" xr:uid="{C1B8AD0E-2634-43DF-9CF6-5691D269EC18}"/>
    <cellStyle name="Comma 3 52 2 6" xfId="5233" xr:uid="{00000000-0005-0000-0000-0000B9140000}"/>
    <cellStyle name="Comma 3 52 2 6 2" xfId="25559" xr:uid="{B7D52338-F8A5-409E-A7F7-DAC1D2A9E5F0}"/>
    <cellStyle name="Comma 3 52 2 7" xfId="5234" xr:uid="{00000000-0005-0000-0000-0000BA140000}"/>
    <cellStyle name="Comma 3 52 2 7 2" xfId="25560" xr:uid="{357BC417-72A3-4F48-A39D-D5EC826109C1}"/>
    <cellStyle name="Comma 3 52 2 8" xfId="25544" xr:uid="{6A822C9E-9E2E-4DE9-B0DC-B31E4B500621}"/>
    <cellStyle name="Comma 3 52 3" xfId="25543" xr:uid="{F3D7E761-489B-477A-9C90-C259871EB2EA}"/>
    <cellStyle name="Comma 3 53" xfId="5235" xr:uid="{00000000-0005-0000-0000-0000BB140000}"/>
    <cellStyle name="Comma 3 53 2" xfId="5236" xr:uid="{00000000-0005-0000-0000-0000BC140000}"/>
    <cellStyle name="Comma 3 53 2 2" xfId="25562" xr:uid="{5447539F-D9B1-46AF-A57D-FD7377FC3474}"/>
    <cellStyle name="Comma 3 53 3" xfId="25561" xr:uid="{ED2CDCB7-2D7A-4178-AD45-F03284FC203B}"/>
    <cellStyle name="Comma 3 54" xfId="5237" xr:uid="{00000000-0005-0000-0000-0000BD140000}"/>
    <cellStyle name="Comma 3 54 2" xfId="5238" xr:uid="{00000000-0005-0000-0000-0000BE140000}"/>
    <cellStyle name="Comma 3 54 2 2" xfId="25564" xr:uid="{F0BB7F95-4B2B-4966-9ADC-6B94C43DEF5F}"/>
    <cellStyle name="Comma 3 54 3" xfId="25563" xr:uid="{26035769-40DF-437C-B0B7-B86992714D27}"/>
    <cellStyle name="Comma 3 55" xfId="5239" xr:uid="{00000000-0005-0000-0000-0000BF140000}"/>
    <cellStyle name="Comma 3 55 2" xfId="5240" xr:uid="{00000000-0005-0000-0000-0000C0140000}"/>
    <cellStyle name="Comma 3 55 2 2" xfId="25566" xr:uid="{2A7DCC8F-AB48-43B0-B511-E641099CB4FC}"/>
    <cellStyle name="Comma 3 55 3" xfId="25565" xr:uid="{20F8A599-5DD9-4696-879A-7A4D3C95E2F7}"/>
    <cellStyle name="Comma 3 56" xfId="5241" xr:uid="{00000000-0005-0000-0000-0000C1140000}"/>
    <cellStyle name="Comma 3 56 2" xfId="5242" xr:uid="{00000000-0005-0000-0000-0000C2140000}"/>
    <cellStyle name="Comma 3 56 2 2" xfId="25568" xr:uid="{0DF848F0-0EF4-4E3A-9725-28E51B8369D3}"/>
    <cellStyle name="Comma 3 56 3" xfId="25567" xr:uid="{4A269539-D8EF-4336-9137-11076368AE6A}"/>
    <cellStyle name="Comma 3 57" xfId="5243" xr:uid="{00000000-0005-0000-0000-0000C3140000}"/>
    <cellStyle name="Comma 3 57 2" xfId="5244" xr:uid="{00000000-0005-0000-0000-0000C4140000}"/>
    <cellStyle name="Comma 3 57 2 2" xfId="25570" xr:uid="{69805AEE-0B5F-41E2-AE6F-34E6DC944893}"/>
    <cellStyle name="Comma 3 57 3" xfId="25569" xr:uid="{81D79F8D-92FD-4C52-879C-8B006D7E33B8}"/>
    <cellStyle name="Comma 3 58" xfId="5245" xr:uid="{00000000-0005-0000-0000-0000C5140000}"/>
    <cellStyle name="Comma 3 58 2" xfId="5246" xr:uid="{00000000-0005-0000-0000-0000C6140000}"/>
    <cellStyle name="Comma 3 58 2 2" xfId="25572" xr:uid="{58454269-B6C9-4810-9526-24815E942FC4}"/>
    <cellStyle name="Comma 3 58 3" xfId="25571" xr:uid="{4B09FE74-256A-4E58-93CA-5B061D4DBEE7}"/>
    <cellStyle name="Comma 3 59" xfId="5247" xr:uid="{00000000-0005-0000-0000-0000C7140000}"/>
    <cellStyle name="Comma 3 59 2" xfId="5248" xr:uid="{00000000-0005-0000-0000-0000C8140000}"/>
    <cellStyle name="Comma 3 59 2 2" xfId="25574" xr:uid="{32991F68-FBB0-4A44-9EDA-840BCF4D8EFF}"/>
    <cellStyle name="Comma 3 59 3" xfId="25573" xr:uid="{06B3F637-1FF2-4932-A48E-1AB68F1A7141}"/>
    <cellStyle name="Comma 3 6" xfId="5249" xr:uid="{00000000-0005-0000-0000-0000C9140000}"/>
    <cellStyle name="Comma 3 6 2" xfId="5250" xr:uid="{00000000-0005-0000-0000-0000CA140000}"/>
    <cellStyle name="Comma 3 6 2 2" xfId="25576" xr:uid="{895E2E16-A80A-456C-9509-A17B285C4EA9}"/>
    <cellStyle name="Comma 3 6 3" xfId="5251" xr:uid="{00000000-0005-0000-0000-0000CB140000}"/>
    <cellStyle name="Comma 3 6 3 2" xfId="25577" xr:uid="{A72A77B8-1987-4B68-B5DB-6D446085B3E9}"/>
    <cellStyle name="Comma 3 6 4" xfId="25575" xr:uid="{FB82A374-45B2-47C7-AD9A-68898BBE3BFE}"/>
    <cellStyle name="Comma 3 60" xfId="5252" xr:uid="{00000000-0005-0000-0000-0000CC140000}"/>
    <cellStyle name="Comma 3 60 2" xfId="5253" xr:uid="{00000000-0005-0000-0000-0000CD140000}"/>
    <cellStyle name="Comma 3 60 2 2" xfId="25579" xr:uid="{14DFE1D3-5E6B-4603-AB0C-81F67348C676}"/>
    <cellStyle name="Comma 3 60 3" xfId="25578" xr:uid="{8984877F-FFDB-4CD7-8A9C-48F0806F0EDA}"/>
    <cellStyle name="Comma 3 61" xfId="5254" xr:uid="{00000000-0005-0000-0000-0000CE140000}"/>
    <cellStyle name="Comma 3 61 2" xfId="5255" xr:uid="{00000000-0005-0000-0000-0000CF140000}"/>
    <cellStyle name="Comma 3 61 2 2" xfId="25581" xr:uid="{879C6C5F-4BFC-4872-833C-7C4BC34D2B2D}"/>
    <cellStyle name="Comma 3 61 3" xfId="25580" xr:uid="{FD726209-612C-4464-B0A7-A36E6107065B}"/>
    <cellStyle name="Comma 3 62" xfId="5256" xr:uid="{00000000-0005-0000-0000-0000D0140000}"/>
    <cellStyle name="Comma 3 62 2" xfId="5257" xr:uid="{00000000-0005-0000-0000-0000D1140000}"/>
    <cellStyle name="Comma 3 62 2 2" xfId="25583" xr:uid="{F025D293-FA03-4562-A6AA-87F29A77293F}"/>
    <cellStyle name="Comma 3 62 3" xfId="25582" xr:uid="{2507A7E2-3182-4272-80CE-C26BD45B77FB}"/>
    <cellStyle name="Comma 3 63" xfId="5258" xr:uid="{00000000-0005-0000-0000-0000D2140000}"/>
    <cellStyle name="Comma 3 63 2" xfId="5259" xr:uid="{00000000-0005-0000-0000-0000D3140000}"/>
    <cellStyle name="Comma 3 63 2 2" xfId="25585" xr:uid="{13F9178A-6F3B-4A9F-B1FA-0D929CEE7115}"/>
    <cellStyle name="Comma 3 63 3" xfId="25584" xr:uid="{E7218416-161F-4DC8-9BA0-06F9C74304D7}"/>
    <cellStyle name="Comma 3 64" xfId="5260" xr:uid="{00000000-0005-0000-0000-0000D4140000}"/>
    <cellStyle name="Comma 3 64 2" xfId="5261" xr:uid="{00000000-0005-0000-0000-0000D5140000}"/>
    <cellStyle name="Comma 3 64 2 2" xfId="25587" xr:uid="{C8C126E2-743C-4FB9-97E5-4A205AC47792}"/>
    <cellStyle name="Comma 3 64 3" xfId="25586" xr:uid="{1F66EEE3-1535-47C6-ADF7-43808EA7DA82}"/>
    <cellStyle name="Comma 3 65" xfId="5262" xr:uid="{00000000-0005-0000-0000-0000D6140000}"/>
    <cellStyle name="Comma 3 65 2" xfId="5263" xr:uid="{00000000-0005-0000-0000-0000D7140000}"/>
    <cellStyle name="Comma 3 65 2 2" xfId="25589" xr:uid="{74974C06-0BD0-4B86-8D78-8BE14A342B05}"/>
    <cellStyle name="Comma 3 65 3" xfId="25588" xr:uid="{AB5168CD-6E66-4D6F-B7B7-970721871F3C}"/>
    <cellStyle name="Comma 3 66" xfId="5264" xr:uid="{00000000-0005-0000-0000-0000D8140000}"/>
    <cellStyle name="Comma 3 66 2" xfId="5265" xr:uid="{00000000-0005-0000-0000-0000D9140000}"/>
    <cellStyle name="Comma 3 66 2 2" xfId="25591" xr:uid="{F00EDEF8-676D-4BDB-8E70-6003CD5A0C55}"/>
    <cellStyle name="Comma 3 66 3" xfId="25590" xr:uid="{BB4902C8-59C4-4302-94A2-523854734C54}"/>
    <cellStyle name="Comma 3 67" xfId="5266" xr:uid="{00000000-0005-0000-0000-0000DA140000}"/>
    <cellStyle name="Comma 3 67 2" xfId="5267" xr:uid="{00000000-0005-0000-0000-0000DB140000}"/>
    <cellStyle name="Comma 3 67 2 2" xfId="25593" xr:uid="{E3FF2B27-DA65-472D-BD1C-DBACBBC097BB}"/>
    <cellStyle name="Comma 3 67 3" xfId="25592" xr:uid="{CEF88066-9AF9-4E11-9C00-3CF7CD61224A}"/>
    <cellStyle name="Comma 3 68" xfId="5268" xr:uid="{00000000-0005-0000-0000-0000DC140000}"/>
    <cellStyle name="Comma 3 68 2" xfId="5269" xr:uid="{00000000-0005-0000-0000-0000DD140000}"/>
    <cellStyle name="Comma 3 68 2 2" xfId="25595" xr:uid="{88D2735B-E9BD-430B-8728-0483565B3469}"/>
    <cellStyle name="Comma 3 68 3" xfId="25594" xr:uid="{2A9FBA46-EB6A-439B-B1E9-213D90241FCD}"/>
    <cellStyle name="Comma 3 69" xfId="5270" xr:uid="{00000000-0005-0000-0000-0000DE140000}"/>
    <cellStyle name="Comma 3 69 2" xfId="5271" xr:uid="{00000000-0005-0000-0000-0000DF140000}"/>
    <cellStyle name="Comma 3 69 2 2" xfId="25597" xr:uid="{F373DE35-60EB-4203-ADD8-F8F02A578AD0}"/>
    <cellStyle name="Comma 3 69 3" xfId="25596" xr:uid="{AC7D5173-778E-4F0C-869F-4C02079E93CD}"/>
    <cellStyle name="Comma 3 7" xfId="5272" xr:uid="{00000000-0005-0000-0000-0000E0140000}"/>
    <cellStyle name="Comma 3 7 2" xfId="5273" xr:uid="{00000000-0005-0000-0000-0000E1140000}"/>
    <cellStyle name="Comma 3 7 2 2" xfId="25599" xr:uid="{2D7CC93B-57D3-4EA5-82D4-EF0774BF7BE0}"/>
    <cellStyle name="Comma 3 7 3" xfId="5274" xr:uid="{00000000-0005-0000-0000-0000E2140000}"/>
    <cellStyle name="Comma 3 7 3 2" xfId="25600" xr:uid="{B6E9AED6-170B-46F4-BD82-F3AEFFD8DD29}"/>
    <cellStyle name="Comma 3 7 3 3" xfId="30239" xr:uid="{7948E141-093A-4354-95D4-9A443503B659}"/>
    <cellStyle name="Comma 3 7 4" xfId="5275" xr:uid="{00000000-0005-0000-0000-0000E3140000}"/>
    <cellStyle name="Comma 3 7 4 2" xfId="25601" xr:uid="{ACBC093D-3210-462A-ACD3-E73E25DB58E9}"/>
    <cellStyle name="Comma 3 7 4 3" xfId="30240" xr:uid="{D6B652AF-B97C-4336-853E-B3298267288C}"/>
    <cellStyle name="Comma 3 7 5" xfId="25598" xr:uid="{2AC940F3-515C-43B3-A673-7F599DE982DB}"/>
    <cellStyle name="Comma 3 70" xfId="5276" xr:uid="{00000000-0005-0000-0000-0000E4140000}"/>
    <cellStyle name="Comma 3 70 2" xfId="5277" xr:uid="{00000000-0005-0000-0000-0000E5140000}"/>
    <cellStyle name="Comma 3 70 2 2" xfId="25603" xr:uid="{CE49FC95-4655-4FC8-98C9-FCFFDF1350E6}"/>
    <cellStyle name="Comma 3 70 3" xfId="25602" xr:uid="{1592BD04-C37A-4AAD-BC90-7B4E8EAF391B}"/>
    <cellStyle name="Comma 3 71" xfId="5278" xr:uid="{00000000-0005-0000-0000-0000E6140000}"/>
    <cellStyle name="Comma 3 71 2" xfId="5279" xr:uid="{00000000-0005-0000-0000-0000E7140000}"/>
    <cellStyle name="Comma 3 71 2 2" xfId="25605" xr:uid="{FC597977-BAEA-44B1-87E3-6089C6E67ADF}"/>
    <cellStyle name="Comma 3 71 3" xfId="25604" xr:uid="{DD513F70-ED75-46EC-974E-FAF30F042B90}"/>
    <cellStyle name="Comma 3 72" xfId="5280" xr:uid="{00000000-0005-0000-0000-0000E8140000}"/>
    <cellStyle name="Comma 3 72 2" xfId="5281" xr:uid="{00000000-0005-0000-0000-0000E9140000}"/>
    <cellStyle name="Comma 3 72 2 2" xfId="25607" xr:uid="{AF936853-4F32-4E4C-9EEE-58C00C79CC80}"/>
    <cellStyle name="Comma 3 72 3" xfId="25606" xr:uid="{DA379C6D-2565-4A51-A39F-0A850B702407}"/>
    <cellStyle name="Comma 3 73" xfId="5282" xr:uid="{00000000-0005-0000-0000-0000EA140000}"/>
    <cellStyle name="Comma 3 73 2" xfId="5283" xr:uid="{00000000-0005-0000-0000-0000EB140000}"/>
    <cellStyle name="Comma 3 73 2 2" xfId="25609" xr:uid="{B2C5250C-0439-4A52-A74E-4CED48AD19CC}"/>
    <cellStyle name="Comma 3 73 3" xfId="25608" xr:uid="{D7BF1688-B383-4E08-B35E-81568A73A717}"/>
    <cellStyle name="Comma 3 74" xfId="5284" xr:uid="{00000000-0005-0000-0000-0000EC140000}"/>
    <cellStyle name="Comma 3 74 2" xfId="5285" xr:uid="{00000000-0005-0000-0000-0000ED140000}"/>
    <cellStyle name="Comma 3 74 2 2" xfId="25611" xr:uid="{9114AD7A-0E0D-4040-88EA-E577BCF7303E}"/>
    <cellStyle name="Comma 3 74 3" xfId="25610" xr:uid="{53DB15FC-D1B9-4762-B8C7-B1F6F70922E1}"/>
    <cellStyle name="Comma 3 75" xfId="5286" xr:uid="{00000000-0005-0000-0000-0000EE140000}"/>
    <cellStyle name="Comma 3 75 2" xfId="5287" xr:uid="{00000000-0005-0000-0000-0000EF140000}"/>
    <cellStyle name="Comma 3 75 2 2" xfId="25613" xr:uid="{E044A915-DA5B-4414-841E-DD8D97D3E49A}"/>
    <cellStyle name="Comma 3 75 3" xfId="25612" xr:uid="{91591C7C-62FE-4E3A-A3C2-5CEA7AB6471E}"/>
    <cellStyle name="Comma 3 76" xfId="5288" xr:uid="{00000000-0005-0000-0000-0000F0140000}"/>
    <cellStyle name="Comma 3 76 2" xfId="5289" xr:uid="{00000000-0005-0000-0000-0000F1140000}"/>
    <cellStyle name="Comma 3 76 2 2" xfId="25615" xr:uid="{6CCD7B6D-2039-4A65-8E01-923F930E9FE1}"/>
    <cellStyle name="Comma 3 76 3" xfId="25614" xr:uid="{064B10C3-9DBA-48CF-A15A-AB8F49CD58E0}"/>
    <cellStyle name="Comma 3 77" xfId="5290" xr:uid="{00000000-0005-0000-0000-0000F2140000}"/>
    <cellStyle name="Comma 3 77 2" xfId="5291" xr:uid="{00000000-0005-0000-0000-0000F3140000}"/>
    <cellStyle name="Comma 3 77 2 2" xfId="25617" xr:uid="{8B0D4448-E342-4EA4-8D9B-279335F179E1}"/>
    <cellStyle name="Comma 3 77 3" xfId="25616" xr:uid="{6B671D93-B4C0-49D0-98E6-FBC651BC37C5}"/>
    <cellStyle name="Comma 3 78" xfId="5292" xr:uid="{00000000-0005-0000-0000-0000F4140000}"/>
    <cellStyle name="Comma 3 78 2" xfId="5293" xr:uid="{00000000-0005-0000-0000-0000F5140000}"/>
    <cellStyle name="Comma 3 78 2 2" xfId="25619" xr:uid="{F977FFF3-38B0-453B-A87B-C52B28EBF4C0}"/>
    <cellStyle name="Comma 3 78 3" xfId="25618" xr:uid="{A143A074-A230-444E-A424-F1E43DC564E6}"/>
    <cellStyle name="Comma 3 79" xfId="5294" xr:uid="{00000000-0005-0000-0000-0000F6140000}"/>
    <cellStyle name="Comma 3 79 2" xfId="5295" xr:uid="{00000000-0005-0000-0000-0000F7140000}"/>
    <cellStyle name="Comma 3 79 2 2" xfId="25621" xr:uid="{D05D634F-E46B-4A1A-BF75-AAE43A9F62BB}"/>
    <cellStyle name="Comma 3 79 3" xfId="25620" xr:uid="{B506659A-E92C-406C-8B66-BC36609545B5}"/>
    <cellStyle name="Comma 3 8" xfId="5296" xr:uid="{00000000-0005-0000-0000-0000F8140000}"/>
    <cellStyle name="Comma 3 8 2" xfId="5297" xr:uid="{00000000-0005-0000-0000-0000F9140000}"/>
    <cellStyle name="Comma 3 8 2 2" xfId="25623" xr:uid="{9E7FB329-6C4D-4A72-97E6-55A9CB572A43}"/>
    <cellStyle name="Comma 3 8 3" xfId="5298" xr:uid="{00000000-0005-0000-0000-0000FA140000}"/>
    <cellStyle name="Comma 3 8 3 2" xfId="25624" xr:uid="{F63D0BD7-5AB1-4400-85A0-4D6067A7DF65}"/>
    <cellStyle name="Comma 3 8 3 3" xfId="30241" xr:uid="{07BB57F9-BAE2-4E4C-B262-5E47995E95CC}"/>
    <cellStyle name="Comma 3 8 4" xfId="5299" xr:uid="{00000000-0005-0000-0000-0000FB140000}"/>
    <cellStyle name="Comma 3 8 4 2" xfId="25625" xr:uid="{CA879030-18B1-4412-A4ED-372EDE13F71D}"/>
    <cellStyle name="Comma 3 8 4 3" xfId="30242" xr:uid="{AC89156F-543C-4776-B781-A3D8B0C3B4CB}"/>
    <cellStyle name="Comma 3 8 5" xfId="25622" xr:uid="{AB54EF30-C443-4F15-960A-E5921365F7E0}"/>
    <cellStyle name="Comma 3 80" xfId="5300" xr:uid="{00000000-0005-0000-0000-0000FC140000}"/>
    <cellStyle name="Comma 3 80 2" xfId="5301" xr:uid="{00000000-0005-0000-0000-0000FD140000}"/>
    <cellStyle name="Comma 3 80 2 2" xfId="25627" xr:uid="{3989D958-1B56-498F-B97C-202C71D1B07D}"/>
    <cellStyle name="Comma 3 80 3" xfId="25626" xr:uid="{996F6109-5506-432D-8686-D11E14A93D7A}"/>
    <cellStyle name="Comma 3 81" xfId="5302" xr:uid="{00000000-0005-0000-0000-0000FE140000}"/>
    <cellStyle name="Comma 3 81 2" xfId="5303" xr:uid="{00000000-0005-0000-0000-0000FF140000}"/>
    <cellStyle name="Comma 3 81 2 2" xfId="25629" xr:uid="{458B0E67-09FE-43A6-B85D-12790440BC5F}"/>
    <cellStyle name="Comma 3 81 3" xfId="25628" xr:uid="{CEF2F9FB-1B2D-40DB-8629-15C2ECBE0A09}"/>
    <cellStyle name="Comma 3 82" xfId="5304" xr:uid="{00000000-0005-0000-0000-000000150000}"/>
    <cellStyle name="Comma 3 82 2" xfId="5305" xr:uid="{00000000-0005-0000-0000-000001150000}"/>
    <cellStyle name="Comma 3 82 2 2" xfId="25631" xr:uid="{3ABE4719-1B34-4B1A-80C9-BD55FA2AE52E}"/>
    <cellStyle name="Comma 3 82 3" xfId="25630" xr:uid="{D405321E-7CF3-47A3-A0EE-586FC377D6F5}"/>
    <cellStyle name="Comma 3 83" xfId="5306" xr:uid="{00000000-0005-0000-0000-000002150000}"/>
    <cellStyle name="Comma 3 83 2" xfId="25632" xr:uid="{5A9B52BC-B4A7-455E-B6DA-23FD59CDC91F}"/>
    <cellStyle name="Comma 3 84" xfId="5307" xr:uid="{00000000-0005-0000-0000-000003150000}"/>
    <cellStyle name="Comma 3 84 2" xfId="25633" xr:uid="{5D5296C9-A93D-40FF-9677-8436B33BD9A2}"/>
    <cellStyle name="Comma 3 85" xfId="21415" xr:uid="{3F8C1AC6-0E1E-4698-B53B-12BE1FAA7B1B}"/>
    <cellStyle name="Comma 3 9" xfId="5308" xr:uid="{00000000-0005-0000-0000-000004150000}"/>
    <cellStyle name="Comma 3 9 2" xfId="5309" xr:uid="{00000000-0005-0000-0000-000005150000}"/>
    <cellStyle name="Comma 3 9 2 2" xfId="5310" xr:uid="{00000000-0005-0000-0000-000006150000}"/>
    <cellStyle name="Comma 3 9 2 2 2" xfId="25636" xr:uid="{841B8874-0228-46E9-ACF1-274971EE4A98}"/>
    <cellStyle name="Comma 3 9 2 3" xfId="25635" xr:uid="{24F84BDD-4A13-4564-BAB7-BBF386763E8A}"/>
    <cellStyle name="Comma 3 9 3" xfId="25634" xr:uid="{E5037821-13E5-4D49-9DEE-BB1BD24C74DD}"/>
    <cellStyle name="Comma 30" xfId="5311" xr:uid="{00000000-0005-0000-0000-000007150000}"/>
    <cellStyle name="Comma 30 2" xfId="5312" xr:uid="{00000000-0005-0000-0000-000008150000}"/>
    <cellStyle name="Comma 30 2 2" xfId="25638" xr:uid="{F930CB89-844D-4253-BF80-F3F7397AE36F}"/>
    <cellStyle name="Comma 30 3" xfId="25637" xr:uid="{D27273F1-ECDA-487D-84F4-24ADBF8C6411}"/>
    <cellStyle name="Comma 31" xfId="5313" xr:uid="{00000000-0005-0000-0000-000009150000}"/>
    <cellStyle name="Comma 31 2" xfId="5314" xr:uid="{00000000-0005-0000-0000-00000A150000}"/>
    <cellStyle name="Comma 31 2 2" xfId="5315" xr:uid="{00000000-0005-0000-0000-00000B150000}"/>
    <cellStyle name="Comma 31 2 2 2" xfId="25641" xr:uid="{D9CA2952-CD50-4496-A8A8-FC61B34CFC42}"/>
    <cellStyle name="Comma 31 2 3" xfId="25640" xr:uid="{6675BFC4-F39E-4498-82F1-CFDA18B71E94}"/>
    <cellStyle name="Comma 31 3" xfId="5316" xr:uid="{00000000-0005-0000-0000-00000C150000}"/>
    <cellStyle name="Comma 31 3 2" xfId="25642" xr:uid="{6239F873-9362-46A7-B6EA-0FC5D4FCABF4}"/>
    <cellStyle name="Comma 31 4" xfId="25639" xr:uid="{6DD63216-3950-4A3F-8FD9-41FF01313C77}"/>
    <cellStyle name="Comma 32" xfId="5317" xr:uid="{00000000-0005-0000-0000-00000D150000}"/>
    <cellStyle name="Comma 32 2" xfId="5318" xr:uid="{00000000-0005-0000-0000-00000E150000}"/>
    <cellStyle name="Comma 32 2 2" xfId="25644" xr:uid="{DDE268EE-9C82-49A3-B10C-750DBCA8A851}"/>
    <cellStyle name="Comma 32 3" xfId="25643" xr:uid="{1838DA5D-549D-461D-B660-BE912CB6F907}"/>
    <cellStyle name="Comma 33" xfId="5319" xr:uid="{00000000-0005-0000-0000-00000F150000}"/>
    <cellStyle name="Comma 33 2" xfId="5320" xr:uid="{00000000-0005-0000-0000-000010150000}"/>
    <cellStyle name="Comma 33 2 2" xfId="25646" xr:uid="{84A3EB10-291E-4948-9844-F8B3B5CB7408}"/>
    <cellStyle name="Comma 33 3" xfId="25645" xr:uid="{6BAB615E-3173-4DA9-B0CD-12388D4879F7}"/>
    <cellStyle name="Comma 34" xfId="5321" xr:uid="{00000000-0005-0000-0000-000011150000}"/>
    <cellStyle name="Comma 34 10" xfId="5322" xr:uid="{00000000-0005-0000-0000-000012150000}"/>
    <cellStyle name="Comma 34 10 2" xfId="25648" xr:uid="{FCBAF5A9-B3CA-4F45-85C8-92A6607DCB16}"/>
    <cellStyle name="Comma 34 11" xfId="25647" xr:uid="{FB8CFC35-61A9-4CC3-904A-30CACE5A8004}"/>
    <cellStyle name="Comma 34 2" xfId="5323" xr:uid="{00000000-0005-0000-0000-000013150000}"/>
    <cellStyle name="Comma 34 2 10" xfId="25649" xr:uid="{159AE9D0-C5B1-41BA-9E8F-02F553CFE46C}"/>
    <cellStyle name="Comma 34 2 2" xfId="5324" xr:uid="{00000000-0005-0000-0000-000014150000}"/>
    <cellStyle name="Comma 34 2 2 2" xfId="5325" xr:uid="{00000000-0005-0000-0000-000015150000}"/>
    <cellStyle name="Comma 34 2 2 2 2" xfId="5326" xr:uid="{00000000-0005-0000-0000-000016150000}"/>
    <cellStyle name="Comma 34 2 2 2 2 2" xfId="5327" xr:uid="{00000000-0005-0000-0000-000017150000}"/>
    <cellStyle name="Comma 34 2 2 2 2 2 2" xfId="25653" xr:uid="{3AC5480B-2A86-4679-AE2E-1030A053DFB4}"/>
    <cellStyle name="Comma 34 2 2 2 2 3" xfId="5328" xr:uid="{00000000-0005-0000-0000-000018150000}"/>
    <cellStyle name="Comma 34 2 2 2 2 3 2" xfId="25654" xr:uid="{6B9C5D57-B306-418F-B799-E095182A96A4}"/>
    <cellStyle name="Comma 34 2 2 2 2 4" xfId="5329" xr:uid="{00000000-0005-0000-0000-000019150000}"/>
    <cellStyle name="Comma 34 2 2 2 2 4 2" xfId="25655" xr:uid="{AB0E73EC-DE23-4A4D-B54F-B98A01069611}"/>
    <cellStyle name="Comma 34 2 2 2 2 5" xfId="25652" xr:uid="{03B8667C-AB3B-463B-BE6A-2FB1D9A07D20}"/>
    <cellStyle name="Comma 34 2 2 2 3" xfId="5330" xr:uid="{00000000-0005-0000-0000-00001A150000}"/>
    <cellStyle name="Comma 34 2 2 2 3 2" xfId="25656" xr:uid="{8D628434-BE87-49E4-87E0-40FCEE9630D9}"/>
    <cellStyle name="Comma 34 2 2 2 4" xfId="5331" xr:uid="{00000000-0005-0000-0000-00001B150000}"/>
    <cellStyle name="Comma 34 2 2 2 4 2" xfId="25657" xr:uid="{8F5CF4FE-4B1A-4F8B-901B-C9EF9E9A3672}"/>
    <cellStyle name="Comma 34 2 2 2 5" xfId="5332" xr:uid="{00000000-0005-0000-0000-00001C150000}"/>
    <cellStyle name="Comma 34 2 2 2 5 2" xfId="25658" xr:uid="{BB62C566-F9EE-4702-8412-7833737A334F}"/>
    <cellStyle name="Comma 34 2 2 2 6" xfId="25651" xr:uid="{AA45E91A-8803-4D38-9878-517058964733}"/>
    <cellStyle name="Comma 34 2 2 3" xfId="5333" xr:uid="{00000000-0005-0000-0000-00001D150000}"/>
    <cellStyle name="Comma 34 2 2 3 2" xfId="25659" xr:uid="{AE69BBB8-F6C9-458E-85D9-234F333245F1}"/>
    <cellStyle name="Comma 34 2 2 4" xfId="5334" xr:uid="{00000000-0005-0000-0000-00001E150000}"/>
    <cellStyle name="Comma 34 2 2 4 2" xfId="5335" xr:uid="{00000000-0005-0000-0000-00001F150000}"/>
    <cellStyle name="Comma 34 2 2 4 2 2" xfId="25661" xr:uid="{2EA61624-462A-4770-AF63-A5055D4FB6A3}"/>
    <cellStyle name="Comma 34 2 2 4 3" xfId="5336" xr:uid="{00000000-0005-0000-0000-000020150000}"/>
    <cellStyle name="Comma 34 2 2 4 3 2" xfId="25662" xr:uid="{9BAADBCC-7991-4B30-A630-F8D0CF207C9F}"/>
    <cellStyle name="Comma 34 2 2 4 4" xfId="5337" xr:uid="{00000000-0005-0000-0000-000021150000}"/>
    <cellStyle name="Comma 34 2 2 4 4 2" xfId="25663" xr:uid="{A590ED37-675E-4558-B68E-3002E97778D6}"/>
    <cellStyle name="Comma 34 2 2 4 5" xfId="25660" xr:uid="{B9FECCCC-EF85-425C-87B6-A20095803F0D}"/>
    <cellStyle name="Comma 34 2 2 5" xfId="5338" xr:uid="{00000000-0005-0000-0000-000022150000}"/>
    <cellStyle name="Comma 34 2 2 5 2" xfId="25664" xr:uid="{1718A7BF-0F74-4907-833C-68600884C514}"/>
    <cellStyle name="Comma 34 2 2 6" xfId="5339" xr:uid="{00000000-0005-0000-0000-000023150000}"/>
    <cellStyle name="Comma 34 2 2 6 2" xfId="25665" xr:uid="{EDA74520-2007-4D64-A02E-441AF11FB6E5}"/>
    <cellStyle name="Comma 34 2 2 7" xfId="5340" xr:uid="{00000000-0005-0000-0000-000024150000}"/>
    <cellStyle name="Comma 34 2 2 7 2" xfId="25666" xr:uid="{E7967E1F-07AA-42D2-927B-1246C7865061}"/>
    <cellStyle name="Comma 34 2 2 8" xfId="25650" xr:uid="{06F83A78-E478-4684-9DE0-B3BA53E4C37D}"/>
    <cellStyle name="Comma 34 2 3" xfId="5341" xr:uid="{00000000-0005-0000-0000-000025150000}"/>
    <cellStyle name="Comma 34 2 3 2" xfId="5342" xr:uid="{00000000-0005-0000-0000-000026150000}"/>
    <cellStyle name="Comma 34 2 3 2 2" xfId="5343" xr:uid="{00000000-0005-0000-0000-000027150000}"/>
    <cellStyle name="Comma 34 2 3 2 2 2" xfId="5344" xr:uid="{00000000-0005-0000-0000-000028150000}"/>
    <cellStyle name="Comma 34 2 3 2 2 2 2" xfId="25670" xr:uid="{5A2050C0-2E8F-435A-8E5E-42A6AB1B6572}"/>
    <cellStyle name="Comma 34 2 3 2 2 3" xfId="5345" xr:uid="{00000000-0005-0000-0000-000029150000}"/>
    <cellStyle name="Comma 34 2 3 2 2 3 2" xfId="25671" xr:uid="{982BD4A7-9B2B-4FB5-8A9B-E7E270A4F39B}"/>
    <cellStyle name="Comma 34 2 3 2 2 4" xfId="5346" xr:uid="{00000000-0005-0000-0000-00002A150000}"/>
    <cellStyle name="Comma 34 2 3 2 2 4 2" xfId="25672" xr:uid="{4AE742CC-5AAF-4E30-AB14-2E5716A6FCA0}"/>
    <cellStyle name="Comma 34 2 3 2 2 5" xfId="25669" xr:uid="{8979B01B-DA78-47C0-8536-991B2A581C04}"/>
    <cellStyle name="Comma 34 2 3 2 3" xfId="5347" xr:uid="{00000000-0005-0000-0000-00002B150000}"/>
    <cellStyle name="Comma 34 2 3 2 3 2" xfId="25673" xr:uid="{AAF2C47B-26BD-4675-8290-F5A6C2A73578}"/>
    <cellStyle name="Comma 34 2 3 2 4" xfId="5348" xr:uid="{00000000-0005-0000-0000-00002C150000}"/>
    <cellStyle name="Comma 34 2 3 2 4 2" xfId="25674" xr:uid="{AA13FB11-72CE-489A-A62B-B4C4AC4A4808}"/>
    <cellStyle name="Comma 34 2 3 2 5" xfId="5349" xr:uid="{00000000-0005-0000-0000-00002D150000}"/>
    <cellStyle name="Comma 34 2 3 2 5 2" xfId="25675" xr:uid="{D7AA9EF1-1198-4E9F-A84F-DDEFF7A90ED1}"/>
    <cellStyle name="Comma 34 2 3 2 6" xfId="25668" xr:uid="{EDC5852D-9583-424D-B83F-7C29B5FBC590}"/>
    <cellStyle name="Comma 34 2 3 3" xfId="5350" xr:uid="{00000000-0005-0000-0000-00002E150000}"/>
    <cellStyle name="Comma 34 2 3 3 2" xfId="5351" xr:uid="{00000000-0005-0000-0000-00002F150000}"/>
    <cellStyle name="Comma 34 2 3 3 2 2" xfId="25677" xr:uid="{9E17F794-9C5B-4773-A138-610AA30D7A39}"/>
    <cellStyle name="Comma 34 2 3 3 3" xfId="5352" xr:uid="{00000000-0005-0000-0000-000030150000}"/>
    <cellStyle name="Comma 34 2 3 3 3 2" xfId="25678" xr:uid="{F26A042C-AB0C-406B-A7AF-6ED6C70E291D}"/>
    <cellStyle name="Comma 34 2 3 3 4" xfId="5353" xr:uid="{00000000-0005-0000-0000-000031150000}"/>
    <cellStyle name="Comma 34 2 3 3 4 2" xfId="25679" xr:uid="{1939C091-DE89-4912-A9E5-EBF73AF01D26}"/>
    <cellStyle name="Comma 34 2 3 3 5" xfId="25676" xr:uid="{9E09EBA5-47A1-4A00-9A11-4FFF11BDA238}"/>
    <cellStyle name="Comma 34 2 3 4" xfId="5354" xr:uid="{00000000-0005-0000-0000-000032150000}"/>
    <cellStyle name="Comma 34 2 3 4 2" xfId="25680" xr:uid="{158E63BF-DF08-47C2-B38A-7372CA7187EB}"/>
    <cellStyle name="Comma 34 2 3 5" xfId="5355" xr:uid="{00000000-0005-0000-0000-000033150000}"/>
    <cellStyle name="Comma 34 2 3 5 2" xfId="25681" xr:uid="{4734CC79-0158-41D6-B435-FD5BBAC6C005}"/>
    <cellStyle name="Comma 34 2 3 6" xfId="5356" xr:uid="{00000000-0005-0000-0000-000034150000}"/>
    <cellStyle name="Comma 34 2 3 6 2" xfId="25682" xr:uid="{73F933EE-B2F3-468A-86EF-6B48F40776AB}"/>
    <cellStyle name="Comma 34 2 3 7" xfId="25667" xr:uid="{865B122A-6275-4383-BA32-F1ED91D1AAD2}"/>
    <cellStyle name="Comma 34 2 4" xfId="5357" xr:uid="{00000000-0005-0000-0000-000035150000}"/>
    <cellStyle name="Comma 34 2 4 2" xfId="5358" xr:uid="{00000000-0005-0000-0000-000036150000}"/>
    <cellStyle name="Comma 34 2 4 2 2" xfId="5359" xr:uid="{00000000-0005-0000-0000-000037150000}"/>
    <cellStyle name="Comma 34 2 4 2 2 2" xfId="25685" xr:uid="{C4986931-20D8-477C-A5B1-27BA013BF3CD}"/>
    <cellStyle name="Comma 34 2 4 2 3" xfId="5360" xr:uid="{00000000-0005-0000-0000-000038150000}"/>
    <cellStyle name="Comma 34 2 4 2 3 2" xfId="25686" xr:uid="{C0C2DA53-10C9-40A7-9198-BAB2F87AF683}"/>
    <cellStyle name="Comma 34 2 4 2 4" xfId="5361" xr:uid="{00000000-0005-0000-0000-000039150000}"/>
    <cellStyle name="Comma 34 2 4 2 4 2" xfId="25687" xr:uid="{9910EA7D-C807-49E9-90B5-9E375E0927F6}"/>
    <cellStyle name="Comma 34 2 4 2 5" xfId="25684" xr:uid="{797A793B-87E2-45F3-81C4-45B88E25CE45}"/>
    <cellStyle name="Comma 34 2 4 3" xfId="5362" xr:uid="{00000000-0005-0000-0000-00003A150000}"/>
    <cellStyle name="Comma 34 2 4 3 2" xfId="25688" xr:uid="{1C8E5D20-7DB2-436B-B14A-EBCD5FF962D2}"/>
    <cellStyle name="Comma 34 2 4 4" xfId="5363" xr:uid="{00000000-0005-0000-0000-00003B150000}"/>
    <cellStyle name="Comma 34 2 4 4 2" xfId="25689" xr:uid="{DC3644EC-ADEC-47DD-82DB-D9CA2FA02F49}"/>
    <cellStyle name="Comma 34 2 4 5" xfId="5364" xr:uid="{00000000-0005-0000-0000-00003C150000}"/>
    <cellStyle name="Comma 34 2 4 5 2" xfId="25690" xr:uid="{F8772E1D-9FCE-4921-9D46-A4E7EA190D65}"/>
    <cellStyle name="Comma 34 2 4 6" xfId="25683" xr:uid="{2519C68D-8D0A-499F-82EC-427954A0FCCC}"/>
    <cellStyle name="Comma 34 2 5" xfId="5365" xr:uid="{00000000-0005-0000-0000-00003D150000}"/>
    <cellStyle name="Comma 34 2 5 2" xfId="25691" xr:uid="{BB5015B7-EF3B-4D48-9AD3-C1874AE03DC1}"/>
    <cellStyle name="Comma 34 2 6" xfId="5366" xr:uid="{00000000-0005-0000-0000-00003E150000}"/>
    <cellStyle name="Comma 34 2 6 2" xfId="5367" xr:uid="{00000000-0005-0000-0000-00003F150000}"/>
    <cellStyle name="Comma 34 2 6 2 2" xfId="25693" xr:uid="{C983DED1-C09F-4628-A0D1-DE49C25C5FE3}"/>
    <cellStyle name="Comma 34 2 6 3" xfId="5368" xr:uid="{00000000-0005-0000-0000-000040150000}"/>
    <cellStyle name="Comma 34 2 6 3 2" xfId="25694" xr:uid="{3EE8C990-3D28-4582-B5F7-2D0CDCE2AB86}"/>
    <cellStyle name="Comma 34 2 6 4" xfId="5369" xr:uid="{00000000-0005-0000-0000-000041150000}"/>
    <cellStyle name="Comma 34 2 6 4 2" xfId="25695" xr:uid="{38B2BBB0-C2FE-43E6-8196-0FFCE9D69C00}"/>
    <cellStyle name="Comma 34 2 6 5" xfId="25692" xr:uid="{14751802-C29D-4762-9F59-91CBDE88BF97}"/>
    <cellStyle name="Comma 34 2 7" xfId="5370" xr:uid="{00000000-0005-0000-0000-000042150000}"/>
    <cellStyle name="Comma 34 2 7 2" xfId="25696" xr:uid="{E920856B-6581-4F94-A696-EBA2637C6689}"/>
    <cellStyle name="Comma 34 2 8" xfId="5371" xr:uid="{00000000-0005-0000-0000-000043150000}"/>
    <cellStyle name="Comma 34 2 8 2" xfId="25697" xr:uid="{82A3E2B2-9669-4165-817A-4853E9EBF81F}"/>
    <cellStyle name="Comma 34 2 9" xfId="5372" xr:uid="{00000000-0005-0000-0000-000044150000}"/>
    <cellStyle name="Comma 34 2 9 2" xfId="25698" xr:uid="{4B3601FF-835B-4D80-A03E-5E78281C0AE0}"/>
    <cellStyle name="Comma 34 3" xfId="5373" xr:uid="{00000000-0005-0000-0000-000045150000}"/>
    <cellStyle name="Comma 34 3 2" xfId="5374" xr:uid="{00000000-0005-0000-0000-000046150000}"/>
    <cellStyle name="Comma 34 3 2 2" xfId="5375" xr:uid="{00000000-0005-0000-0000-000047150000}"/>
    <cellStyle name="Comma 34 3 2 2 2" xfId="5376" xr:uid="{00000000-0005-0000-0000-000048150000}"/>
    <cellStyle name="Comma 34 3 2 2 2 2" xfId="25702" xr:uid="{0E86C0CB-891C-4932-8ED6-ED4000604841}"/>
    <cellStyle name="Comma 34 3 2 2 3" xfId="5377" xr:uid="{00000000-0005-0000-0000-000049150000}"/>
    <cellStyle name="Comma 34 3 2 2 3 2" xfId="25703" xr:uid="{40DB230D-10A2-469C-A0AF-E567809667EE}"/>
    <cellStyle name="Comma 34 3 2 2 4" xfId="5378" xr:uid="{00000000-0005-0000-0000-00004A150000}"/>
    <cellStyle name="Comma 34 3 2 2 4 2" xfId="25704" xr:uid="{F4496AAB-56AB-4421-925D-38DD47605B75}"/>
    <cellStyle name="Comma 34 3 2 2 5" xfId="25701" xr:uid="{EA1C7279-EAB7-48CC-89E1-110F0808CA8E}"/>
    <cellStyle name="Comma 34 3 2 3" xfId="5379" xr:uid="{00000000-0005-0000-0000-00004B150000}"/>
    <cellStyle name="Comma 34 3 2 3 2" xfId="25705" xr:uid="{B4E5A0EB-3931-4371-B2AF-156CE936C536}"/>
    <cellStyle name="Comma 34 3 2 4" xfId="5380" xr:uid="{00000000-0005-0000-0000-00004C150000}"/>
    <cellStyle name="Comma 34 3 2 4 2" xfId="25706" xr:uid="{DC4B3966-AFDD-46E3-9F5A-6CEE1E1BAAAB}"/>
    <cellStyle name="Comma 34 3 2 5" xfId="5381" xr:uid="{00000000-0005-0000-0000-00004D150000}"/>
    <cellStyle name="Comma 34 3 2 5 2" xfId="25707" xr:uid="{D29EEA39-C082-4669-8B59-7317EAE31E5D}"/>
    <cellStyle name="Comma 34 3 2 6" xfId="25700" xr:uid="{52D32BA6-100E-49DB-99A8-67EABC3F79DF}"/>
    <cellStyle name="Comma 34 3 3" xfId="5382" xr:uid="{00000000-0005-0000-0000-00004E150000}"/>
    <cellStyle name="Comma 34 3 3 2" xfId="25708" xr:uid="{9F0EC155-5466-4EB5-BDDB-BEAB310C11BE}"/>
    <cellStyle name="Comma 34 3 4" xfId="5383" xr:uid="{00000000-0005-0000-0000-00004F150000}"/>
    <cellStyle name="Comma 34 3 4 2" xfId="5384" xr:uid="{00000000-0005-0000-0000-000050150000}"/>
    <cellStyle name="Comma 34 3 4 2 2" xfId="25710" xr:uid="{9770E1BD-97BB-46CA-BF6D-FDC64EDDD9AC}"/>
    <cellStyle name="Comma 34 3 4 3" xfId="5385" xr:uid="{00000000-0005-0000-0000-000051150000}"/>
    <cellStyle name="Comma 34 3 4 3 2" xfId="25711" xr:uid="{86142B1C-6D71-4248-9D44-C65096418A14}"/>
    <cellStyle name="Comma 34 3 4 4" xfId="5386" xr:uid="{00000000-0005-0000-0000-000052150000}"/>
    <cellStyle name="Comma 34 3 4 4 2" xfId="25712" xr:uid="{BEF512B1-5A5C-48CE-A43C-EB533FFC24A0}"/>
    <cellStyle name="Comma 34 3 4 5" xfId="25709" xr:uid="{C23C7DC9-AFEE-45F4-AAF6-DC3BBCAC5208}"/>
    <cellStyle name="Comma 34 3 5" xfId="5387" xr:uid="{00000000-0005-0000-0000-000053150000}"/>
    <cellStyle name="Comma 34 3 5 2" xfId="25713" xr:uid="{6F59B2F8-8D36-41EC-A921-BB1307AEFAF5}"/>
    <cellStyle name="Comma 34 3 6" xfId="5388" xr:uid="{00000000-0005-0000-0000-000054150000}"/>
    <cellStyle name="Comma 34 3 6 2" xfId="25714" xr:uid="{524DFE65-1E3B-4586-88BC-0B3C2DADB85C}"/>
    <cellStyle name="Comma 34 3 7" xfId="5389" xr:uid="{00000000-0005-0000-0000-000055150000}"/>
    <cellStyle name="Comma 34 3 7 2" xfId="25715" xr:uid="{AA31D170-78A5-4ADE-BEB6-3E1A83A16B73}"/>
    <cellStyle name="Comma 34 3 8" xfId="25699" xr:uid="{D5B48EF9-4282-4B5F-90A3-0E7CD0290E9D}"/>
    <cellStyle name="Comma 34 4" xfId="5390" xr:uid="{00000000-0005-0000-0000-000056150000}"/>
    <cellStyle name="Comma 34 4 2" xfId="5391" xr:uid="{00000000-0005-0000-0000-000057150000}"/>
    <cellStyle name="Comma 34 4 2 2" xfId="5392" xr:uid="{00000000-0005-0000-0000-000058150000}"/>
    <cellStyle name="Comma 34 4 2 2 2" xfId="5393" xr:uid="{00000000-0005-0000-0000-000059150000}"/>
    <cellStyle name="Comma 34 4 2 2 2 2" xfId="25719" xr:uid="{9DEBE87E-C0D0-43C8-AE90-9BEE2613A376}"/>
    <cellStyle name="Comma 34 4 2 2 3" xfId="5394" xr:uid="{00000000-0005-0000-0000-00005A150000}"/>
    <cellStyle name="Comma 34 4 2 2 3 2" xfId="25720" xr:uid="{5D04BC8E-FE17-460E-BFA3-8D2D62411FA2}"/>
    <cellStyle name="Comma 34 4 2 2 4" xfId="5395" xr:uid="{00000000-0005-0000-0000-00005B150000}"/>
    <cellStyle name="Comma 34 4 2 2 4 2" xfId="25721" xr:uid="{44302CCD-B1B5-4BD4-8A50-DC43E16BE228}"/>
    <cellStyle name="Comma 34 4 2 2 5" xfId="25718" xr:uid="{FC817F2A-1303-4F4D-90E2-8E1BD69E2E02}"/>
    <cellStyle name="Comma 34 4 2 3" xfId="5396" xr:uid="{00000000-0005-0000-0000-00005C150000}"/>
    <cellStyle name="Comma 34 4 2 3 2" xfId="25722" xr:uid="{49D7F0D6-F852-484B-A85C-E745464C82C0}"/>
    <cellStyle name="Comma 34 4 2 4" xfId="5397" xr:uid="{00000000-0005-0000-0000-00005D150000}"/>
    <cellStyle name="Comma 34 4 2 4 2" xfId="25723" xr:uid="{7F1AF2CF-FDE4-4D4B-953E-57540135D87B}"/>
    <cellStyle name="Comma 34 4 2 5" xfId="5398" xr:uid="{00000000-0005-0000-0000-00005E150000}"/>
    <cellStyle name="Comma 34 4 2 5 2" xfId="25724" xr:uid="{4F47DA3C-E727-4C64-9970-D6E787829FA7}"/>
    <cellStyle name="Comma 34 4 2 6" xfId="25717" xr:uid="{7110FE21-9356-4A53-A96D-2B8687E39A64}"/>
    <cellStyle name="Comma 34 4 3" xfId="5399" xr:uid="{00000000-0005-0000-0000-00005F150000}"/>
    <cellStyle name="Comma 34 4 3 2" xfId="5400" xr:uid="{00000000-0005-0000-0000-000060150000}"/>
    <cellStyle name="Comma 34 4 3 2 2" xfId="25726" xr:uid="{B0F18D1B-69C3-4454-B40C-26414D04ADC5}"/>
    <cellStyle name="Comma 34 4 3 3" xfId="5401" xr:uid="{00000000-0005-0000-0000-000061150000}"/>
    <cellStyle name="Comma 34 4 3 3 2" xfId="25727" xr:uid="{0C2CBFA4-DDEB-48F6-8A9E-304F4CA175F1}"/>
    <cellStyle name="Comma 34 4 3 4" xfId="5402" xr:uid="{00000000-0005-0000-0000-000062150000}"/>
    <cellStyle name="Comma 34 4 3 4 2" xfId="25728" xr:uid="{5481921D-BE09-4D6D-ADE5-D7036B000021}"/>
    <cellStyle name="Comma 34 4 3 5" xfId="25725" xr:uid="{A9A391CB-356E-4740-905A-A838149A6554}"/>
    <cellStyle name="Comma 34 4 4" xfId="5403" xr:uid="{00000000-0005-0000-0000-000063150000}"/>
    <cellStyle name="Comma 34 4 4 2" xfId="25729" xr:uid="{3F7B7317-20AC-4C73-9076-B9058CEA911A}"/>
    <cellStyle name="Comma 34 4 5" xfId="5404" xr:uid="{00000000-0005-0000-0000-000064150000}"/>
    <cellStyle name="Comma 34 4 5 2" xfId="25730" xr:uid="{61790FC7-BE55-4020-AE73-A0F803E3978D}"/>
    <cellStyle name="Comma 34 4 6" xfId="5405" xr:uid="{00000000-0005-0000-0000-000065150000}"/>
    <cellStyle name="Comma 34 4 6 2" xfId="25731" xr:uid="{3FC7BEEF-BC37-4551-AED1-63CA436D1CF9}"/>
    <cellStyle name="Comma 34 4 7" xfId="25716" xr:uid="{19E27390-8057-47E7-ADAC-235E8A3B957C}"/>
    <cellStyle name="Comma 34 5" xfId="5406" xr:uid="{00000000-0005-0000-0000-000066150000}"/>
    <cellStyle name="Comma 34 5 2" xfId="25732" xr:uid="{A0ED123A-E153-4A2E-ABA8-C331E1FA6D9F}"/>
    <cellStyle name="Comma 34 6" xfId="5407" xr:uid="{00000000-0005-0000-0000-000067150000}"/>
    <cellStyle name="Comma 34 6 2" xfId="5408" xr:uid="{00000000-0005-0000-0000-000068150000}"/>
    <cellStyle name="Comma 34 6 2 2" xfId="5409" xr:uid="{00000000-0005-0000-0000-000069150000}"/>
    <cellStyle name="Comma 34 6 2 2 2" xfId="25735" xr:uid="{77811FDE-AD16-4770-9022-984B2014AB8B}"/>
    <cellStyle name="Comma 34 6 2 3" xfId="5410" xr:uid="{00000000-0005-0000-0000-00006A150000}"/>
    <cellStyle name="Comma 34 6 2 3 2" xfId="25736" xr:uid="{08FFE9B5-C07E-4C20-BF10-0D6A7C92C655}"/>
    <cellStyle name="Comma 34 6 2 4" xfId="5411" xr:uid="{00000000-0005-0000-0000-00006B150000}"/>
    <cellStyle name="Comma 34 6 2 4 2" xfId="25737" xr:uid="{1540157C-E59E-492D-BD9C-2E9372D526D5}"/>
    <cellStyle name="Comma 34 6 2 5" xfId="25734" xr:uid="{339AAAFC-608B-43F2-837D-CD48FCEBE23C}"/>
    <cellStyle name="Comma 34 6 3" xfId="5412" xr:uid="{00000000-0005-0000-0000-00006C150000}"/>
    <cellStyle name="Comma 34 6 3 2" xfId="25738" xr:uid="{86326E53-F9A3-4268-85A8-8CFBC6F0412D}"/>
    <cellStyle name="Comma 34 6 4" xfId="5413" xr:uid="{00000000-0005-0000-0000-00006D150000}"/>
    <cellStyle name="Comma 34 6 4 2" xfId="25739" xr:uid="{BF96AB86-B678-4FF4-8A1E-2C972B49EAA1}"/>
    <cellStyle name="Comma 34 6 5" xfId="5414" xr:uid="{00000000-0005-0000-0000-00006E150000}"/>
    <cellStyle name="Comma 34 6 5 2" xfId="25740" xr:uid="{9D0DAE74-5D0A-4099-B399-3BE042F572F5}"/>
    <cellStyle name="Comma 34 6 6" xfId="25733" xr:uid="{37C3122F-5B30-41D4-A0D1-27F6203BA8FA}"/>
    <cellStyle name="Comma 34 7" xfId="5415" xr:uid="{00000000-0005-0000-0000-00006F150000}"/>
    <cellStyle name="Comma 34 7 2" xfId="5416" xr:uid="{00000000-0005-0000-0000-000070150000}"/>
    <cellStyle name="Comma 34 7 2 2" xfId="25742" xr:uid="{865EDE1D-7E37-4D7C-AB8B-238034DB479E}"/>
    <cellStyle name="Comma 34 7 3" xfId="5417" xr:uid="{00000000-0005-0000-0000-000071150000}"/>
    <cellStyle name="Comma 34 7 3 2" xfId="25743" xr:uid="{EDE240C3-9024-485B-9549-20925A0F11BD}"/>
    <cellStyle name="Comma 34 7 4" xfId="5418" xr:uid="{00000000-0005-0000-0000-000072150000}"/>
    <cellStyle name="Comma 34 7 4 2" xfId="25744" xr:uid="{327DDD3B-E47A-4EFB-87BA-797A4FB48D4E}"/>
    <cellStyle name="Comma 34 7 5" xfId="25741" xr:uid="{2D4DD705-24E8-4AD4-9C71-C98049340763}"/>
    <cellStyle name="Comma 34 8" xfId="5419" xr:uid="{00000000-0005-0000-0000-000073150000}"/>
    <cellStyle name="Comma 34 8 2" xfId="25745" xr:uid="{CC6F61A5-D7DF-4517-9D0E-5773F3E48032}"/>
    <cellStyle name="Comma 34 9" xfId="5420" xr:uid="{00000000-0005-0000-0000-000074150000}"/>
    <cellStyle name="Comma 34 9 2" xfId="25746" xr:uid="{BDD6772F-2003-4A48-933C-0F924BAF33DD}"/>
    <cellStyle name="Comma 35" xfId="5421" xr:uid="{00000000-0005-0000-0000-000075150000}"/>
    <cellStyle name="Comma 35 2" xfId="5422" xr:uid="{00000000-0005-0000-0000-000076150000}"/>
    <cellStyle name="Comma 35 2 2" xfId="5423" xr:uid="{00000000-0005-0000-0000-000077150000}"/>
    <cellStyle name="Comma 35 2 2 2" xfId="5424" xr:uid="{00000000-0005-0000-0000-000078150000}"/>
    <cellStyle name="Comma 35 2 2 2 2" xfId="25750" xr:uid="{5CA19EFA-C849-49EF-B199-65260CA5A053}"/>
    <cellStyle name="Comma 35 2 2 3" xfId="5425" xr:uid="{00000000-0005-0000-0000-000079150000}"/>
    <cellStyle name="Comma 35 2 2 3 2" xfId="5426" xr:uid="{00000000-0005-0000-0000-00007A150000}"/>
    <cellStyle name="Comma 35 2 2 3 2 2" xfId="25752" xr:uid="{6B0F8C6B-97EA-420B-BB7F-A70D04524EE5}"/>
    <cellStyle name="Comma 35 2 2 3 3" xfId="5427" xr:uid="{00000000-0005-0000-0000-00007B150000}"/>
    <cellStyle name="Comma 35 2 2 3 3 2" xfId="25753" xr:uid="{4F74BA82-D27B-4DC2-BC84-C540181B289C}"/>
    <cellStyle name="Comma 35 2 2 3 4" xfId="5428" xr:uid="{00000000-0005-0000-0000-00007C150000}"/>
    <cellStyle name="Comma 35 2 2 3 4 2" xfId="25754" xr:uid="{B5A6CC0F-7267-4046-B451-D4288F503E40}"/>
    <cellStyle name="Comma 35 2 2 3 5" xfId="25751" xr:uid="{F229D17A-0419-4B10-8C1A-A8CC2D2D006A}"/>
    <cellStyle name="Comma 35 2 2 4" xfId="5429" xr:uid="{00000000-0005-0000-0000-00007D150000}"/>
    <cellStyle name="Comma 35 2 2 4 2" xfId="25755" xr:uid="{11009D56-DCFC-495E-8D49-7ECF9CABB720}"/>
    <cellStyle name="Comma 35 2 2 5" xfId="5430" xr:uid="{00000000-0005-0000-0000-00007E150000}"/>
    <cellStyle name="Comma 35 2 2 5 2" xfId="25756" xr:uid="{22B47615-A75C-4611-B634-B5A96A93DDED}"/>
    <cellStyle name="Comma 35 2 2 6" xfId="5431" xr:uid="{00000000-0005-0000-0000-00007F150000}"/>
    <cellStyle name="Comma 35 2 2 6 2" xfId="25757" xr:uid="{235508B4-E5BE-44F5-8D4C-D68E9CB85792}"/>
    <cellStyle name="Comma 35 2 2 7" xfId="25749" xr:uid="{409DD234-B509-4BC7-9577-FCD3079BEA7F}"/>
    <cellStyle name="Comma 35 2 3" xfId="5432" xr:uid="{00000000-0005-0000-0000-000080150000}"/>
    <cellStyle name="Comma 35 2 3 2" xfId="25758" xr:uid="{6B36C16E-4507-4675-B4D2-D51A46922ECB}"/>
    <cellStyle name="Comma 35 2 4" xfId="5433" xr:uid="{00000000-0005-0000-0000-000081150000}"/>
    <cellStyle name="Comma 35 2 4 2" xfId="5434" xr:uid="{00000000-0005-0000-0000-000082150000}"/>
    <cellStyle name="Comma 35 2 4 2 2" xfId="25760" xr:uid="{B190AA25-7FF9-4980-A12B-ED43C168FE08}"/>
    <cellStyle name="Comma 35 2 4 3" xfId="5435" xr:uid="{00000000-0005-0000-0000-000083150000}"/>
    <cellStyle name="Comma 35 2 4 3 2" xfId="25761" xr:uid="{6CC4E838-70DF-4CF5-AFA9-F2D4E5653541}"/>
    <cellStyle name="Comma 35 2 4 4" xfId="5436" xr:uid="{00000000-0005-0000-0000-000084150000}"/>
    <cellStyle name="Comma 35 2 4 4 2" xfId="25762" xr:uid="{E31A2E63-F935-4F83-9DC2-E8A8FD8E9FB1}"/>
    <cellStyle name="Comma 35 2 4 5" xfId="25759" xr:uid="{0CBC9663-E167-49B2-85F9-A7BB0212B979}"/>
    <cellStyle name="Comma 35 2 5" xfId="5437" xr:uid="{00000000-0005-0000-0000-000085150000}"/>
    <cellStyle name="Comma 35 2 5 2" xfId="25763" xr:uid="{C3EE0FB9-4901-4A28-A8AF-EE8EE088B4A1}"/>
    <cellStyle name="Comma 35 2 6" xfId="5438" xr:uid="{00000000-0005-0000-0000-000086150000}"/>
    <cellStyle name="Comma 35 2 6 2" xfId="25764" xr:uid="{CE7F730A-2F30-4FBF-B90E-3C69104460EB}"/>
    <cellStyle name="Comma 35 2 7" xfId="5439" xr:uid="{00000000-0005-0000-0000-000087150000}"/>
    <cellStyle name="Comma 35 2 7 2" xfId="25765" xr:uid="{F5D8B41D-DDFF-47D2-B430-9A2FA36CD0D1}"/>
    <cellStyle name="Comma 35 2 8" xfId="25748" xr:uid="{E3343646-7CDD-4EEA-B73D-74D75CA5C4BD}"/>
    <cellStyle name="Comma 35 3" xfId="5440" xr:uid="{00000000-0005-0000-0000-000088150000}"/>
    <cellStyle name="Comma 35 3 2" xfId="25766" xr:uid="{D448FCB8-397B-4865-AE02-DE8A50A430E1}"/>
    <cellStyle name="Comma 35 4" xfId="5441" xr:uid="{00000000-0005-0000-0000-000089150000}"/>
    <cellStyle name="Comma 35 4 2" xfId="5442" xr:uid="{00000000-0005-0000-0000-00008A150000}"/>
    <cellStyle name="Comma 35 4 2 2" xfId="5443" xr:uid="{00000000-0005-0000-0000-00008B150000}"/>
    <cellStyle name="Comma 35 4 2 2 2" xfId="25769" xr:uid="{49C7569D-B068-4696-85C7-BD9EF7B95F57}"/>
    <cellStyle name="Comma 35 4 2 3" xfId="5444" xr:uid="{00000000-0005-0000-0000-00008C150000}"/>
    <cellStyle name="Comma 35 4 2 3 2" xfId="25770" xr:uid="{190D1271-227D-48ED-A61C-30F0FAAF2182}"/>
    <cellStyle name="Comma 35 4 2 4" xfId="5445" xr:uid="{00000000-0005-0000-0000-00008D150000}"/>
    <cellStyle name="Comma 35 4 2 4 2" xfId="25771" xr:uid="{A7E4FE57-89A2-4E76-BEBD-1662E11A790F}"/>
    <cellStyle name="Comma 35 4 2 5" xfId="25768" xr:uid="{82F8CEE8-1A8C-48C6-A141-63A70631CECD}"/>
    <cellStyle name="Comma 35 4 3" xfId="5446" xr:uid="{00000000-0005-0000-0000-00008E150000}"/>
    <cellStyle name="Comma 35 4 3 2" xfId="25772" xr:uid="{3C314B8D-35FB-4D03-A322-308AC7E7AE7E}"/>
    <cellStyle name="Comma 35 4 4" xfId="5447" xr:uid="{00000000-0005-0000-0000-00008F150000}"/>
    <cellStyle name="Comma 35 4 4 2" xfId="25773" xr:uid="{3DD83E97-2AB3-4C7F-B86D-9A57F56F1686}"/>
    <cellStyle name="Comma 35 4 5" xfId="5448" xr:uid="{00000000-0005-0000-0000-000090150000}"/>
    <cellStyle name="Comma 35 4 5 2" xfId="25774" xr:uid="{993C6F41-3852-44F0-BC16-339D15977592}"/>
    <cellStyle name="Comma 35 4 6" xfId="25767" xr:uid="{A0C33B00-9871-45E1-97BA-4BC687829EFE}"/>
    <cellStyle name="Comma 35 5" xfId="5449" xr:uid="{00000000-0005-0000-0000-000091150000}"/>
    <cellStyle name="Comma 35 5 2" xfId="5450" xr:uid="{00000000-0005-0000-0000-000092150000}"/>
    <cellStyle name="Comma 35 5 2 2" xfId="25776" xr:uid="{8932AB88-34E4-425D-8C11-633795C3D383}"/>
    <cellStyle name="Comma 35 5 3" xfId="5451" xr:uid="{00000000-0005-0000-0000-000093150000}"/>
    <cellStyle name="Comma 35 5 3 2" xfId="25777" xr:uid="{FA78642F-7BE4-4695-8352-F5691470F4B2}"/>
    <cellStyle name="Comma 35 5 4" xfId="5452" xr:uid="{00000000-0005-0000-0000-000094150000}"/>
    <cellStyle name="Comma 35 5 4 2" xfId="25778" xr:uid="{EE6557C8-6CFF-48CC-B702-1D031BA384EF}"/>
    <cellStyle name="Comma 35 5 5" xfId="25775" xr:uid="{81B00A2B-B973-42E3-8300-CF94065D0D70}"/>
    <cellStyle name="Comma 35 6" xfId="5453" xr:uid="{00000000-0005-0000-0000-000095150000}"/>
    <cellStyle name="Comma 35 6 2" xfId="25779" xr:uid="{619713FD-22BA-4E16-8F10-A6016B2B5CCD}"/>
    <cellStyle name="Comma 35 7" xfId="5454" xr:uid="{00000000-0005-0000-0000-000096150000}"/>
    <cellStyle name="Comma 35 7 2" xfId="25780" xr:uid="{596C89F7-66BC-417F-A4E0-C4467CA2161F}"/>
    <cellStyle name="Comma 35 8" xfId="5455" xr:uid="{00000000-0005-0000-0000-000097150000}"/>
    <cellStyle name="Comma 35 8 2" xfId="25781" xr:uid="{2BBFB32E-CFEF-4A44-B894-BE20CEE87B5A}"/>
    <cellStyle name="Comma 35 9" xfId="25747" xr:uid="{3F4B7161-FBE2-4A12-BDA7-689886A24087}"/>
    <cellStyle name="Comma 36" xfId="5456" xr:uid="{00000000-0005-0000-0000-000098150000}"/>
    <cellStyle name="Comma 36 2" xfId="5457" xr:uid="{00000000-0005-0000-0000-000099150000}"/>
    <cellStyle name="Comma 36 2 2" xfId="5458" xr:uid="{00000000-0005-0000-0000-00009A150000}"/>
    <cellStyle name="Comma 36 2 2 2" xfId="25784" xr:uid="{CC08EA81-E12B-4251-B681-AA55D857DDA8}"/>
    <cellStyle name="Comma 36 2 3" xfId="25783" xr:uid="{F3F0C9C9-EB66-45AE-A8A6-75BEA687B07F}"/>
    <cellStyle name="Comma 36 3" xfId="5459" xr:uid="{00000000-0005-0000-0000-00009B150000}"/>
    <cellStyle name="Comma 36 3 2" xfId="25785" xr:uid="{1DA0B790-AABC-4FBE-BD1D-E06B2D52E255}"/>
    <cellStyle name="Comma 36 4" xfId="25782" xr:uid="{9F8486F1-A368-4026-BAFD-A68E041A2A02}"/>
    <cellStyle name="Comma 37" xfId="5460" xr:uid="{00000000-0005-0000-0000-00009C150000}"/>
    <cellStyle name="Comma 37 2" xfId="5461" xr:uid="{00000000-0005-0000-0000-00009D150000}"/>
    <cellStyle name="Comma 37 2 2" xfId="5462" xr:uid="{00000000-0005-0000-0000-00009E150000}"/>
    <cellStyle name="Comma 37 2 2 2" xfId="25788" xr:uid="{99EF9221-E09F-41B7-ACCF-546C23DB5D1C}"/>
    <cellStyle name="Comma 37 2 3" xfId="25787" xr:uid="{AA1DD522-BFDE-4798-9DC1-538633232544}"/>
    <cellStyle name="Comma 37 3" xfId="5463" xr:uid="{00000000-0005-0000-0000-00009F150000}"/>
    <cellStyle name="Comma 37 3 2" xfId="25789" xr:uid="{D7EC2453-925F-4F46-9000-1617F6EC563E}"/>
    <cellStyle name="Comma 37 4" xfId="25786" xr:uid="{7AEDC40A-9FA7-47ED-82DA-2F3716E080BB}"/>
    <cellStyle name="Comma 38" xfId="5464" xr:uid="{00000000-0005-0000-0000-0000A0150000}"/>
    <cellStyle name="Comma 38 2" xfId="5465" xr:uid="{00000000-0005-0000-0000-0000A1150000}"/>
    <cellStyle name="Comma 38 2 2" xfId="5466" xr:uid="{00000000-0005-0000-0000-0000A2150000}"/>
    <cellStyle name="Comma 38 2 2 2" xfId="25792" xr:uid="{BDAC7B84-4D39-49F3-A321-E8DDEC2DCCC0}"/>
    <cellStyle name="Comma 38 2 3" xfId="25791" xr:uid="{D6DBCB66-6392-46CD-B01F-A335ABD85C3D}"/>
    <cellStyle name="Comma 38 3" xfId="5467" xr:uid="{00000000-0005-0000-0000-0000A3150000}"/>
    <cellStyle name="Comma 38 3 2" xfId="25793" xr:uid="{177C0651-23BD-4ACA-97D3-D48CB0581432}"/>
    <cellStyle name="Comma 38 4" xfId="25790" xr:uid="{63A5A3BE-1352-4B4A-AB57-0F034480023F}"/>
    <cellStyle name="Comma 39" xfId="5468" xr:uid="{00000000-0005-0000-0000-0000A4150000}"/>
    <cellStyle name="Comma 39 2" xfId="5469" xr:uid="{00000000-0005-0000-0000-0000A5150000}"/>
    <cellStyle name="Comma 39 2 2" xfId="5470" xr:uid="{00000000-0005-0000-0000-0000A6150000}"/>
    <cellStyle name="Comma 39 2 2 2" xfId="25796" xr:uid="{2EF5CDC2-E6BF-4BFF-BC1A-1C589C4FA39D}"/>
    <cellStyle name="Comma 39 2 3" xfId="25795" xr:uid="{F6555194-A672-4849-A02B-A735D8299E34}"/>
    <cellStyle name="Comma 39 3" xfId="5471" xr:uid="{00000000-0005-0000-0000-0000A7150000}"/>
    <cellStyle name="Comma 39 3 2" xfId="25797" xr:uid="{47113A22-8A69-475E-9B5F-F3096B406138}"/>
    <cellStyle name="Comma 39 4" xfId="25794" xr:uid="{4F346429-3B5E-447A-850E-693E218FDB24}"/>
    <cellStyle name="Comma 4" xfId="10" xr:uid="{00000000-0005-0000-0000-0000A8150000}"/>
    <cellStyle name="Comma 4 2" xfId="5472" xr:uid="{00000000-0005-0000-0000-0000A9150000}"/>
    <cellStyle name="Comma 4 2 2" xfId="5473" xr:uid="{00000000-0005-0000-0000-0000AA150000}"/>
    <cellStyle name="Comma 4 2 2 2" xfId="5474" xr:uid="{00000000-0005-0000-0000-0000AB150000}"/>
    <cellStyle name="Comma 4 2 2 2 2" xfId="25800" xr:uid="{DDC4341B-6EE2-450D-8AC5-C8EA0D90AA99}"/>
    <cellStyle name="Comma 4 2 2 3" xfId="25799" xr:uid="{46F3FA5F-A057-4830-95F3-FDEB04AD9B1C}"/>
    <cellStyle name="Comma 4 2 3" xfId="25798" xr:uid="{745579C5-71B2-4300-9706-8C06A84E772B}"/>
    <cellStyle name="Comma 4 3" xfId="5475" xr:uid="{00000000-0005-0000-0000-0000AC150000}"/>
    <cellStyle name="Comma 4 3 2" xfId="5476" xr:uid="{00000000-0005-0000-0000-0000AD150000}"/>
    <cellStyle name="Comma 4 3 2 2" xfId="25802" xr:uid="{CFF2E555-D248-4D99-A429-760302C58921}"/>
    <cellStyle name="Comma 4 3 3" xfId="25801" xr:uid="{60B5D9AB-100A-4377-BB1B-2A1CD0C533BA}"/>
    <cellStyle name="Comma 4 4" xfId="5477" xr:uid="{00000000-0005-0000-0000-0000AE150000}"/>
    <cellStyle name="Comma 4 4 2" xfId="25803" xr:uid="{E75DE1C7-23A6-45D7-81D2-53B85BE4B915}"/>
    <cellStyle name="Comma 4 5" xfId="21417" xr:uid="{B4AA52E0-C4B1-4AE3-B411-9CC2097BE988}"/>
    <cellStyle name="Comma 4 6" xfId="30232" xr:uid="{20AC8872-39A7-4A24-88C3-785D1E51130A}"/>
    <cellStyle name="Comma 40" xfId="5478" xr:uid="{00000000-0005-0000-0000-0000AF150000}"/>
    <cellStyle name="Comma 40 2" xfId="5479" xr:uid="{00000000-0005-0000-0000-0000B0150000}"/>
    <cellStyle name="Comma 40 2 2" xfId="5480" xr:uid="{00000000-0005-0000-0000-0000B1150000}"/>
    <cellStyle name="Comma 40 2 2 2" xfId="25806" xr:uid="{7C42ABA3-AED1-45F5-8D3C-F22BC393C4E1}"/>
    <cellStyle name="Comma 40 2 3" xfId="25805" xr:uid="{971F8F7A-E13A-48E2-9EA9-F08A74B74ACD}"/>
    <cellStyle name="Comma 40 3" xfId="5481" xr:uid="{00000000-0005-0000-0000-0000B2150000}"/>
    <cellStyle name="Comma 40 3 2" xfId="25807" xr:uid="{4BF66A8D-D8D6-4018-B657-CADCC2B9FB9D}"/>
    <cellStyle name="Comma 40 4" xfId="25804" xr:uid="{7353C1B5-1F3B-4747-9A67-DC808E256C93}"/>
    <cellStyle name="Comma 41" xfId="5482" xr:uid="{00000000-0005-0000-0000-0000B3150000}"/>
    <cellStyle name="Comma 41 2" xfId="5483" xr:uid="{00000000-0005-0000-0000-0000B4150000}"/>
    <cellStyle name="Comma 41 2 2" xfId="5484" xr:uid="{00000000-0005-0000-0000-0000B5150000}"/>
    <cellStyle name="Comma 41 2 2 2" xfId="25810" xr:uid="{CDC403B7-ABF2-43FE-BF94-0AC34338B558}"/>
    <cellStyle name="Comma 41 2 3" xfId="25809" xr:uid="{713D0D6A-308D-483C-966F-A1C70EAE44D1}"/>
    <cellStyle name="Comma 41 3" xfId="5485" xr:uid="{00000000-0005-0000-0000-0000B6150000}"/>
    <cellStyle name="Comma 41 3 2" xfId="25811" xr:uid="{DC0FDC22-0090-4FFD-9D75-D2A3253D42C8}"/>
    <cellStyle name="Comma 41 4" xfId="25808" xr:uid="{C4FE1834-CB86-4A6E-9AE6-5AB9EEE59A82}"/>
    <cellStyle name="Comma 42" xfId="5486" xr:uid="{00000000-0005-0000-0000-0000B7150000}"/>
    <cellStyle name="Comma 42 2" xfId="5487" xr:uid="{00000000-0005-0000-0000-0000B8150000}"/>
    <cellStyle name="Comma 42 2 2" xfId="5488" xr:uid="{00000000-0005-0000-0000-0000B9150000}"/>
    <cellStyle name="Comma 42 2 2 2" xfId="25814" xr:uid="{AE8DC54E-F60D-449B-908D-46E120C24472}"/>
    <cellStyle name="Comma 42 2 3" xfId="25813" xr:uid="{233AB656-92B4-42B7-B75C-D494AD2054B1}"/>
    <cellStyle name="Comma 42 3" xfId="5489" xr:uid="{00000000-0005-0000-0000-0000BA150000}"/>
    <cellStyle name="Comma 42 3 2" xfId="25815" xr:uid="{69467FCD-CD97-4D23-A875-BBB89C6A5F88}"/>
    <cellStyle name="Comma 42 4" xfId="25812" xr:uid="{C025B716-6CCA-4933-9534-C47088779F05}"/>
    <cellStyle name="Comma 43" xfId="5490" xr:uid="{00000000-0005-0000-0000-0000BB150000}"/>
    <cellStyle name="Comma 43 2" xfId="5491" xr:uid="{00000000-0005-0000-0000-0000BC150000}"/>
    <cellStyle name="Comma 43 2 2" xfId="5492" xr:uid="{00000000-0005-0000-0000-0000BD150000}"/>
    <cellStyle name="Comma 43 2 2 2" xfId="25818" xr:uid="{FF017726-F085-4B21-9FE1-60AAF5D0E0B1}"/>
    <cellStyle name="Comma 43 2 3" xfId="25817" xr:uid="{EBA9108B-56AD-41E5-804D-E2F7A6683D8B}"/>
    <cellStyle name="Comma 43 3" xfId="5493" xr:uid="{00000000-0005-0000-0000-0000BE150000}"/>
    <cellStyle name="Comma 43 3 2" xfId="25819" xr:uid="{0E823BC9-238D-464B-BC8D-996317C714D8}"/>
    <cellStyle name="Comma 43 4" xfId="25816" xr:uid="{616806A2-4D70-44FF-8F97-E1EDD07E463C}"/>
    <cellStyle name="Comma 44" xfId="5494" xr:uid="{00000000-0005-0000-0000-0000BF150000}"/>
    <cellStyle name="Comma 44 2" xfId="5495" xr:uid="{00000000-0005-0000-0000-0000C0150000}"/>
    <cellStyle name="Comma 44 2 2" xfId="5496" xr:uid="{00000000-0005-0000-0000-0000C1150000}"/>
    <cellStyle name="Comma 44 2 2 2" xfId="25822" xr:uid="{4E4FF6B0-74B0-4EA1-8610-F3A9A7216519}"/>
    <cellStyle name="Comma 44 2 3" xfId="25821" xr:uid="{ECB086DD-B7F1-4AEF-B91C-A6AEA12874FA}"/>
    <cellStyle name="Comma 44 3" xfId="5497" xr:uid="{00000000-0005-0000-0000-0000C2150000}"/>
    <cellStyle name="Comma 44 3 2" xfId="25823" xr:uid="{40D40F95-A498-491F-AD62-668A6ACAD098}"/>
    <cellStyle name="Comma 44 4" xfId="25820" xr:uid="{D9011B96-0C45-4F0A-ABEE-437052EF03CB}"/>
    <cellStyle name="Comma 45" xfId="5498" xr:uid="{00000000-0005-0000-0000-0000C3150000}"/>
    <cellStyle name="Comma 45 2" xfId="5499" xr:uid="{00000000-0005-0000-0000-0000C4150000}"/>
    <cellStyle name="Comma 45 2 2" xfId="5500" xr:uid="{00000000-0005-0000-0000-0000C5150000}"/>
    <cellStyle name="Comma 45 2 2 2" xfId="25826" xr:uid="{013E4359-DD89-46AD-90FC-501A87AE9017}"/>
    <cellStyle name="Comma 45 2 3" xfId="25825" xr:uid="{73C71C69-05AE-4BB0-B19A-E922D51B8B2E}"/>
    <cellStyle name="Comma 45 3" xfId="5501" xr:uid="{00000000-0005-0000-0000-0000C6150000}"/>
    <cellStyle name="Comma 45 3 2" xfId="25827" xr:uid="{A88AD171-FEF7-4581-A95E-5A31F07A9512}"/>
    <cellStyle name="Comma 45 4" xfId="25824" xr:uid="{C8ADE282-A904-4AEF-B81F-528EF826F003}"/>
    <cellStyle name="Comma 46" xfId="5502" xr:uid="{00000000-0005-0000-0000-0000C7150000}"/>
    <cellStyle name="Comma 46 2" xfId="5503" xr:uid="{00000000-0005-0000-0000-0000C8150000}"/>
    <cellStyle name="Comma 46 2 2" xfId="5504" xr:uid="{00000000-0005-0000-0000-0000C9150000}"/>
    <cellStyle name="Comma 46 2 2 2" xfId="25830" xr:uid="{918D8300-F617-48EA-82FE-9C180538B3C3}"/>
    <cellStyle name="Comma 46 2 3" xfId="25829" xr:uid="{D09CC80B-86C4-4ACB-83BE-07F27126CFC6}"/>
    <cellStyle name="Comma 46 3" xfId="5505" xr:uid="{00000000-0005-0000-0000-0000CA150000}"/>
    <cellStyle name="Comma 46 3 2" xfId="25831" xr:uid="{4A47F089-EC3C-4839-A29B-6C8CE1C3593C}"/>
    <cellStyle name="Comma 46 4" xfId="25828" xr:uid="{8B93F5FC-4BB7-462B-9083-4D1557EAE52A}"/>
    <cellStyle name="Comma 47" xfId="5506" xr:uid="{00000000-0005-0000-0000-0000CB150000}"/>
    <cellStyle name="Comma 47 2" xfId="5507" xr:uid="{00000000-0005-0000-0000-0000CC150000}"/>
    <cellStyle name="Comma 47 2 2" xfId="5508" xr:uid="{00000000-0005-0000-0000-0000CD150000}"/>
    <cellStyle name="Comma 47 2 2 2" xfId="25834" xr:uid="{7D9214A9-134A-4B2C-97CF-69D4FFFD2E4F}"/>
    <cellStyle name="Comma 47 2 3" xfId="25833" xr:uid="{1A2A8ACC-F877-46E3-AD95-5391E158D971}"/>
    <cellStyle name="Comma 47 3" xfId="5509" xr:uid="{00000000-0005-0000-0000-0000CE150000}"/>
    <cellStyle name="Comma 47 3 2" xfId="25835" xr:uid="{62B55DC5-4E2D-47D8-BC8D-09DB14C33C66}"/>
    <cellStyle name="Comma 47 4" xfId="25832" xr:uid="{F5F716F6-3127-4A11-800F-CD90066A933B}"/>
    <cellStyle name="Comma 48" xfId="5510" xr:uid="{00000000-0005-0000-0000-0000CF150000}"/>
    <cellStyle name="Comma 48 2" xfId="5511" xr:uid="{00000000-0005-0000-0000-0000D0150000}"/>
    <cellStyle name="Comma 48 2 2" xfId="5512" xr:uid="{00000000-0005-0000-0000-0000D1150000}"/>
    <cellStyle name="Comma 48 2 2 2" xfId="25838" xr:uid="{E874ABFB-51D1-42DE-AFCD-0AF218AC7D99}"/>
    <cellStyle name="Comma 48 2 3" xfId="25837" xr:uid="{694DB75C-EB26-4425-A843-2193DA937FF4}"/>
    <cellStyle name="Comma 48 3" xfId="5513" xr:uid="{00000000-0005-0000-0000-0000D2150000}"/>
    <cellStyle name="Comma 48 3 2" xfId="25839" xr:uid="{85A44543-2091-4CC0-B85A-671C86229BA7}"/>
    <cellStyle name="Comma 48 4" xfId="25836" xr:uid="{B8682F41-B217-483F-95E2-7C850D41DAA4}"/>
    <cellStyle name="Comma 49" xfId="5514" xr:uid="{00000000-0005-0000-0000-0000D3150000}"/>
    <cellStyle name="Comma 49 10" xfId="5515" xr:uid="{00000000-0005-0000-0000-0000D4150000}"/>
    <cellStyle name="Comma 49 10 2" xfId="25841" xr:uid="{95B14F80-B12B-432C-9CF0-4D2832F278F2}"/>
    <cellStyle name="Comma 49 11" xfId="5516" xr:uid="{00000000-0005-0000-0000-0000D5150000}"/>
    <cellStyle name="Comma 49 11 2" xfId="25842" xr:uid="{27F42A0B-3613-4753-8218-4EB919CF8840}"/>
    <cellStyle name="Comma 49 12" xfId="5517" xr:uid="{00000000-0005-0000-0000-0000D6150000}"/>
    <cellStyle name="Comma 49 12 2" xfId="25843" xr:uid="{E8B47A40-13C2-48F0-AA7E-700CD702C9FF}"/>
    <cellStyle name="Comma 49 13" xfId="25840" xr:uid="{78C7276A-1F22-4B12-8708-49E5200E2E56}"/>
    <cellStyle name="Comma 49 2" xfId="5518" xr:uid="{00000000-0005-0000-0000-0000D7150000}"/>
    <cellStyle name="Comma 49 2 10" xfId="5519" xr:uid="{00000000-0005-0000-0000-0000D8150000}"/>
    <cellStyle name="Comma 49 2 10 2" xfId="25845" xr:uid="{3A97F3D1-A26D-4FA1-AC6D-7EF04304FF1E}"/>
    <cellStyle name="Comma 49 2 11" xfId="25844" xr:uid="{DCEDB96E-35A3-4CDD-ABC3-70BF581BB2CB}"/>
    <cellStyle name="Comma 49 2 2" xfId="5520" xr:uid="{00000000-0005-0000-0000-0000D9150000}"/>
    <cellStyle name="Comma 49 2 2 2" xfId="5521" xr:uid="{00000000-0005-0000-0000-0000DA150000}"/>
    <cellStyle name="Comma 49 2 2 2 2" xfId="5522" xr:uid="{00000000-0005-0000-0000-0000DB150000}"/>
    <cellStyle name="Comma 49 2 2 2 2 2" xfId="5523" xr:uid="{00000000-0005-0000-0000-0000DC150000}"/>
    <cellStyle name="Comma 49 2 2 2 2 2 2" xfId="5524" xr:uid="{00000000-0005-0000-0000-0000DD150000}"/>
    <cellStyle name="Comma 49 2 2 2 2 2 2 2" xfId="25850" xr:uid="{C48F52CE-2024-4C9A-8425-271F78784D1C}"/>
    <cellStyle name="Comma 49 2 2 2 2 2 3" xfId="5525" xr:uid="{00000000-0005-0000-0000-0000DE150000}"/>
    <cellStyle name="Comma 49 2 2 2 2 2 3 2" xfId="25851" xr:uid="{305D8212-F5D2-49A4-AE5F-D4D64442E582}"/>
    <cellStyle name="Comma 49 2 2 2 2 2 4" xfId="5526" xr:uid="{00000000-0005-0000-0000-0000DF150000}"/>
    <cellStyle name="Comma 49 2 2 2 2 2 4 2" xfId="25852" xr:uid="{C5E56623-2332-49EF-8E2E-7ADE7FB48836}"/>
    <cellStyle name="Comma 49 2 2 2 2 2 5" xfId="25849" xr:uid="{64285AED-F49E-4517-A8C4-CDEBD2D6F8A9}"/>
    <cellStyle name="Comma 49 2 2 2 2 3" xfId="5527" xr:uid="{00000000-0005-0000-0000-0000E0150000}"/>
    <cellStyle name="Comma 49 2 2 2 2 3 2" xfId="25853" xr:uid="{0A6D8341-D42C-437E-9119-2041BFD47371}"/>
    <cellStyle name="Comma 49 2 2 2 2 4" xfId="5528" xr:uid="{00000000-0005-0000-0000-0000E1150000}"/>
    <cellStyle name="Comma 49 2 2 2 2 4 2" xfId="25854" xr:uid="{68C128C5-AF13-4226-B42A-C057515FD45A}"/>
    <cellStyle name="Comma 49 2 2 2 2 5" xfId="5529" xr:uid="{00000000-0005-0000-0000-0000E2150000}"/>
    <cellStyle name="Comma 49 2 2 2 2 5 2" xfId="25855" xr:uid="{DFB717B0-3007-4156-8992-8B51650C02A1}"/>
    <cellStyle name="Comma 49 2 2 2 2 6" xfId="25848" xr:uid="{EDFC3104-67FD-4C19-A3A0-A5B1F5D1CCC6}"/>
    <cellStyle name="Comma 49 2 2 2 3" xfId="5530" xr:uid="{00000000-0005-0000-0000-0000E3150000}"/>
    <cellStyle name="Comma 49 2 2 2 3 2" xfId="5531" xr:uid="{00000000-0005-0000-0000-0000E4150000}"/>
    <cellStyle name="Comma 49 2 2 2 3 2 2" xfId="25857" xr:uid="{78DC9CEF-11C8-4A01-A953-0CC3446381B4}"/>
    <cellStyle name="Comma 49 2 2 2 3 3" xfId="5532" xr:uid="{00000000-0005-0000-0000-0000E5150000}"/>
    <cellStyle name="Comma 49 2 2 2 3 3 2" xfId="25858" xr:uid="{F1EA4440-8A98-4E2F-8A60-BA3D62A7F4F0}"/>
    <cellStyle name="Comma 49 2 2 2 3 4" xfId="5533" xr:uid="{00000000-0005-0000-0000-0000E6150000}"/>
    <cellStyle name="Comma 49 2 2 2 3 4 2" xfId="25859" xr:uid="{1554D9F8-E08D-49F3-B495-0C608DBEAC12}"/>
    <cellStyle name="Comma 49 2 2 2 3 5" xfId="25856" xr:uid="{6907CBCB-A057-4A23-9366-A1810EFB8469}"/>
    <cellStyle name="Comma 49 2 2 2 4" xfId="5534" xr:uid="{00000000-0005-0000-0000-0000E7150000}"/>
    <cellStyle name="Comma 49 2 2 2 4 2" xfId="25860" xr:uid="{716EB1FA-8EF1-448F-9963-6EBC5B9EF69A}"/>
    <cellStyle name="Comma 49 2 2 2 5" xfId="5535" xr:uid="{00000000-0005-0000-0000-0000E8150000}"/>
    <cellStyle name="Comma 49 2 2 2 5 2" xfId="25861" xr:uid="{CC085370-42EC-4045-BD9A-B0832B7C8308}"/>
    <cellStyle name="Comma 49 2 2 2 6" xfId="5536" xr:uid="{00000000-0005-0000-0000-0000E9150000}"/>
    <cellStyle name="Comma 49 2 2 2 6 2" xfId="25862" xr:uid="{D948E26A-552B-403F-A596-2DCE78F2E473}"/>
    <cellStyle name="Comma 49 2 2 2 7" xfId="25847" xr:uid="{BBAE197E-0EF7-4FE5-953A-ACA77AFDD26E}"/>
    <cellStyle name="Comma 49 2 2 3" xfId="5537" xr:uid="{00000000-0005-0000-0000-0000EA150000}"/>
    <cellStyle name="Comma 49 2 2 3 2" xfId="5538" xr:uid="{00000000-0005-0000-0000-0000EB150000}"/>
    <cellStyle name="Comma 49 2 2 3 2 2" xfId="5539" xr:uid="{00000000-0005-0000-0000-0000EC150000}"/>
    <cellStyle name="Comma 49 2 2 3 2 2 2" xfId="5540" xr:uid="{00000000-0005-0000-0000-0000ED150000}"/>
    <cellStyle name="Comma 49 2 2 3 2 2 2 2" xfId="25866" xr:uid="{7149E464-8D82-42A9-BC20-3EBF3CC48963}"/>
    <cellStyle name="Comma 49 2 2 3 2 2 3" xfId="5541" xr:uid="{00000000-0005-0000-0000-0000EE150000}"/>
    <cellStyle name="Comma 49 2 2 3 2 2 3 2" xfId="25867" xr:uid="{BA35A4BA-A410-4078-AD01-2A5A18582110}"/>
    <cellStyle name="Comma 49 2 2 3 2 2 4" xfId="5542" xr:uid="{00000000-0005-0000-0000-0000EF150000}"/>
    <cellStyle name="Comma 49 2 2 3 2 2 4 2" xfId="25868" xr:uid="{C7586A76-EA59-4B1B-ABB1-3B6BDD7A5A5A}"/>
    <cellStyle name="Comma 49 2 2 3 2 2 5" xfId="25865" xr:uid="{C0ED09D2-8DAD-49C7-9165-B6A8488DEFBF}"/>
    <cellStyle name="Comma 49 2 2 3 2 3" xfId="5543" xr:uid="{00000000-0005-0000-0000-0000F0150000}"/>
    <cellStyle name="Comma 49 2 2 3 2 3 2" xfId="25869" xr:uid="{598228C5-FB8D-4E8E-9A2C-CBF5D017DFDF}"/>
    <cellStyle name="Comma 49 2 2 3 2 4" xfId="5544" xr:uid="{00000000-0005-0000-0000-0000F1150000}"/>
    <cellStyle name="Comma 49 2 2 3 2 4 2" xfId="25870" xr:uid="{A2BF5D0F-C9DF-45AF-B5CD-08CEAB9AB267}"/>
    <cellStyle name="Comma 49 2 2 3 2 5" xfId="5545" xr:uid="{00000000-0005-0000-0000-0000F2150000}"/>
    <cellStyle name="Comma 49 2 2 3 2 5 2" xfId="25871" xr:uid="{5CE4AD74-576A-47EE-9CD2-862B228D0248}"/>
    <cellStyle name="Comma 49 2 2 3 2 6" xfId="25864" xr:uid="{A56BF6FD-D111-4535-BEF4-7B71F67463AE}"/>
    <cellStyle name="Comma 49 2 2 3 3" xfId="5546" xr:uid="{00000000-0005-0000-0000-0000F3150000}"/>
    <cellStyle name="Comma 49 2 2 3 3 2" xfId="5547" xr:uid="{00000000-0005-0000-0000-0000F4150000}"/>
    <cellStyle name="Comma 49 2 2 3 3 2 2" xfId="25873" xr:uid="{C6992DAC-50E6-4466-B1E9-4D3D2A988933}"/>
    <cellStyle name="Comma 49 2 2 3 3 3" xfId="5548" xr:uid="{00000000-0005-0000-0000-0000F5150000}"/>
    <cellStyle name="Comma 49 2 2 3 3 3 2" xfId="25874" xr:uid="{9C0EADDE-F161-4601-A6DF-47DF0A61ACD7}"/>
    <cellStyle name="Comma 49 2 2 3 3 4" xfId="5549" xr:uid="{00000000-0005-0000-0000-0000F6150000}"/>
    <cellStyle name="Comma 49 2 2 3 3 4 2" xfId="25875" xr:uid="{C30B5951-966D-4AD1-BE92-F3BDB92BE3A6}"/>
    <cellStyle name="Comma 49 2 2 3 3 5" xfId="25872" xr:uid="{951920B5-15C3-4F44-80E4-32E959A7F12E}"/>
    <cellStyle name="Comma 49 2 2 3 4" xfId="5550" xr:uid="{00000000-0005-0000-0000-0000F7150000}"/>
    <cellStyle name="Comma 49 2 2 3 4 2" xfId="25876" xr:uid="{307460F7-7898-464A-9E75-B27F1DAEB08B}"/>
    <cellStyle name="Comma 49 2 2 3 5" xfId="5551" xr:uid="{00000000-0005-0000-0000-0000F8150000}"/>
    <cellStyle name="Comma 49 2 2 3 5 2" xfId="25877" xr:uid="{96B1A55E-D0FE-46C7-846A-4BDF4A3B2C71}"/>
    <cellStyle name="Comma 49 2 2 3 6" xfId="5552" xr:uid="{00000000-0005-0000-0000-0000F9150000}"/>
    <cellStyle name="Comma 49 2 2 3 6 2" xfId="25878" xr:uid="{7EA3DB56-8794-40FF-A55F-A1C60FF87B85}"/>
    <cellStyle name="Comma 49 2 2 3 7" xfId="25863" xr:uid="{A730F923-6768-4140-8FE5-7C6F74BC63ED}"/>
    <cellStyle name="Comma 49 2 2 4" xfId="5553" xr:uid="{00000000-0005-0000-0000-0000FA150000}"/>
    <cellStyle name="Comma 49 2 2 4 2" xfId="5554" xr:uid="{00000000-0005-0000-0000-0000FB150000}"/>
    <cellStyle name="Comma 49 2 2 4 2 2" xfId="5555" xr:uid="{00000000-0005-0000-0000-0000FC150000}"/>
    <cellStyle name="Comma 49 2 2 4 2 2 2" xfId="25881" xr:uid="{D3CE3291-71A4-45A2-B57B-C29800E5BD35}"/>
    <cellStyle name="Comma 49 2 2 4 2 3" xfId="5556" xr:uid="{00000000-0005-0000-0000-0000FD150000}"/>
    <cellStyle name="Comma 49 2 2 4 2 3 2" xfId="25882" xr:uid="{7063CE1C-8E03-42B1-8DA0-E710B6632247}"/>
    <cellStyle name="Comma 49 2 2 4 2 4" xfId="5557" xr:uid="{00000000-0005-0000-0000-0000FE150000}"/>
    <cellStyle name="Comma 49 2 2 4 2 4 2" xfId="25883" xr:uid="{0D292CA5-F627-4265-A50A-45DC79738BA3}"/>
    <cellStyle name="Comma 49 2 2 4 2 5" xfId="25880" xr:uid="{30F0261E-5F4D-49C6-AA08-C79F4B78D788}"/>
    <cellStyle name="Comma 49 2 2 4 3" xfId="5558" xr:uid="{00000000-0005-0000-0000-0000FF150000}"/>
    <cellStyle name="Comma 49 2 2 4 3 2" xfId="25884" xr:uid="{AC6D37E9-BF1E-4039-AFB5-873DB3D4C663}"/>
    <cellStyle name="Comma 49 2 2 4 4" xfId="5559" xr:uid="{00000000-0005-0000-0000-000000160000}"/>
    <cellStyle name="Comma 49 2 2 4 4 2" xfId="25885" xr:uid="{A7E41E46-743F-402E-A44B-0D80459670B1}"/>
    <cellStyle name="Comma 49 2 2 4 5" xfId="5560" xr:uid="{00000000-0005-0000-0000-000001160000}"/>
    <cellStyle name="Comma 49 2 2 4 5 2" xfId="25886" xr:uid="{93EFDCC6-E507-44F8-9787-26B1FE9456EF}"/>
    <cellStyle name="Comma 49 2 2 4 6" xfId="25879" xr:uid="{93032D5E-C10B-4752-8779-517133754B8E}"/>
    <cellStyle name="Comma 49 2 2 5" xfId="5561" xr:uid="{00000000-0005-0000-0000-000002160000}"/>
    <cellStyle name="Comma 49 2 2 5 2" xfId="5562" xr:uid="{00000000-0005-0000-0000-000003160000}"/>
    <cellStyle name="Comma 49 2 2 5 2 2" xfId="25888" xr:uid="{D4CA80FA-D230-476D-97A0-A8C80315E930}"/>
    <cellStyle name="Comma 49 2 2 5 3" xfId="5563" xr:uid="{00000000-0005-0000-0000-000004160000}"/>
    <cellStyle name="Comma 49 2 2 5 3 2" xfId="25889" xr:uid="{ACF5218B-A5F3-4E97-8ADF-E515870BA6CF}"/>
    <cellStyle name="Comma 49 2 2 5 4" xfId="5564" xr:uid="{00000000-0005-0000-0000-000005160000}"/>
    <cellStyle name="Comma 49 2 2 5 4 2" xfId="25890" xr:uid="{04BAD3F3-2F1A-4F4B-AFCF-0FA1D86DE7C7}"/>
    <cellStyle name="Comma 49 2 2 5 5" xfId="25887" xr:uid="{29A26FE4-8694-4073-95BF-1E105A95CD4A}"/>
    <cellStyle name="Comma 49 2 2 6" xfId="5565" xr:uid="{00000000-0005-0000-0000-000006160000}"/>
    <cellStyle name="Comma 49 2 2 6 2" xfId="25891" xr:uid="{073AF88D-12DB-42D2-9980-34FFA2DC3022}"/>
    <cellStyle name="Comma 49 2 2 7" xfId="5566" xr:uid="{00000000-0005-0000-0000-000007160000}"/>
    <cellStyle name="Comma 49 2 2 7 2" xfId="25892" xr:uid="{0BA77FAE-8A4A-4334-BA6C-66E4F5D3BD0A}"/>
    <cellStyle name="Comma 49 2 2 8" xfId="5567" xr:uid="{00000000-0005-0000-0000-000008160000}"/>
    <cellStyle name="Comma 49 2 2 8 2" xfId="25893" xr:uid="{DFDA5A6C-3DB1-4D7E-BC67-1014DE509D65}"/>
    <cellStyle name="Comma 49 2 2 9" xfId="25846" xr:uid="{250C4942-280D-4CF1-8A49-3CDBECA35DB9}"/>
    <cellStyle name="Comma 49 2 3" xfId="5568" xr:uid="{00000000-0005-0000-0000-000009160000}"/>
    <cellStyle name="Comma 49 2 3 2" xfId="5569" xr:uid="{00000000-0005-0000-0000-00000A160000}"/>
    <cellStyle name="Comma 49 2 3 2 2" xfId="5570" xr:uid="{00000000-0005-0000-0000-00000B160000}"/>
    <cellStyle name="Comma 49 2 3 2 2 2" xfId="5571" xr:uid="{00000000-0005-0000-0000-00000C160000}"/>
    <cellStyle name="Comma 49 2 3 2 2 2 2" xfId="5572" xr:uid="{00000000-0005-0000-0000-00000D160000}"/>
    <cellStyle name="Comma 49 2 3 2 2 2 2 2" xfId="25898" xr:uid="{E299A98F-127A-4DA4-8F37-3416C788DE16}"/>
    <cellStyle name="Comma 49 2 3 2 2 2 3" xfId="5573" xr:uid="{00000000-0005-0000-0000-00000E160000}"/>
    <cellStyle name="Comma 49 2 3 2 2 2 3 2" xfId="25899" xr:uid="{FF98F0CA-C39F-4DD4-B98B-400B1329BEA6}"/>
    <cellStyle name="Comma 49 2 3 2 2 2 4" xfId="5574" xr:uid="{00000000-0005-0000-0000-00000F160000}"/>
    <cellStyle name="Comma 49 2 3 2 2 2 4 2" xfId="25900" xr:uid="{B561470F-D40D-4436-84A7-154ECC45CC64}"/>
    <cellStyle name="Comma 49 2 3 2 2 2 5" xfId="25897" xr:uid="{89294DA7-5321-4F7C-966B-47B34144A80B}"/>
    <cellStyle name="Comma 49 2 3 2 2 3" xfId="5575" xr:uid="{00000000-0005-0000-0000-000010160000}"/>
    <cellStyle name="Comma 49 2 3 2 2 3 2" xfId="25901" xr:uid="{D11D8B1F-5A3C-48C0-96DB-FEED25D7EFE4}"/>
    <cellStyle name="Comma 49 2 3 2 2 4" xfId="5576" xr:uid="{00000000-0005-0000-0000-000011160000}"/>
    <cellStyle name="Comma 49 2 3 2 2 4 2" xfId="25902" xr:uid="{69B6FA1B-48A4-4552-80F5-DC27E9B68568}"/>
    <cellStyle name="Comma 49 2 3 2 2 5" xfId="5577" xr:uid="{00000000-0005-0000-0000-000012160000}"/>
    <cellStyle name="Comma 49 2 3 2 2 5 2" xfId="25903" xr:uid="{51F5BFB9-9E20-43BB-81D2-197A253273F1}"/>
    <cellStyle name="Comma 49 2 3 2 2 6" xfId="25896" xr:uid="{39B73CD8-BEED-4BE8-BC7B-25C8F977D618}"/>
    <cellStyle name="Comma 49 2 3 2 3" xfId="5578" xr:uid="{00000000-0005-0000-0000-000013160000}"/>
    <cellStyle name="Comma 49 2 3 2 3 2" xfId="5579" xr:uid="{00000000-0005-0000-0000-000014160000}"/>
    <cellStyle name="Comma 49 2 3 2 3 2 2" xfId="25905" xr:uid="{9FDBAB8E-2ED6-42C8-A323-F1ACFAC31B3C}"/>
    <cellStyle name="Comma 49 2 3 2 3 3" xfId="5580" xr:uid="{00000000-0005-0000-0000-000015160000}"/>
    <cellStyle name="Comma 49 2 3 2 3 3 2" xfId="25906" xr:uid="{56931116-DC31-4AAF-B85C-AC3F92250B17}"/>
    <cellStyle name="Comma 49 2 3 2 3 4" xfId="5581" xr:uid="{00000000-0005-0000-0000-000016160000}"/>
    <cellStyle name="Comma 49 2 3 2 3 4 2" xfId="25907" xr:uid="{79F415E0-C69C-443A-AA5A-A5C190535504}"/>
    <cellStyle name="Comma 49 2 3 2 3 5" xfId="25904" xr:uid="{236AFD53-CF25-4BC5-BB93-C31C710E1AF5}"/>
    <cellStyle name="Comma 49 2 3 2 4" xfId="5582" xr:uid="{00000000-0005-0000-0000-000017160000}"/>
    <cellStyle name="Comma 49 2 3 2 4 2" xfId="25908" xr:uid="{C5602153-6D9C-4EA7-9E0A-9FFF5C5F3DB4}"/>
    <cellStyle name="Comma 49 2 3 2 5" xfId="5583" xr:uid="{00000000-0005-0000-0000-000018160000}"/>
    <cellStyle name="Comma 49 2 3 2 5 2" xfId="25909" xr:uid="{FF3080B9-FB58-45E7-876E-0F9776C91041}"/>
    <cellStyle name="Comma 49 2 3 2 6" xfId="5584" xr:uid="{00000000-0005-0000-0000-000019160000}"/>
    <cellStyle name="Comma 49 2 3 2 6 2" xfId="25910" xr:uid="{8A536A8F-C4A6-41A6-A46B-86BF5923A038}"/>
    <cellStyle name="Comma 49 2 3 2 7" xfId="25895" xr:uid="{E14E3714-3759-4D3B-8F2B-E2C947AE05A2}"/>
    <cellStyle name="Comma 49 2 3 3" xfId="5585" xr:uid="{00000000-0005-0000-0000-00001A160000}"/>
    <cellStyle name="Comma 49 2 3 3 2" xfId="5586" xr:uid="{00000000-0005-0000-0000-00001B160000}"/>
    <cellStyle name="Comma 49 2 3 3 2 2" xfId="5587" xr:uid="{00000000-0005-0000-0000-00001C160000}"/>
    <cellStyle name="Comma 49 2 3 3 2 2 2" xfId="5588" xr:uid="{00000000-0005-0000-0000-00001D160000}"/>
    <cellStyle name="Comma 49 2 3 3 2 2 2 2" xfId="25914" xr:uid="{DD1CF143-4D44-433A-A0E5-578073553E2B}"/>
    <cellStyle name="Comma 49 2 3 3 2 2 3" xfId="5589" xr:uid="{00000000-0005-0000-0000-00001E160000}"/>
    <cellStyle name="Comma 49 2 3 3 2 2 3 2" xfId="25915" xr:uid="{3410FD31-25B3-4980-A3F1-559E80829496}"/>
    <cellStyle name="Comma 49 2 3 3 2 2 4" xfId="5590" xr:uid="{00000000-0005-0000-0000-00001F160000}"/>
    <cellStyle name="Comma 49 2 3 3 2 2 4 2" xfId="25916" xr:uid="{881AD250-3296-421C-B066-FE185B5E6793}"/>
    <cellStyle name="Comma 49 2 3 3 2 2 5" xfId="25913" xr:uid="{80664B42-36D6-4287-BB32-47D2D041BDD3}"/>
    <cellStyle name="Comma 49 2 3 3 2 3" xfId="5591" xr:uid="{00000000-0005-0000-0000-000020160000}"/>
    <cellStyle name="Comma 49 2 3 3 2 3 2" xfId="25917" xr:uid="{75976001-8074-4165-84D0-62EBE48DFA7D}"/>
    <cellStyle name="Comma 49 2 3 3 2 4" xfId="5592" xr:uid="{00000000-0005-0000-0000-000021160000}"/>
    <cellStyle name="Comma 49 2 3 3 2 4 2" xfId="25918" xr:uid="{D722CB5A-5EE6-403D-B529-7D8F24A7BC9B}"/>
    <cellStyle name="Comma 49 2 3 3 2 5" xfId="5593" xr:uid="{00000000-0005-0000-0000-000022160000}"/>
    <cellStyle name="Comma 49 2 3 3 2 5 2" xfId="25919" xr:uid="{7F2B82DD-6FF3-4382-95BF-6FBBC1D22012}"/>
    <cellStyle name="Comma 49 2 3 3 2 6" xfId="25912" xr:uid="{76AE1626-DE72-4A51-9839-512FCA777C33}"/>
    <cellStyle name="Comma 49 2 3 3 3" xfId="5594" xr:uid="{00000000-0005-0000-0000-000023160000}"/>
    <cellStyle name="Comma 49 2 3 3 3 2" xfId="5595" xr:uid="{00000000-0005-0000-0000-000024160000}"/>
    <cellStyle name="Comma 49 2 3 3 3 2 2" xfId="25921" xr:uid="{2E6DD738-6016-4461-BFBD-22178FBC036C}"/>
    <cellStyle name="Comma 49 2 3 3 3 3" xfId="5596" xr:uid="{00000000-0005-0000-0000-000025160000}"/>
    <cellStyle name="Comma 49 2 3 3 3 3 2" xfId="25922" xr:uid="{2967CC4C-24C8-46F1-B5F9-2B60490C0C76}"/>
    <cellStyle name="Comma 49 2 3 3 3 4" xfId="5597" xr:uid="{00000000-0005-0000-0000-000026160000}"/>
    <cellStyle name="Comma 49 2 3 3 3 4 2" xfId="25923" xr:uid="{17FA5212-0E54-4129-8C12-AF5814BD5D13}"/>
    <cellStyle name="Comma 49 2 3 3 3 5" xfId="25920" xr:uid="{F1189462-0958-46CD-81EC-0ADAB7A7A296}"/>
    <cellStyle name="Comma 49 2 3 3 4" xfId="5598" xr:uid="{00000000-0005-0000-0000-000027160000}"/>
    <cellStyle name="Comma 49 2 3 3 4 2" xfId="25924" xr:uid="{262EE323-FB4E-43E6-BAF3-CD0D99CCC9DC}"/>
    <cellStyle name="Comma 49 2 3 3 5" xfId="5599" xr:uid="{00000000-0005-0000-0000-000028160000}"/>
    <cellStyle name="Comma 49 2 3 3 5 2" xfId="25925" xr:uid="{6DB66840-3369-47B8-B602-CD0456EBB99A}"/>
    <cellStyle name="Comma 49 2 3 3 6" xfId="5600" xr:uid="{00000000-0005-0000-0000-000029160000}"/>
    <cellStyle name="Comma 49 2 3 3 6 2" xfId="25926" xr:uid="{3CADFB26-EAB8-4AA6-B9B5-D7AAD92B0EB6}"/>
    <cellStyle name="Comma 49 2 3 3 7" xfId="25911" xr:uid="{8E1FCC01-FFD8-4FD5-B54E-DF31A5B19A2A}"/>
    <cellStyle name="Comma 49 2 3 4" xfId="5601" xr:uid="{00000000-0005-0000-0000-00002A160000}"/>
    <cellStyle name="Comma 49 2 3 4 2" xfId="5602" xr:uid="{00000000-0005-0000-0000-00002B160000}"/>
    <cellStyle name="Comma 49 2 3 4 2 2" xfId="5603" xr:uid="{00000000-0005-0000-0000-00002C160000}"/>
    <cellStyle name="Comma 49 2 3 4 2 2 2" xfId="25929" xr:uid="{BF254731-442A-42AC-BC20-058B60D49B10}"/>
    <cellStyle name="Comma 49 2 3 4 2 3" xfId="5604" xr:uid="{00000000-0005-0000-0000-00002D160000}"/>
    <cellStyle name="Comma 49 2 3 4 2 3 2" xfId="25930" xr:uid="{3455FAC7-A8BE-49F5-B136-8E945CE158F9}"/>
    <cellStyle name="Comma 49 2 3 4 2 4" xfId="5605" xr:uid="{00000000-0005-0000-0000-00002E160000}"/>
    <cellStyle name="Comma 49 2 3 4 2 4 2" xfId="25931" xr:uid="{D89A35DC-5491-4FBD-A41B-2071B649B5D2}"/>
    <cellStyle name="Comma 49 2 3 4 2 5" xfId="25928" xr:uid="{BA97A75F-E990-4FE3-AD09-0BD41D243AEA}"/>
    <cellStyle name="Comma 49 2 3 4 3" xfId="5606" xr:uid="{00000000-0005-0000-0000-00002F160000}"/>
    <cellStyle name="Comma 49 2 3 4 3 2" xfId="25932" xr:uid="{5DE72D31-07D7-4C6A-8F94-422684C2B6E2}"/>
    <cellStyle name="Comma 49 2 3 4 4" xfId="5607" xr:uid="{00000000-0005-0000-0000-000030160000}"/>
    <cellStyle name="Comma 49 2 3 4 4 2" xfId="25933" xr:uid="{E096E28A-0487-4051-B13A-E49C20F71F84}"/>
    <cellStyle name="Comma 49 2 3 4 5" xfId="5608" xr:uid="{00000000-0005-0000-0000-000031160000}"/>
    <cellStyle name="Comma 49 2 3 4 5 2" xfId="25934" xr:uid="{122BEB77-879E-46CE-81D1-E419689C651D}"/>
    <cellStyle name="Comma 49 2 3 4 6" xfId="25927" xr:uid="{5E88CA0B-A812-46A4-9EC6-A78C9C00D5AF}"/>
    <cellStyle name="Comma 49 2 3 5" xfId="5609" xr:uid="{00000000-0005-0000-0000-000032160000}"/>
    <cellStyle name="Comma 49 2 3 5 2" xfId="5610" xr:uid="{00000000-0005-0000-0000-000033160000}"/>
    <cellStyle name="Comma 49 2 3 5 2 2" xfId="25936" xr:uid="{06C301F0-1960-4052-B9CB-0F16B2B5ABCE}"/>
    <cellStyle name="Comma 49 2 3 5 3" xfId="5611" xr:uid="{00000000-0005-0000-0000-000034160000}"/>
    <cellStyle name="Comma 49 2 3 5 3 2" xfId="25937" xr:uid="{2300E994-2DE5-40C9-A32E-80043EFCE7CA}"/>
    <cellStyle name="Comma 49 2 3 5 4" xfId="5612" xr:uid="{00000000-0005-0000-0000-000035160000}"/>
    <cellStyle name="Comma 49 2 3 5 4 2" xfId="25938" xr:uid="{8CF5D663-16B0-43F0-BDD8-7EE2D5E673EC}"/>
    <cellStyle name="Comma 49 2 3 5 5" xfId="25935" xr:uid="{16FEBE96-8DF6-41C1-AA3C-E60C1CD1EAD6}"/>
    <cellStyle name="Comma 49 2 3 6" xfId="5613" xr:uid="{00000000-0005-0000-0000-000036160000}"/>
    <cellStyle name="Comma 49 2 3 6 2" xfId="25939" xr:uid="{34CF39E4-2B65-4245-917F-5AA40EA55870}"/>
    <cellStyle name="Comma 49 2 3 7" xfId="5614" xr:uid="{00000000-0005-0000-0000-000037160000}"/>
    <cellStyle name="Comma 49 2 3 7 2" xfId="25940" xr:uid="{A6BAF6B4-E234-43B6-B3DC-0204F1D61034}"/>
    <cellStyle name="Comma 49 2 3 8" xfId="5615" xr:uid="{00000000-0005-0000-0000-000038160000}"/>
    <cellStyle name="Comma 49 2 3 8 2" xfId="25941" xr:uid="{1B8484EB-1D2B-482C-9285-D1305419492E}"/>
    <cellStyle name="Comma 49 2 3 9" xfId="25894" xr:uid="{4056DF67-0D7E-481D-8C9C-52A2796FC1AE}"/>
    <cellStyle name="Comma 49 2 4" xfId="5616" xr:uid="{00000000-0005-0000-0000-000039160000}"/>
    <cellStyle name="Comma 49 2 4 2" xfId="5617" xr:uid="{00000000-0005-0000-0000-00003A160000}"/>
    <cellStyle name="Comma 49 2 4 2 2" xfId="5618" xr:uid="{00000000-0005-0000-0000-00003B160000}"/>
    <cellStyle name="Comma 49 2 4 2 2 2" xfId="5619" xr:uid="{00000000-0005-0000-0000-00003C160000}"/>
    <cellStyle name="Comma 49 2 4 2 2 2 2" xfId="25945" xr:uid="{0D4FB089-B2B2-454D-AE86-C94947321020}"/>
    <cellStyle name="Comma 49 2 4 2 2 3" xfId="5620" xr:uid="{00000000-0005-0000-0000-00003D160000}"/>
    <cellStyle name="Comma 49 2 4 2 2 3 2" xfId="25946" xr:uid="{612F1F41-5375-45EB-B4D0-BD7FA2CB5DEB}"/>
    <cellStyle name="Comma 49 2 4 2 2 4" xfId="5621" xr:uid="{00000000-0005-0000-0000-00003E160000}"/>
    <cellStyle name="Comma 49 2 4 2 2 4 2" xfId="25947" xr:uid="{BD6BDAC8-2DBF-4774-BAD9-5FB633E03F16}"/>
    <cellStyle name="Comma 49 2 4 2 2 5" xfId="25944" xr:uid="{CA272E65-4A99-4E32-B536-65322634E65E}"/>
    <cellStyle name="Comma 49 2 4 2 3" xfId="5622" xr:uid="{00000000-0005-0000-0000-00003F160000}"/>
    <cellStyle name="Comma 49 2 4 2 3 2" xfId="25948" xr:uid="{F12B92BF-7543-4E87-988A-FE746AE86D8C}"/>
    <cellStyle name="Comma 49 2 4 2 4" xfId="5623" xr:uid="{00000000-0005-0000-0000-000040160000}"/>
    <cellStyle name="Comma 49 2 4 2 4 2" xfId="25949" xr:uid="{AEDB53AB-C61D-41F3-8AA2-CD13DB3DC4E4}"/>
    <cellStyle name="Comma 49 2 4 2 5" xfId="5624" xr:uid="{00000000-0005-0000-0000-000041160000}"/>
    <cellStyle name="Comma 49 2 4 2 5 2" xfId="25950" xr:uid="{2C8A99D9-4F7D-4E52-9E16-FA95D5A6E6F6}"/>
    <cellStyle name="Comma 49 2 4 2 6" xfId="25943" xr:uid="{598F77B3-8CD2-4AFE-9C2D-D6ECB53C1B0A}"/>
    <cellStyle name="Comma 49 2 4 3" xfId="5625" xr:uid="{00000000-0005-0000-0000-000042160000}"/>
    <cellStyle name="Comma 49 2 4 3 2" xfId="5626" xr:uid="{00000000-0005-0000-0000-000043160000}"/>
    <cellStyle name="Comma 49 2 4 3 2 2" xfId="25952" xr:uid="{75365C39-614D-446E-93A7-7AA3B921ED34}"/>
    <cellStyle name="Comma 49 2 4 3 3" xfId="5627" xr:uid="{00000000-0005-0000-0000-000044160000}"/>
    <cellStyle name="Comma 49 2 4 3 3 2" xfId="25953" xr:uid="{73D49253-1311-42B5-BB22-C26195AA98D2}"/>
    <cellStyle name="Comma 49 2 4 3 4" xfId="5628" xr:uid="{00000000-0005-0000-0000-000045160000}"/>
    <cellStyle name="Comma 49 2 4 3 4 2" xfId="25954" xr:uid="{00908494-0251-47A2-A1CD-E7FE7E41ED49}"/>
    <cellStyle name="Comma 49 2 4 3 5" xfId="25951" xr:uid="{BAFFE70D-D89D-4EDE-9598-4CA1D6AB54A8}"/>
    <cellStyle name="Comma 49 2 4 4" xfId="5629" xr:uid="{00000000-0005-0000-0000-000046160000}"/>
    <cellStyle name="Comma 49 2 4 4 2" xfId="25955" xr:uid="{7A9D7DE9-B779-4939-96EB-6197756E3040}"/>
    <cellStyle name="Comma 49 2 4 5" xfId="5630" xr:uid="{00000000-0005-0000-0000-000047160000}"/>
    <cellStyle name="Comma 49 2 4 5 2" xfId="25956" xr:uid="{B9B35D04-5176-45D3-B8D5-E7621354F147}"/>
    <cellStyle name="Comma 49 2 4 6" xfId="5631" xr:uid="{00000000-0005-0000-0000-000048160000}"/>
    <cellStyle name="Comma 49 2 4 6 2" xfId="25957" xr:uid="{2A138BDB-4276-4884-B39A-13F6D1D9FF8F}"/>
    <cellStyle name="Comma 49 2 4 7" xfId="25942" xr:uid="{AEECB9F3-3DD6-4B56-955A-4BC78E717E6D}"/>
    <cellStyle name="Comma 49 2 5" xfId="5632" xr:uid="{00000000-0005-0000-0000-000049160000}"/>
    <cellStyle name="Comma 49 2 5 2" xfId="5633" xr:uid="{00000000-0005-0000-0000-00004A160000}"/>
    <cellStyle name="Comma 49 2 5 2 2" xfId="5634" xr:uid="{00000000-0005-0000-0000-00004B160000}"/>
    <cellStyle name="Comma 49 2 5 2 2 2" xfId="5635" xr:uid="{00000000-0005-0000-0000-00004C160000}"/>
    <cellStyle name="Comma 49 2 5 2 2 2 2" xfId="25961" xr:uid="{E78697C6-F452-45F2-9274-B8D50592C35A}"/>
    <cellStyle name="Comma 49 2 5 2 2 3" xfId="5636" xr:uid="{00000000-0005-0000-0000-00004D160000}"/>
    <cellStyle name="Comma 49 2 5 2 2 3 2" xfId="25962" xr:uid="{89973B7A-4A6D-4802-A4A9-CFA4DA5FC8A3}"/>
    <cellStyle name="Comma 49 2 5 2 2 4" xfId="5637" xr:uid="{00000000-0005-0000-0000-00004E160000}"/>
    <cellStyle name="Comma 49 2 5 2 2 4 2" xfId="25963" xr:uid="{A552F86C-AD83-476F-B298-8A3B323123B3}"/>
    <cellStyle name="Comma 49 2 5 2 2 5" xfId="25960" xr:uid="{87C9E842-7823-498E-B7A9-129739846DFF}"/>
    <cellStyle name="Comma 49 2 5 2 3" xfId="5638" xr:uid="{00000000-0005-0000-0000-00004F160000}"/>
    <cellStyle name="Comma 49 2 5 2 3 2" xfId="25964" xr:uid="{CD5EBBA3-CA8B-4A99-8D2B-766CFE7DA0C0}"/>
    <cellStyle name="Comma 49 2 5 2 4" xfId="5639" xr:uid="{00000000-0005-0000-0000-000050160000}"/>
    <cellStyle name="Comma 49 2 5 2 4 2" xfId="25965" xr:uid="{5749AB41-736D-4F56-A5BA-26F9DFD31482}"/>
    <cellStyle name="Comma 49 2 5 2 5" xfId="5640" xr:uid="{00000000-0005-0000-0000-000051160000}"/>
    <cellStyle name="Comma 49 2 5 2 5 2" xfId="25966" xr:uid="{F0B2E714-B314-41BC-8A91-458725BA196D}"/>
    <cellStyle name="Comma 49 2 5 2 6" xfId="25959" xr:uid="{C420E7C4-994E-43C3-AD5C-C641BE4A6503}"/>
    <cellStyle name="Comma 49 2 5 3" xfId="5641" xr:uid="{00000000-0005-0000-0000-000052160000}"/>
    <cellStyle name="Comma 49 2 5 3 2" xfId="5642" xr:uid="{00000000-0005-0000-0000-000053160000}"/>
    <cellStyle name="Comma 49 2 5 3 2 2" xfId="25968" xr:uid="{FCDF3225-A020-469C-A5D4-BCDB4D766B47}"/>
    <cellStyle name="Comma 49 2 5 3 3" xfId="5643" xr:uid="{00000000-0005-0000-0000-000054160000}"/>
    <cellStyle name="Comma 49 2 5 3 3 2" xfId="25969" xr:uid="{439C1709-2AE1-4054-A872-2E31490B5436}"/>
    <cellStyle name="Comma 49 2 5 3 4" xfId="5644" xr:uid="{00000000-0005-0000-0000-000055160000}"/>
    <cellStyle name="Comma 49 2 5 3 4 2" xfId="25970" xr:uid="{524C439A-761D-495D-AC09-4B1B7E2A4384}"/>
    <cellStyle name="Comma 49 2 5 3 5" xfId="25967" xr:uid="{D86B8F72-618C-4C6F-BDE3-2C80D8321AC8}"/>
    <cellStyle name="Comma 49 2 5 4" xfId="5645" xr:uid="{00000000-0005-0000-0000-000056160000}"/>
    <cellStyle name="Comma 49 2 5 4 2" xfId="25971" xr:uid="{693A757A-95CB-437E-945D-106E3DEE7603}"/>
    <cellStyle name="Comma 49 2 5 5" xfId="5646" xr:uid="{00000000-0005-0000-0000-000057160000}"/>
    <cellStyle name="Comma 49 2 5 5 2" xfId="25972" xr:uid="{EEC39AFE-97D0-4714-8679-2CF7AAAB3863}"/>
    <cellStyle name="Comma 49 2 5 6" xfId="5647" xr:uid="{00000000-0005-0000-0000-000058160000}"/>
    <cellStyle name="Comma 49 2 5 6 2" xfId="25973" xr:uid="{9C2BA658-1098-4557-9F6D-82B01A71041F}"/>
    <cellStyle name="Comma 49 2 5 7" xfId="25958" xr:uid="{8C49BDA7-EBD8-4C91-8AAF-C431E296F9A9}"/>
    <cellStyle name="Comma 49 2 6" xfId="5648" xr:uid="{00000000-0005-0000-0000-000059160000}"/>
    <cellStyle name="Comma 49 2 6 2" xfId="5649" xr:uid="{00000000-0005-0000-0000-00005A160000}"/>
    <cellStyle name="Comma 49 2 6 2 2" xfId="5650" xr:uid="{00000000-0005-0000-0000-00005B160000}"/>
    <cellStyle name="Comma 49 2 6 2 2 2" xfId="25976" xr:uid="{6614A106-870D-4B2E-93E8-6E8D7ADF0893}"/>
    <cellStyle name="Comma 49 2 6 2 3" xfId="5651" xr:uid="{00000000-0005-0000-0000-00005C160000}"/>
    <cellStyle name="Comma 49 2 6 2 3 2" xfId="25977" xr:uid="{1B033D3D-6E8E-49A4-AAF5-685268DF336D}"/>
    <cellStyle name="Comma 49 2 6 2 4" xfId="5652" xr:uid="{00000000-0005-0000-0000-00005D160000}"/>
    <cellStyle name="Comma 49 2 6 2 4 2" xfId="25978" xr:uid="{A740C107-284E-4881-A54A-32F426598908}"/>
    <cellStyle name="Comma 49 2 6 2 5" xfId="25975" xr:uid="{AD437C03-810C-452F-9470-87C64876C200}"/>
    <cellStyle name="Comma 49 2 6 3" xfId="5653" xr:uid="{00000000-0005-0000-0000-00005E160000}"/>
    <cellStyle name="Comma 49 2 6 3 2" xfId="25979" xr:uid="{F4094EA8-396E-4C0D-A1E5-34FEE774A6C5}"/>
    <cellStyle name="Comma 49 2 6 4" xfId="5654" xr:uid="{00000000-0005-0000-0000-00005F160000}"/>
    <cellStyle name="Comma 49 2 6 4 2" xfId="25980" xr:uid="{40E87821-23B4-41A9-B674-39A5B0CBD5A5}"/>
    <cellStyle name="Comma 49 2 6 5" xfId="5655" xr:uid="{00000000-0005-0000-0000-000060160000}"/>
    <cellStyle name="Comma 49 2 6 5 2" xfId="25981" xr:uid="{1749C587-5DE2-4DCB-A4ED-0D6086D352A9}"/>
    <cellStyle name="Comma 49 2 6 6" xfId="25974" xr:uid="{2948076A-BEB2-4EB3-942F-61354CC287E9}"/>
    <cellStyle name="Comma 49 2 7" xfId="5656" xr:uid="{00000000-0005-0000-0000-000061160000}"/>
    <cellStyle name="Comma 49 2 7 2" xfId="5657" xr:uid="{00000000-0005-0000-0000-000062160000}"/>
    <cellStyle name="Comma 49 2 7 2 2" xfId="25983" xr:uid="{78F60C33-5AB2-4C5C-9960-C26EB119217D}"/>
    <cellStyle name="Comma 49 2 7 3" xfId="5658" xr:uid="{00000000-0005-0000-0000-000063160000}"/>
    <cellStyle name="Comma 49 2 7 3 2" xfId="25984" xr:uid="{56FE8967-FD09-484F-A4E3-49D1C8E68EAE}"/>
    <cellStyle name="Comma 49 2 7 4" xfId="5659" xr:uid="{00000000-0005-0000-0000-000064160000}"/>
    <cellStyle name="Comma 49 2 7 4 2" xfId="25985" xr:uid="{44352B77-5463-4CBB-8466-91D03C38F1F5}"/>
    <cellStyle name="Comma 49 2 7 5" xfId="25982" xr:uid="{2994264E-F440-4AA2-BA49-9DE250773D8F}"/>
    <cellStyle name="Comma 49 2 8" xfId="5660" xr:uid="{00000000-0005-0000-0000-000065160000}"/>
    <cellStyle name="Comma 49 2 8 2" xfId="25986" xr:uid="{FA69DF06-43FE-40F0-AE7E-56869650C9B1}"/>
    <cellStyle name="Comma 49 2 9" xfId="5661" xr:uid="{00000000-0005-0000-0000-000066160000}"/>
    <cellStyle name="Comma 49 2 9 2" xfId="25987" xr:uid="{807E9D22-5FE0-4ED1-A405-1A18AFB1A1F9}"/>
    <cellStyle name="Comma 49 3" xfId="5662" xr:uid="{00000000-0005-0000-0000-000067160000}"/>
    <cellStyle name="Comma 49 3 10" xfId="5663" xr:uid="{00000000-0005-0000-0000-000068160000}"/>
    <cellStyle name="Comma 49 3 10 2" xfId="25989" xr:uid="{AB4EC428-FFF5-447C-A0A7-36845187B7C6}"/>
    <cellStyle name="Comma 49 3 11" xfId="25988" xr:uid="{3A5DD7A8-6819-450B-899B-DDF1AF55A737}"/>
    <cellStyle name="Comma 49 3 2" xfId="5664" xr:uid="{00000000-0005-0000-0000-000069160000}"/>
    <cellStyle name="Comma 49 3 2 2" xfId="5665" xr:uid="{00000000-0005-0000-0000-00006A160000}"/>
    <cellStyle name="Comma 49 3 2 2 2" xfId="5666" xr:uid="{00000000-0005-0000-0000-00006B160000}"/>
    <cellStyle name="Comma 49 3 2 2 2 2" xfId="5667" xr:uid="{00000000-0005-0000-0000-00006C160000}"/>
    <cellStyle name="Comma 49 3 2 2 2 2 2" xfId="5668" xr:uid="{00000000-0005-0000-0000-00006D160000}"/>
    <cellStyle name="Comma 49 3 2 2 2 2 2 2" xfId="25994" xr:uid="{908555E8-613A-4C00-BA11-A3A14037EA34}"/>
    <cellStyle name="Comma 49 3 2 2 2 2 3" xfId="5669" xr:uid="{00000000-0005-0000-0000-00006E160000}"/>
    <cellStyle name="Comma 49 3 2 2 2 2 3 2" xfId="25995" xr:uid="{82BAC86F-A643-46C6-95A8-B0BC8A8D6A92}"/>
    <cellStyle name="Comma 49 3 2 2 2 2 4" xfId="5670" xr:uid="{00000000-0005-0000-0000-00006F160000}"/>
    <cellStyle name="Comma 49 3 2 2 2 2 4 2" xfId="25996" xr:uid="{01B261E4-8155-45FB-8F46-BADF8D57D0BF}"/>
    <cellStyle name="Comma 49 3 2 2 2 2 5" xfId="25993" xr:uid="{F23365A5-C199-49F0-847E-7E18A5EA1F03}"/>
    <cellStyle name="Comma 49 3 2 2 2 3" xfId="5671" xr:uid="{00000000-0005-0000-0000-000070160000}"/>
    <cellStyle name="Comma 49 3 2 2 2 3 2" xfId="25997" xr:uid="{F719688A-46D1-48A6-901E-0C0B4506F882}"/>
    <cellStyle name="Comma 49 3 2 2 2 4" xfId="5672" xr:uid="{00000000-0005-0000-0000-000071160000}"/>
    <cellStyle name="Comma 49 3 2 2 2 4 2" xfId="25998" xr:uid="{4D8468D6-1161-4CB0-886B-B768200BC419}"/>
    <cellStyle name="Comma 49 3 2 2 2 5" xfId="5673" xr:uid="{00000000-0005-0000-0000-000072160000}"/>
    <cellStyle name="Comma 49 3 2 2 2 5 2" xfId="25999" xr:uid="{60131D84-6BF1-4AAE-9F2A-E1642437EA22}"/>
    <cellStyle name="Comma 49 3 2 2 2 6" xfId="25992" xr:uid="{A00CD630-81BC-43FF-9272-027A48282C46}"/>
    <cellStyle name="Comma 49 3 2 2 3" xfId="5674" xr:uid="{00000000-0005-0000-0000-000073160000}"/>
    <cellStyle name="Comma 49 3 2 2 3 2" xfId="5675" xr:uid="{00000000-0005-0000-0000-000074160000}"/>
    <cellStyle name="Comma 49 3 2 2 3 2 2" xfId="26001" xr:uid="{4C132480-B123-4766-949E-6572382360A3}"/>
    <cellStyle name="Comma 49 3 2 2 3 3" xfId="5676" xr:uid="{00000000-0005-0000-0000-000075160000}"/>
    <cellStyle name="Comma 49 3 2 2 3 3 2" xfId="26002" xr:uid="{6E381CAC-76BF-4521-9B04-B6EA6D7FF531}"/>
    <cellStyle name="Comma 49 3 2 2 3 4" xfId="5677" xr:uid="{00000000-0005-0000-0000-000076160000}"/>
    <cellStyle name="Comma 49 3 2 2 3 4 2" xfId="26003" xr:uid="{9E4FFCEB-5387-45A9-A2FA-0106F745BCC2}"/>
    <cellStyle name="Comma 49 3 2 2 3 5" xfId="26000" xr:uid="{964CF638-7EEE-4891-BDF5-D994675222EE}"/>
    <cellStyle name="Comma 49 3 2 2 4" xfId="5678" xr:uid="{00000000-0005-0000-0000-000077160000}"/>
    <cellStyle name="Comma 49 3 2 2 4 2" xfId="26004" xr:uid="{70BC5D83-8FC9-4A1D-838E-CCB62E15CF8E}"/>
    <cellStyle name="Comma 49 3 2 2 5" xfId="5679" xr:uid="{00000000-0005-0000-0000-000078160000}"/>
    <cellStyle name="Comma 49 3 2 2 5 2" xfId="26005" xr:uid="{33D108B1-AC34-4A1A-8E50-1590C2F650EB}"/>
    <cellStyle name="Comma 49 3 2 2 6" xfId="5680" xr:uid="{00000000-0005-0000-0000-000079160000}"/>
    <cellStyle name="Comma 49 3 2 2 6 2" xfId="26006" xr:uid="{5F3AEDC8-E166-48D2-90A9-D1A55C9BB745}"/>
    <cellStyle name="Comma 49 3 2 2 7" xfId="25991" xr:uid="{27B9DBB7-66CA-4EB0-A9FB-FA3B46F07A90}"/>
    <cellStyle name="Comma 49 3 2 3" xfId="5681" xr:uid="{00000000-0005-0000-0000-00007A160000}"/>
    <cellStyle name="Comma 49 3 2 3 2" xfId="5682" xr:uid="{00000000-0005-0000-0000-00007B160000}"/>
    <cellStyle name="Comma 49 3 2 3 2 2" xfId="5683" xr:uid="{00000000-0005-0000-0000-00007C160000}"/>
    <cellStyle name="Comma 49 3 2 3 2 2 2" xfId="5684" xr:uid="{00000000-0005-0000-0000-00007D160000}"/>
    <cellStyle name="Comma 49 3 2 3 2 2 2 2" xfId="26010" xr:uid="{20241CBB-B74C-4AC2-A5E5-5BB5B61F2A89}"/>
    <cellStyle name="Comma 49 3 2 3 2 2 3" xfId="5685" xr:uid="{00000000-0005-0000-0000-00007E160000}"/>
    <cellStyle name="Comma 49 3 2 3 2 2 3 2" xfId="26011" xr:uid="{6E23FE85-497D-443A-BCF1-DBB3BCDECCBA}"/>
    <cellStyle name="Comma 49 3 2 3 2 2 4" xfId="5686" xr:uid="{00000000-0005-0000-0000-00007F160000}"/>
    <cellStyle name="Comma 49 3 2 3 2 2 4 2" xfId="26012" xr:uid="{1452AE82-65CC-45FA-8A81-C6985BC42394}"/>
    <cellStyle name="Comma 49 3 2 3 2 2 5" xfId="26009" xr:uid="{C8128834-FB50-4CDC-80B6-421767BDD5AD}"/>
    <cellStyle name="Comma 49 3 2 3 2 3" xfId="5687" xr:uid="{00000000-0005-0000-0000-000080160000}"/>
    <cellStyle name="Comma 49 3 2 3 2 3 2" xfId="26013" xr:uid="{EE942059-F0F6-4486-B06A-B1C390A7D277}"/>
    <cellStyle name="Comma 49 3 2 3 2 4" xfId="5688" xr:uid="{00000000-0005-0000-0000-000081160000}"/>
    <cellStyle name="Comma 49 3 2 3 2 4 2" xfId="26014" xr:uid="{5545E54B-F3C5-4DE3-B01A-B51C86851430}"/>
    <cellStyle name="Comma 49 3 2 3 2 5" xfId="5689" xr:uid="{00000000-0005-0000-0000-000082160000}"/>
    <cellStyle name="Comma 49 3 2 3 2 5 2" xfId="26015" xr:uid="{4CF6DB86-EA6B-4A29-B32D-D2600820732E}"/>
    <cellStyle name="Comma 49 3 2 3 2 6" xfId="26008" xr:uid="{03C7BA4C-3B18-4781-B1BD-7C1A0CE9A039}"/>
    <cellStyle name="Comma 49 3 2 3 3" xfId="5690" xr:uid="{00000000-0005-0000-0000-000083160000}"/>
    <cellStyle name="Comma 49 3 2 3 3 2" xfId="5691" xr:uid="{00000000-0005-0000-0000-000084160000}"/>
    <cellStyle name="Comma 49 3 2 3 3 2 2" xfId="26017" xr:uid="{599CE334-EA01-40BD-BC79-1788FAA08A3E}"/>
    <cellStyle name="Comma 49 3 2 3 3 3" xfId="5692" xr:uid="{00000000-0005-0000-0000-000085160000}"/>
    <cellStyle name="Comma 49 3 2 3 3 3 2" xfId="26018" xr:uid="{C59D487A-80FC-4B3E-9508-D7B370A5151F}"/>
    <cellStyle name="Comma 49 3 2 3 3 4" xfId="5693" xr:uid="{00000000-0005-0000-0000-000086160000}"/>
    <cellStyle name="Comma 49 3 2 3 3 4 2" xfId="26019" xr:uid="{D34AE525-A350-4395-8BB9-2D1013CB681A}"/>
    <cellStyle name="Comma 49 3 2 3 3 5" xfId="26016" xr:uid="{FFCA06AA-55AD-4CBC-817D-507680161822}"/>
    <cellStyle name="Comma 49 3 2 3 4" xfId="5694" xr:uid="{00000000-0005-0000-0000-000087160000}"/>
    <cellStyle name="Comma 49 3 2 3 4 2" xfId="26020" xr:uid="{D1307630-7B86-4915-AFF3-212006B79B97}"/>
    <cellStyle name="Comma 49 3 2 3 5" xfId="5695" xr:uid="{00000000-0005-0000-0000-000088160000}"/>
    <cellStyle name="Comma 49 3 2 3 5 2" xfId="26021" xr:uid="{F949C30B-5D5C-4147-A2F3-D640F1FF483A}"/>
    <cellStyle name="Comma 49 3 2 3 6" xfId="5696" xr:uid="{00000000-0005-0000-0000-000089160000}"/>
    <cellStyle name="Comma 49 3 2 3 6 2" xfId="26022" xr:uid="{7B715D03-62D2-4CC2-934C-1F1F35471393}"/>
    <cellStyle name="Comma 49 3 2 3 7" xfId="26007" xr:uid="{762286F8-BD81-4C91-AF53-42326410A0C5}"/>
    <cellStyle name="Comma 49 3 2 4" xfId="5697" xr:uid="{00000000-0005-0000-0000-00008A160000}"/>
    <cellStyle name="Comma 49 3 2 4 2" xfId="5698" xr:uid="{00000000-0005-0000-0000-00008B160000}"/>
    <cellStyle name="Comma 49 3 2 4 2 2" xfId="5699" xr:uid="{00000000-0005-0000-0000-00008C160000}"/>
    <cellStyle name="Comma 49 3 2 4 2 2 2" xfId="26025" xr:uid="{F7E0F539-6A9D-49CC-8972-6FA95FAA4845}"/>
    <cellStyle name="Comma 49 3 2 4 2 3" xfId="5700" xr:uid="{00000000-0005-0000-0000-00008D160000}"/>
    <cellStyle name="Comma 49 3 2 4 2 3 2" xfId="26026" xr:uid="{FA172F39-6933-4680-80CC-2F4BA20CAC7C}"/>
    <cellStyle name="Comma 49 3 2 4 2 4" xfId="5701" xr:uid="{00000000-0005-0000-0000-00008E160000}"/>
    <cellStyle name="Comma 49 3 2 4 2 4 2" xfId="26027" xr:uid="{3B02B4B9-8972-4141-890B-BAE7A7D60B47}"/>
    <cellStyle name="Comma 49 3 2 4 2 5" xfId="26024" xr:uid="{BC96FC24-3E11-4B6E-ADBC-E5EB593985D3}"/>
    <cellStyle name="Comma 49 3 2 4 3" xfId="5702" xr:uid="{00000000-0005-0000-0000-00008F160000}"/>
    <cellStyle name="Comma 49 3 2 4 3 2" xfId="26028" xr:uid="{097A2AA5-1B00-4805-A9C5-F845A5D36FCC}"/>
    <cellStyle name="Comma 49 3 2 4 4" xfId="5703" xr:uid="{00000000-0005-0000-0000-000090160000}"/>
    <cellStyle name="Comma 49 3 2 4 4 2" xfId="26029" xr:uid="{CE84FA3A-E564-4955-899D-85715D88C01D}"/>
    <cellStyle name="Comma 49 3 2 4 5" xfId="5704" xr:uid="{00000000-0005-0000-0000-000091160000}"/>
    <cellStyle name="Comma 49 3 2 4 5 2" xfId="26030" xr:uid="{0504B77F-7810-415D-A10B-9D646EE968FC}"/>
    <cellStyle name="Comma 49 3 2 4 6" xfId="26023" xr:uid="{E01245DE-66F6-4316-A0B2-C7C8ED497E13}"/>
    <cellStyle name="Comma 49 3 2 5" xfId="5705" xr:uid="{00000000-0005-0000-0000-000092160000}"/>
    <cellStyle name="Comma 49 3 2 5 2" xfId="5706" xr:uid="{00000000-0005-0000-0000-000093160000}"/>
    <cellStyle name="Comma 49 3 2 5 2 2" xfId="26032" xr:uid="{E9E2DCE7-DE33-47FD-B3E9-795FAD61EC0F}"/>
    <cellStyle name="Comma 49 3 2 5 3" xfId="5707" xr:uid="{00000000-0005-0000-0000-000094160000}"/>
    <cellStyle name="Comma 49 3 2 5 3 2" xfId="26033" xr:uid="{C8233FBE-3250-4A73-BEEC-142DEFA573CC}"/>
    <cellStyle name="Comma 49 3 2 5 4" xfId="5708" xr:uid="{00000000-0005-0000-0000-000095160000}"/>
    <cellStyle name="Comma 49 3 2 5 4 2" xfId="26034" xr:uid="{ABD7EF62-6364-4B58-BFFB-93667A482315}"/>
    <cellStyle name="Comma 49 3 2 5 5" xfId="26031" xr:uid="{C385DEAF-F301-4958-B587-5F2F2D9CDFF6}"/>
    <cellStyle name="Comma 49 3 2 6" xfId="5709" xr:uid="{00000000-0005-0000-0000-000096160000}"/>
    <cellStyle name="Comma 49 3 2 6 2" xfId="26035" xr:uid="{529C116A-E47A-40B0-BC37-3723BB706713}"/>
    <cellStyle name="Comma 49 3 2 7" xfId="5710" xr:uid="{00000000-0005-0000-0000-000097160000}"/>
    <cellStyle name="Comma 49 3 2 7 2" xfId="26036" xr:uid="{2F0C2E65-BF3A-4878-ACD1-F7EDEC446DA3}"/>
    <cellStyle name="Comma 49 3 2 8" xfId="5711" xr:uid="{00000000-0005-0000-0000-000098160000}"/>
    <cellStyle name="Comma 49 3 2 8 2" xfId="26037" xr:uid="{01D36724-2EB7-454C-AB79-616D59C2560A}"/>
    <cellStyle name="Comma 49 3 2 9" xfId="25990" xr:uid="{218AFE73-77F0-4489-8764-580C5086C016}"/>
    <cellStyle name="Comma 49 3 3" xfId="5712" xr:uid="{00000000-0005-0000-0000-000099160000}"/>
    <cellStyle name="Comma 49 3 3 2" xfId="5713" xr:uid="{00000000-0005-0000-0000-00009A160000}"/>
    <cellStyle name="Comma 49 3 3 2 2" xfId="5714" xr:uid="{00000000-0005-0000-0000-00009B160000}"/>
    <cellStyle name="Comma 49 3 3 2 2 2" xfId="5715" xr:uid="{00000000-0005-0000-0000-00009C160000}"/>
    <cellStyle name="Comma 49 3 3 2 2 2 2" xfId="5716" xr:uid="{00000000-0005-0000-0000-00009D160000}"/>
    <cellStyle name="Comma 49 3 3 2 2 2 2 2" xfId="26042" xr:uid="{9F6CC744-ACEB-4059-BBFE-0582520E60D8}"/>
    <cellStyle name="Comma 49 3 3 2 2 2 3" xfId="5717" xr:uid="{00000000-0005-0000-0000-00009E160000}"/>
    <cellStyle name="Comma 49 3 3 2 2 2 3 2" xfId="26043" xr:uid="{D7DCAD3A-37CF-48D8-99BD-347E7F246923}"/>
    <cellStyle name="Comma 49 3 3 2 2 2 4" xfId="5718" xr:uid="{00000000-0005-0000-0000-00009F160000}"/>
    <cellStyle name="Comma 49 3 3 2 2 2 4 2" xfId="26044" xr:uid="{D97F8CFA-DBFC-4C30-A58B-974BE4A77DD7}"/>
    <cellStyle name="Comma 49 3 3 2 2 2 5" xfId="26041" xr:uid="{7850BE4C-D7A1-4E4F-9678-A71888C5D42E}"/>
    <cellStyle name="Comma 49 3 3 2 2 3" xfId="5719" xr:uid="{00000000-0005-0000-0000-0000A0160000}"/>
    <cellStyle name="Comma 49 3 3 2 2 3 2" xfId="26045" xr:uid="{9561A8F2-6AAA-4558-A0DB-52724DCE5C0F}"/>
    <cellStyle name="Comma 49 3 3 2 2 4" xfId="5720" xr:uid="{00000000-0005-0000-0000-0000A1160000}"/>
    <cellStyle name="Comma 49 3 3 2 2 4 2" xfId="26046" xr:uid="{E223B7E2-C3BB-42D7-ADBC-B6AD95944954}"/>
    <cellStyle name="Comma 49 3 3 2 2 5" xfId="5721" xr:uid="{00000000-0005-0000-0000-0000A2160000}"/>
    <cellStyle name="Comma 49 3 3 2 2 5 2" xfId="26047" xr:uid="{2F1A16AB-40DA-428B-B181-3D615100AC40}"/>
    <cellStyle name="Comma 49 3 3 2 2 6" xfId="26040" xr:uid="{57585FC5-3BCD-43C0-8C9B-945317569B24}"/>
    <cellStyle name="Comma 49 3 3 2 3" xfId="5722" xr:uid="{00000000-0005-0000-0000-0000A3160000}"/>
    <cellStyle name="Comma 49 3 3 2 3 2" xfId="5723" xr:uid="{00000000-0005-0000-0000-0000A4160000}"/>
    <cellStyle name="Comma 49 3 3 2 3 2 2" xfId="26049" xr:uid="{1452D9EB-2DFE-40F3-AFF0-F9DF30B8E7DC}"/>
    <cellStyle name="Comma 49 3 3 2 3 3" xfId="5724" xr:uid="{00000000-0005-0000-0000-0000A5160000}"/>
    <cellStyle name="Comma 49 3 3 2 3 3 2" xfId="26050" xr:uid="{CB21CA41-568B-4DD5-9119-5430F3F06A2A}"/>
    <cellStyle name="Comma 49 3 3 2 3 4" xfId="5725" xr:uid="{00000000-0005-0000-0000-0000A6160000}"/>
    <cellStyle name="Comma 49 3 3 2 3 4 2" xfId="26051" xr:uid="{4501C8B2-9752-476C-A73A-0D1897276127}"/>
    <cellStyle name="Comma 49 3 3 2 3 5" xfId="26048" xr:uid="{D914ECC3-FED7-484C-B1DE-EFC3186CA9EE}"/>
    <cellStyle name="Comma 49 3 3 2 4" xfId="5726" xr:uid="{00000000-0005-0000-0000-0000A7160000}"/>
    <cellStyle name="Comma 49 3 3 2 4 2" xfId="26052" xr:uid="{0FE47755-9EF1-48A9-9DA9-5A0FF3FC162C}"/>
    <cellStyle name="Comma 49 3 3 2 5" xfId="5727" xr:uid="{00000000-0005-0000-0000-0000A8160000}"/>
    <cellStyle name="Comma 49 3 3 2 5 2" xfId="26053" xr:uid="{84895818-0D01-425C-B2E6-23365E26FE98}"/>
    <cellStyle name="Comma 49 3 3 2 6" xfId="5728" xr:uid="{00000000-0005-0000-0000-0000A9160000}"/>
    <cellStyle name="Comma 49 3 3 2 6 2" xfId="26054" xr:uid="{B2D9854B-3F8B-4AF9-BE2A-38CDD819A6C6}"/>
    <cellStyle name="Comma 49 3 3 2 7" xfId="26039" xr:uid="{E212FEAA-17B8-4ABA-83E4-72D40A1EA640}"/>
    <cellStyle name="Comma 49 3 3 3" xfId="5729" xr:uid="{00000000-0005-0000-0000-0000AA160000}"/>
    <cellStyle name="Comma 49 3 3 3 2" xfId="5730" xr:uid="{00000000-0005-0000-0000-0000AB160000}"/>
    <cellStyle name="Comma 49 3 3 3 2 2" xfId="5731" xr:uid="{00000000-0005-0000-0000-0000AC160000}"/>
    <cellStyle name="Comma 49 3 3 3 2 2 2" xfId="5732" xr:uid="{00000000-0005-0000-0000-0000AD160000}"/>
    <cellStyle name="Comma 49 3 3 3 2 2 2 2" xfId="26058" xr:uid="{94A2E0CA-F572-47EC-9DE4-C14E25AE06E5}"/>
    <cellStyle name="Comma 49 3 3 3 2 2 3" xfId="5733" xr:uid="{00000000-0005-0000-0000-0000AE160000}"/>
    <cellStyle name="Comma 49 3 3 3 2 2 3 2" xfId="26059" xr:uid="{9CD5A35C-84BB-4A62-967A-A5A86B0C0161}"/>
    <cellStyle name="Comma 49 3 3 3 2 2 4" xfId="5734" xr:uid="{00000000-0005-0000-0000-0000AF160000}"/>
    <cellStyle name="Comma 49 3 3 3 2 2 4 2" xfId="26060" xr:uid="{35238AD6-6F00-4843-A7F6-B9A9E79931E3}"/>
    <cellStyle name="Comma 49 3 3 3 2 2 5" xfId="26057" xr:uid="{BA495451-138F-4D03-9E01-49F0621C58B3}"/>
    <cellStyle name="Comma 49 3 3 3 2 3" xfId="5735" xr:uid="{00000000-0005-0000-0000-0000B0160000}"/>
    <cellStyle name="Comma 49 3 3 3 2 3 2" xfId="26061" xr:uid="{0A4E0F36-DAC4-4874-A95B-F933CB48FAB1}"/>
    <cellStyle name="Comma 49 3 3 3 2 4" xfId="5736" xr:uid="{00000000-0005-0000-0000-0000B1160000}"/>
    <cellStyle name="Comma 49 3 3 3 2 4 2" xfId="26062" xr:uid="{18FFA8F1-4930-4DA5-99A1-500F9A730F66}"/>
    <cellStyle name="Comma 49 3 3 3 2 5" xfId="5737" xr:uid="{00000000-0005-0000-0000-0000B2160000}"/>
    <cellStyle name="Comma 49 3 3 3 2 5 2" xfId="26063" xr:uid="{FFF7AAD6-404C-409E-9327-1BC69EBC1E94}"/>
    <cellStyle name="Comma 49 3 3 3 2 6" xfId="26056" xr:uid="{D612E86B-E936-44BD-95F6-D2E945443E4F}"/>
    <cellStyle name="Comma 49 3 3 3 3" xfId="5738" xr:uid="{00000000-0005-0000-0000-0000B3160000}"/>
    <cellStyle name="Comma 49 3 3 3 3 2" xfId="5739" xr:uid="{00000000-0005-0000-0000-0000B4160000}"/>
    <cellStyle name="Comma 49 3 3 3 3 2 2" xfId="26065" xr:uid="{1672E1D6-05BC-430E-9487-EEE393EF397B}"/>
    <cellStyle name="Comma 49 3 3 3 3 3" xfId="5740" xr:uid="{00000000-0005-0000-0000-0000B5160000}"/>
    <cellStyle name="Comma 49 3 3 3 3 3 2" xfId="26066" xr:uid="{03A5ECAD-47F7-4DC8-8516-5B478B0C9F9C}"/>
    <cellStyle name="Comma 49 3 3 3 3 4" xfId="5741" xr:uid="{00000000-0005-0000-0000-0000B6160000}"/>
    <cellStyle name="Comma 49 3 3 3 3 4 2" xfId="26067" xr:uid="{1AE0790E-FC4C-4D3B-9CDA-D6FFD8D7DD5C}"/>
    <cellStyle name="Comma 49 3 3 3 3 5" xfId="26064" xr:uid="{99BCCEE2-7411-47B0-80C5-9E5BFED4AB18}"/>
    <cellStyle name="Comma 49 3 3 3 4" xfId="5742" xr:uid="{00000000-0005-0000-0000-0000B7160000}"/>
    <cellStyle name="Comma 49 3 3 3 4 2" xfId="26068" xr:uid="{B106AEC7-E591-440E-A4D0-098EAB24CEBC}"/>
    <cellStyle name="Comma 49 3 3 3 5" xfId="5743" xr:uid="{00000000-0005-0000-0000-0000B8160000}"/>
    <cellStyle name="Comma 49 3 3 3 5 2" xfId="26069" xr:uid="{C3E52487-F01E-4A7A-BF38-B0D991FCFC4C}"/>
    <cellStyle name="Comma 49 3 3 3 6" xfId="5744" xr:uid="{00000000-0005-0000-0000-0000B9160000}"/>
    <cellStyle name="Comma 49 3 3 3 6 2" xfId="26070" xr:uid="{2B9FFBE3-B44C-47B8-9A11-6EAC03B65CEB}"/>
    <cellStyle name="Comma 49 3 3 3 7" xfId="26055" xr:uid="{F570D988-F67F-48C6-A4DB-26DE852E6F52}"/>
    <cellStyle name="Comma 49 3 3 4" xfId="5745" xr:uid="{00000000-0005-0000-0000-0000BA160000}"/>
    <cellStyle name="Comma 49 3 3 4 2" xfId="5746" xr:uid="{00000000-0005-0000-0000-0000BB160000}"/>
    <cellStyle name="Comma 49 3 3 4 2 2" xfId="5747" xr:uid="{00000000-0005-0000-0000-0000BC160000}"/>
    <cellStyle name="Comma 49 3 3 4 2 2 2" xfId="26073" xr:uid="{5E82F935-2DEE-41C7-9859-95D4B1F32107}"/>
    <cellStyle name="Comma 49 3 3 4 2 3" xfId="5748" xr:uid="{00000000-0005-0000-0000-0000BD160000}"/>
    <cellStyle name="Comma 49 3 3 4 2 3 2" xfId="26074" xr:uid="{C46903AF-9FE8-422C-80AD-DFF77934EC54}"/>
    <cellStyle name="Comma 49 3 3 4 2 4" xfId="5749" xr:uid="{00000000-0005-0000-0000-0000BE160000}"/>
    <cellStyle name="Comma 49 3 3 4 2 4 2" xfId="26075" xr:uid="{C9D73F8C-3D6C-4B2D-A0A7-3024EC4A5B67}"/>
    <cellStyle name="Comma 49 3 3 4 2 5" xfId="26072" xr:uid="{130C3F09-7297-40D3-8752-588AEC3F8F82}"/>
    <cellStyle name="Comma 49 3 3 4 3" xfId="5750" xr:uid="{00000000-0005-0000-0000-0000BF160000}"/>
    <cellStyle name="Comma 49 3 3 4 3 2" xfId="26076" xr:uid="{8D58EFD3-DE09-463C-AC31-28F9503E708C}"/>
    <cellStyle name="Comma 49 3 3 4 4" xfId="5751" xr:uid="{00000000-0005-0000-0000-0000C0160000}"/>
    <cellStyle name="Comma 49 3 3 4 4 2" xfId="26077" xr:uid="{6965A386-12BB-46E2-9146-C5BF8D71A882}"/>
    <cellStyle name="Comma 49 3 3 4 5" xfId="5752" xr:uid="{00000000-0005-0000-0000-0000C1160000}"/>
    <cellStyle name="Comma 49 3 3 4 5 2" xfId="26078" xr:uid="{4DFD548D-74CD-4E60-86BD-8D4C297687FB}"/>
    <cellStyle name="Comma 49 3 3 4 6" xfId="26071" xr:uid="{7EB38868-29B0-4425-BDA3-67C12DE71BB8}"/>
    <cellStyle name="Comma 49 3 3 5" xfId="5753" xr:uid="{00000000-0005-0000-0000-0000C2160000}"/>
    <cellStyle name="Comma 49 3 3 5 2" xfId="5754" xr:uid="{00000000-0005-0000-0000-0000C3160000}"/>
    <cellStyle name="Comma 49 3 3 5 2 2" xfId="26080" xr:uid="{F71A04DA-0C00-4064-93AD-9993BA7A16F0}"/>
    <cellStyle name="Comma 49 3 3 5 3" xfId="5755" xr:uid="{00000000-0005-0000-0000-0000C4160000}"/>
    <cellStyle name="Comma 49 3 3 5 3 2" xfId="26081" xr:uid="{AA2ABF0E-55B5-4278-9E00-2838C642BD72}"/>
    <cellStyle name="Comma 49 3 3 5 4" xfId="5756" xr:uid="{00000000-0005-0000-0000-0000C5160000}"/>
    <cellStyle name="Comma 49 3 3 5 4 2" xfId="26082" xr:uid="{8E3598C3-91EF-4B4B-BF1B-790A77CEE1F7}"/>
    <cellStyle name="Comma 49 3 3 5 5" xfId="26079" xr:uid="{3AFEE758-9558-424C-96AB-7A2D4BECE5CA}"/>
    <cellStyle name="Comma 49 3 3 6" xfId="5757" xr:uid="{00000000-0005-0000-0000-0000C6160000}"/>
    <cellStyle name="Comma 49 3 3 6 2" xfId="26083" xr:uid="{9A18B78D-F88D-4E02-AD7A-465B63E65AE3}"/>
    <cellStyle name="Comma 49 3 3 7" xfId="5758" xr:uid="{00000000-0005-0000-0000-0000C7160000}"/>
    <cellStyle name="Comma 49 3 3 7 2" xfId="26084" xr:uid="{BA5B3DBF-6028-4EF5-B084-71CE85005744}"/>
    <cellStyle name="Comma 49 3 3 8" xfId="5759" xr:uid="{00000000-0005-0000-0000-0000C8160000}"/>
    <cellStyle name="Comma 49 3 3 8 2" xfId="26085" xr:uid="{E6391EB9-6354-4245-97B0-2A83273F80C1}"/>
    <cellStyle name="Comma 49 3 3 9" xfId="26038" xr:uid="{E9256E7C-874C-4F3D-B46B-39A96C39D6EC}"/>
    <cellStyle name="Comma 49 3 4" xfId="5760" xr:uid="{00000000-0005-0000-0000-0000C9160000}"/>
    <cellStyle name="Comma 49 3 4 2" xfId="5761" xr:uid="{00000000-0005-0000-0000-0000CA160000}"/>
    <cellStyle name="Comma 49 3 4 2 2" xfId="5762" xr:uid="{00000000-0005-0000-0000-0000CB160000}"/>
    <cellStyle name="Comma 49 3 4 2 2 2" xfId="5763" xr:uid="{00000000-0005-0000-0000-0000CC160000}"/>
    <cellStyle name="Comma 49 3 4 2 2 2 2" xfId="26089" xr:uid="{B1F6E3A4-407E-4D48-B44F-F660EBCA3B86}"/>
    <cellStyle name="Comma 49 3 4 2 2 3" xfId="5764" xr:uid="{00000000-0005-0000-0000-0000CD160000}"/>
    <cellStyle name="Comma 49 3 4 2 2 3 2" xfId="26090" xr:uid="{3F2516C9-A882-4408-AA87-2AF011934920}"/>
    <cellStyle name="Comma 49 3 4 2 2 4" xfId="5765" xr:uid="{00000000-0005-0000-0000-0000CE160000}"/>
    <cellStyle name="Comma 49 3 4 2 2 4 2" xfId="26091" xr:uid="{EC04E750-727D-48A2-8802-BF26BB6BB63A}"/>
    <cellStyle name="Comma 49 3 4 2 2 5" xfId="26088" xr:uid="{8A67961C-6CBD-4A8F-8183-28EFA182C34A}"/>
    <cellStyle name="Comma 49 3 4 2 3" xfId="5766" xr:uid="{00000000-0005-0000-0000-0000CF160000}"/>
    <cellStyle name="Comma 49 3 4 2 3 2" xfId="26092" xr:uid="{99AFC398-D540-4B9A-9ABE-B5DD7A59F9EA}"/>
    <cellStyle name="Comma 49 3 4 2 4" xfId="5767" xr:uid="{00000000-0005-0000-0000-0000D0160000}"/>
    <cellStyle name="Comma 49 3 4 2 4 2" xfId="26093" xr:uid="{31E110A7-E84A-442B-B813-C315D1E58A4E}"/>
    <cellStyle name="Comma 49 3 4 2 5" xfId="5768" xr:uid="{00000000-0005-0000-0000-0000D1160000}"/>
    <cellStyle name="Comma 49 3 4 2 5 2" xfId="26094" xr:uid="{A5D0E8CE-4E6F-4947-BCED-9C2941FB899B}"/>
    <cellStyle name="Comma 49 3 4 2 6" xfId="26087" xr:uid="{DB8FE4E6-F1CB-4742-A564-D213C15BEBA3}"/>
    <cellStyle name="Comma 49 3 4 3" xfId="5769" xr:uid="{00000000-0005-0000-0000-0000D2160000}"/>
    <cellStyle name="Comma 49 3 4 3 2" xfId="5770" xr:uid="{00000000-0005-0000-0000-0000D3160000}"/>
    <cellStyle name="Comma 49 3 4 3 2 2" xfId="26096" xr:uid="{F23F03ED-58B8-4E7F-92E9-4C9BDC5D2F5F}"/>
    <cellStyle name="Comma 49 3 4 3 3" xfId="5771" xr:uid="{00000000-0005-0000-0000-0000D4160000}"/>
    <cellStyle name="Comma 49 3 4 3 3 2" xfId="26097" xr:uid="{98FCAF2C-E60B-49D8-8185-2C883D15B855}"/>
    <cellStyle name="Comma 49 3 4 3 4" xfId="5772" xr:uid="{00000000-0005-0000-0000-0000D5160000}"/>
    <cellStyle name="Comma 49 3 4 3 4 2" xfId="26098" xr:uid="{E696E284-6CCD-407E-BE9B-CA06F13B4D38}"/>
    <cellStyle name="Comma 49 3 4 3 5" xfId="26095" xr:uid="{F342244B-74F4-4A8A-B4EE-45773935A154}"/>
    <cellStyle name="Comma 49 3 4 4" xfId="5773" xr:uid="{00000000-0005-0000-0000-0000D6160000}"/>
    <cellStyle name="Comma 49 3 4 4 2" xfId="26099" xr:uid="{75EE3E50-EF6F-4E6E-8004-29FEF29F4FD4}"/>
    <cellStyle name="Comma 49 3 4 5" xfId="5774" xr:uid="{00000000-0005-0000-0000-0000D7160000}"/>
    <cellStyle name="Comma 49 3 4 5 2" xfId="26100" xr:uid="{B16178B2-BE07-40C9-A563-3B68508E8724}"/>
    <cellStyle name="Comma 49 3 4 6" xfId="5775" xr:uid="{00000000-0005-0000-0000-0000D8160000}"/>
    <cellStyle name="Comma 49 3 4 6 2" xfId="26101" xr:uid="{E5B8D55D-76AA-4C28-9841-93CC9D664CCB}"/>
    <cellStyle name="Comma 49 3 4 7" xfId="26086" xr:uid="{B7902B7A-C41F-48E8-A785-4B01DB77A38F}"/>
    <cellStyle name="Comma 49 3 5" xfId="5776" xr:uid="{00000000-0005-0000-0000-0000D9160000}"/>
    <cellStyle name="Comma 49 3 5 2" xfId="5777" xr:uid="{00000000-0005-0000-0000-0000DA160000}"/>
    <cellStyle name="Comma 49 3 5 2 2" xfId="5778" xr:uid="{00000000-0005-0000-0000-0000DB160000}"/>
    <cellStyle name="Comma 49 3 5 2 2 2" xfId="5779" xr:uid="{00000000-0005-0000-0000-0000DC160000}"/>
    <cellStyle name="Comma 49 3 5 2 2 2 2" xfId="26105" xr:uid="{B10A461F-032E-4442-89AD-6A52184C022B}"/>
    <cellStyle name="Comma 49 3 5 2 2 3" xfId="5780" xr:uid="{00000000-0005-0000-0000-0000DD160000}"/>
    <cellStyle name="Comma 49 3 5 2 2 3 2" xfId="26106" xr:uid="{0EBA6BCC-2A19-4618-95B1-88FF59D0D28F}"/>
    <cellStyle name="Comma 49 3 5 2 2 4" xfId="5781" xr:uid="{00000000-0005-0000-0000-0000DE160000}"/>
    <cellStyle name="Comma 49 3 5 2 2 4 2" xfId="26107" xr:uid="{77CEA308-C738-4E33-B4D1-5FE9A5DD18B0}"/>
    <cellStyle name="Comma 49 3 5 2 2 5" xfId="26104" xr:uid="{238E3938-C7B3-44EA-A6F4-69078390756C}"/>
    <cellStyle name="Comma 49 3 5 2 3" xfId="5782" xr:uid="{00000000-0005-0000-0000-0000DF160000}"/>
    <cellStyle name="Comma 49 3 5 2 3 2" xfId="26108" xr:uid="{E8FD15C9-1603-45F6-AEBD-080A2BC48D99}"/>
    <cellStyle name="Comma 49 3 5 2 4" xfId="5783" xr:uid="{00000000-0005-0000-0000-0000E0160000}"/>
    <cellStyle name="Comma 49 3 5 2 4 2" xfId="26109" xr:uid="{5A06973B-4B7A-40B6-96AF-FB726B4AC5CC}"/>
    <cellStyle name="Comma 49 3 5 2 5" xfId="5784" xr:uid="{00000000-0005-0000-0000-0000E1160000}"/>
    <cellStyle name="Comma 49 3 5 2 5 2" xfId="26110" xr:uid="{5EE958C8-1DF7-4E03-9B65-A436FFF2928E}"/>
    <cellStyle name="Comma 49 3 5 2 6" xfId="26103" xr:uid="{9816FA20-0A78-4E71-8860-D9646C8029E6}"/>
    <cellStyle name="Comma 49 3 5 3" xfId="5785" xr:uid="{00000000-0005-0000-0000-0000E2160000}"/>
    <cellStyle name="Comma 49 3 5 3 2" xfId="5786" xr:uid="{00000000-0005-0000-0000-0000E3160000}"/>
    <cellStyle name="Comma 49 3 5 3 2 2" xfId="26112" xr:uid="{C815ACF1-B260-469E-8370-8FA217415A4B}"/>
    <cellStyle name="Comma 49 3 5 3 3" xfId="5787" xr:uid="{00000000-0005-0000-0000-0000E4160000}"/>
    <cellStyle name="Comma 49 3 5 3 3 2" xfId="26113" xr:uid="{524D8069-B93B-4AD6-8E53-745EA1B8678E}"/>
    <cellStyle name="Comma 49 3 5 3 4" xfId="5788" xr:uid="{00000000-0005-0000-0000-0000E5160000}"/>
    <cellStyle name="Comma 49 3 5 3 4 2" xfId="26114" xr:uid="{6D304E49-A9AD-49A7-8A02-1584D63B5BA0}"/>
    <cellStyle name="Comma 49 3 5 3 5" xfId="26111" xr:uid="{C4D4D179-1182-4024-B9E9-0F56C46A2F23}"/>
    <cellStyle name="Comma 49 3 5 4" xfId="5789" xr:uid="{00000000-0005-0000-0000-0000E6160000}"/>
    <cellStyle name="Comma 49 3 5 4 2" xfId="26115" xr:uid="{5CB4B195-DB56-4470-AB82-DBFCBAC68B08}"/>
    <cellStyle name="Comma 49 3 5 5" xfId="5790" xr:uid="{00000000-0005-0000-0000-0000E7160000}"/>
    <cellStyle name="Comma 49 3 5 5 2" xfId="26116" xr:uid="{FA4472B0-0117-4BFD-9DA2-369673EF6A8E}"/>
    <cellStyle name="Comma 49 3 5 6" xfId="5791" xr:uid="{00000000-0005-0000-0000-0000E8160000}"/>
    <cellStyle name="Comma 49 3 5 6 2" xfId="26117" xr:uid="{712651D7-F724-4C81-B3F7-325E26EDE683}"/>
    <cellStyle name="Comma 49 3 5 7" xfId="26102" xr:uid="{E83C37F9-591B-4D84-9024-BC4C2E56244C}"/>
    <cellStyle name="Comma 49 3 6" xfId="5792" xr:uid="{00000000-0005-0000-0000-0000E9160000}"/>
    <cellStyle name="Comma 49 3 6 2" xfId="5793" xr:uid="{00000000-0005-0000-0000-0000EA160000}"/>
    <cellStyle name="Comma 49 3 6 2 2" xfId="5794" xr:uid="{00000000-0005-0000-0000-0000EB160000}"/>
    <cellStyle name="Comma 49 3 6 2 2 2" xfId="26120" xr:uid="{6EF20045-E0DD-4B4C-8481-E56546624DE5}"/>
    <cellStyle name="Comma 49 3 6 2 3" xfId="5795" xr:uid="{00000000-0005-0000-0000-0000EC160000}"/>
    <cellStyle name="Comma 49 3 6 2 3 2" xfId="26121" xr:uid="{64CC4831-117A-47B4-B948-5334EBE589FB}"/>
    <cellStyle name="Comma 49 3 6 2 4" xfId="5796" xr:uid="{00000000-0005-0000-0000-0000ED160000}"/>
    <cellStyle name="Comma 49 3 6 2 4 2" xfId="26122" xr:uid="{6AF7FC25-37C9-40EB-B914-2C4F087C50FA}"/>
    <cellStyle name="Comma 49 3 6 2 5" xfId="26119" xr:uid="{F23EA234-B933-4A41-9224-16FCA285EC44}"/>
    <cellStyle name="Comma 49 3 6 3" xfId="5797" xr:uid="{00000000-0005-0000-0000-0000EE160000}"/>
    <cellStyle name="Comma 49 3 6 3 2" xfId="26123" xr:uid="{A4C44B6F-AEBB-4A22-A70D-48A108946DFF}"/>
    <cellStyle name="Comma 49 3 6 4" xfId="5798" xr:uid="{00000000-0005-0000-0000-0000EF160000}"/>
    <cellStyle name="Comma 49 3 6 4 2" xfId="26124" xr:uid="{13AE0116-31C8-4386-AE81-2297563F6501}"/>
    <cellStyle name="Comma 49 3 6 5" xfId="5799" xr:uid="{00000000-0005-0000-0000-0000F0160000}"/>
    <cellStyle name="Comma 49 3 6 5 2" xfId="26125" xr:uid="{1CB24B3B-C352-46EB-AA8E-0FAEF0A1D7CE}"/>
    <cellStyle name="Comma 49 3 6 6" xfId="26118" xr:uid="{2EAE80E2-6134-457B-B5C9-A77E42C4FECB}"/>
    <cellStyle name="Comma 49 3 7" xfId="5800" xr:uid="{00000000-0005-0000-0000-0000F1160000}"/>
    <cellStyle name="Comma 49 3 7 2" xfId="5801" xr:uid="{00000000-0005-0000-0000-0000F2160000}"/>
    <cellStyle name="Comma 49 3 7 2 2" xfId="26127" xr:uid="{31B16240-D779-4FB4-AAAF-F421920B3F7B}"/>
    <cellStyle name="Comma 49 3 7 3" xfId="5802" xr:uid="{00000000-0005-0000-0000-0000F3160000}"/>
    <cellStyle name="Comma 49 3 7 3 2" xfId="26128" xr:uid="{4E7F5CCA-3753-4506-AD85-DF0429AF80A2}"/>
    <cellStyle name="Comma 49 3 7 4" xfId="5803" xr:uid="{00000000-0005-0000-0000-0000F4160000}"/>
    <cellStyle name="Comma 49 3 7 4 2" xfId="26129" xr:uid="{DCC1FADE-C7F6-47A2-895D-219258401C8D}"/>
    <cellStyle name="Comma 49 3 7 5" xfId="26126" xr:uid="{A38CD86E-59E9-46E9-985D-6D1907FF57B9}"/>
    <cellStyle name="Comma 49 3 8" xfId="5804" xr:uid="{00000000-0005-0000-0000-0000F5160000}"/>
    <cellStyle name="Comma 49 3 8 2" xfId="26130" xr:uid="{BB1D36A8-9845-46AD-86A4-18D29BAA82E5}"/>
    <cellStyle name="Comma 49 3 9" xfId="5805" xr:uid="{00000000-0005-0000-0000-0000F6160000}"/>
    <cellStyle name="Comma 49 3 9 2" xfId="26131" xr:uid="{5977161E-0ACF-4725-92DF-5A00746CE7A3}"/>
    <cellStyle name="Comma 49 4" xfId="5806" xr:uid="{00000000-0005-0000-0000-0000F7160000}"/>
    <cellStyle name="Comma 49 4 2" xfId="5807" xr:uid="{00000000-0005-0000-0000-0000F8160000}"/>
    <cellStyle name="Comma 49 4 2 2" xfId="5808" xr:uid="{00000000-0005-0000-0000-0000F9160000}"/>
    <cellStyle name="Comma 49 4 2 2 2" xfId="5809" xr:uid="{00000000-0005-0000-0000-0000FA160000}"/>
    <cellStyle name="Comma 49 4 2 2 2 2" xfId="5810" xr:uid="{00000000-0005-0000-0000-0000FB160000}"/>
    <cellStyle name="Comma 49 4 2 2 2 2 2" xfId="26136" xr:uid="{B6F05B5D-62F8-4225-BDB9-989A64D10CEE}"/>
    <cellStyle name="Comma 49 4 2 2 2 3" xfId="5811" xr:uid="{00000000-0005-0000-0000-0000FC160000}"/>
    <cellStyle name="Comma 49 4 2 2 2 3 2" xfId="26137" xr:uid="{7DCE01CC-B10A-4288-87EF-8D21BEC33742}"/>
    <cellStyle name="Comma 49 4 2 2 2 4" xfId="5812" xr:uid="{00000000-0005-0000-0000-0000FD160000}"/>
    <cellStyle name="Comma 49 4 2 2 2 4 2" xfId="26138" xr:uid="{400469C5-52AF-49B7-87BD-2BC571DF7680}"/>
    <cellStyle name="Comma 49 4 2 2 2 5" xfId="26135" xr:uid="{98E5D5ED-5840-4E15-A054-F8EDFF058CA6}"/>
    <cellStyle name="Comma 49 4 2 2 3" xfId="5813" xr:uid="{00000000-0005-0000-0000-0000FE160000}"/>
    <cellStyle name="Comma 49 4 2 2 3 2" xfId="26139" xr:uid="{4CF85743-865B-4714-83CD-E0B10C436A53}"/>
    <cellStyle name="Comma 49 4 2 2 4" xfId="5814" xr:uid="{00000000-0005-0000-0000-0000FF160000}"/>
    <cellStyle name="Comma 49 4 2 2 4 2" xfId="26140" xr:uid="{17A6AB23-1C8F-47C7-BAF0-B0F20C2C162A}"/>
    <cellStyle name="Comma 49 4 2 2 5" xfId="5815" xr:uid="{00000000-0005-0000-0000-000000170000}"/>
    <cellStyle name="Comma 49 4 2 2 5 2" xfId="26141" xr:uid="{2189D391-AE15-47B7-BE2A-EC92115028E4}"/>
    <cellStyle name="Comma 49 4 2 2 6" xfId="26134" xr:uid="{86E9E1E9-D3D7-487C-A31C-D463207E8718}"/>
    <cellStyle name="Comma 49 4 2 3" xfId="5816" xr:uid="{00000000-0005-0000-0000-000001170000}"/>
    <cellStyle name="Comma 49 4 2 3 2" xfId="5817" xr:uid="{00000000-0005-0000-0000-000002170000}"/>
    <cellStyle name="Comma 49 4 2 3 2 2" xfId="26143" xr:uid="{EB881C16-FD37-4A3F-AC2F-302B76E72AA1}"/>
    <cellStyle name="Comma 49 4 2 3 3" xfId="5818" xr:uid="{00000000-0005-0000-0000-000003170000}"/>
    <cellStyle name="Comma 49 4 2 3 3 2" xfId="26144" xr:uid="{7F35C9CA-C808-48AC-B07C-699A5EE7203E}"/>
    <cellStyle name="Comma 49 4 2 3 4" xfId="5819" xr:uid="{00000000-0005-0000-0000-000004170000}"/>
    <cellStyle name="Comma 49 4 2 3 4 2" xfId="26145" xr:uid="{87E2713E-3D30-4D64-92F5-390F9E5C3C7B}"/>
    <cellStyle name="Comma 49 4 2 3 5" xfId="26142" xr:uid="{E5C21E1D-BEDE-4B8F-8AC7-3B3CB2529363}"/>
    <cellStyle name="Comma 49 4 2 4" xfId="5820" xr:uid="{00000000-0005-0000-0000-000005170000}"/>
    <cellStyle name="Comma 49 4 2 4 2" xfId="26146" xr:uid="{BB2919EA-B629-4A8B-9468-887CE9F83AED}"/>
    <cellStyle name="Comma 49 4 2 5" xfId="5821" xr:uid="{00000000-0005-0000-0000-000006170000}"/>
    <cellStyle name="Comma 49 4 2 5 2" xfId="26147" xr:uid="{22A9DA27-EE7C-41AE-BA21-6015A7427868}"/>
    <cellStyle name="Comma 49 4 2 6" xfId="5822" xr:uid="{00000000-0005-0000-0000-000007170000}"/>
    <cellStyle name="Comma 49 4 2 6 2" xfId="26148" xr:uid="{3CD224C8-361E-43D6-A3BC-8757E1D648AA}"/>
    <cellStyle name="Comma 49 4 2 7" xfId="26133" xr:uid="{EDCA2033-FE1D-4C46-BB59-388C998B787D}"/>
    <cellStyle name="Comma 49 4 3" xfId="5823" xr:uid="{00000000-0005-0000-0000-000008170000}"/>
    <cellStyle name="Comma 49 4 3 2" xfId="5824" xr:uid="{00000000-0005-0000-0000-000009170000}"/>
    <cellStyle name="Comma 49 4 3 2 2" xfId="5825" xr:uid="{00000000-0005-0000-0000-00000A170000}"/>
    <cellStyle name="Comma 49 4 3 2 2 2" xfId="5826" xr:uid="{00000000-0005-0000-0000-00000B170000}"/>
    <cellStyle name="Comma 49 4 3 2 2 2 2" xfId="26152" xr:uid="{2399E99B-C542-428E-9D88-A005A38939CC}"/>
    <cellStyle name="Comma 49 4 3 2 2 3" xfId="5827" xr:uid="{00000000-0005-0000-0000-00000C170000}"/>
    <cellStyle name="Comma 49 4 3 2 2 3 2" xfId="26153" xr:uid="{6C36BB20-6F06-4702-9F88-0D5B629737F7}"/>
    <cellStyle name="Comma 49 4 3 2 2 4" xfId="5828" xr:uid="{00000000-0005-0000-0000-00000D170000}"/>
    <cellStyle name="Comma 49 4 3 2 2 4 2" xfId="26154" xr:uid="{A3174D82-00B4-4779-8AA2-2C30E8C637C8}"/>
    <cellStyle name="Comma 49 4 3 2 2 5" xfId="26151" xr:uid="{49863178-1717-47BB-A5F6-B1578E7080C1}"/>
    <cellStyle name="Comma 49 4 3 2 3" xfId="5829" xr:uid="{00000000-0005-0000-0000-00000E170000}"/>
    <cellStyle name="Comma 49 4 3 2 3 2" xfId="26155" xr:uid="{F6CABB24-9B4E-40DD-B1DF-1EF4B08EB7BB}"/>
    <cellStyle name="Comma 49 4 3 2 4" xfId="5830" xr:uid="{00000000-0005-0000-0000-00000F170000}"/>
    <cellStyle name="Comma 49 4 3 2 4 2" xfId="26156" xr:uid="{A5ED2D28-B6FA-48D2-9A90-C027BD92F0A7}"/>
    <cellStyle name="Comma 49 4 3 2 5" xfId="5831" xr:uid="{00000000-0005-0000-0000-000010170000}"/>
    <cellStyle name="Comma 49 4 3 2 5 2" xfId="26157" xr:uid="{90D2B46A-33A5-43D8-823B-A981271F71A8}"/>
    <cellStyle name="Comma 49 4 3 2 6" xfId="26150" xr:uid="{0A41B12C-C3D2-4EA8-A561-8AAF55F7EA28}"/>
    <cellStyle name="Comma 49 4 3 3" xfId="5832" xr:uid="{00000000-0005-0000-0000-000011170000}"/>
    <cellStyle name="Comma 49 4 3 3 2" xfId="5833" xr:uid="{00000000-0005-0000-0000-000012170000}"/>
    <cellStyle name="Comma 49 4 3 3 2 2" xfId="26159" xr:uid="{C65D5E05-EFBC-4247-A83A-1CBB36766348}"/>
    <cellStyle name="Comma 49 4 3 3 3" xfId="5834" xr:uid="{00000000-0005-0000-0000-000013170000}"/>
    <cellStyle name="Comma 49 4 3 3 3 2" xfId="26160" xr:uid="{E54136CA-549B-4444-AC1E-A536F497152F}"/>
    <cellStyle name="Comma 49 4 3 3 4" xfId="5835" xr:uid="{00000000-0005-0000-0000-000014170000}"/>
    <cellStyle name="Comma 49 4 3 3 4 2" xfId="26161" xr:uid="{458772AE-DE50-4D5F-8245-2FEF4BF8A0BA}"/>
    <cellStyle name="Comma 49 4 3 3 5" xfId="26158" xr:uid="{4516BD3B-5502-4747-9104-FE2A152E4F98}"/>
    <cellStyle name="Comma 49 4 3 4" xfId="5836" xr:uid="{00000000-0005-0000-0000-000015170000}"/>
    <cellStyle name="Comma 49 4 3 4 2" xfId="26162" xr:uid="{3AC5FD18-1564-40C8-BADD-DED9FD007E6A}"/>
    <cellStyle name="Comma 49 4 3 5" xfId="5837" xr:uid="{00000000-0005-0000-0000-000016170000}"/>
    <cellStyle name="Comma 49 4 3 5 2" xfId="26163" xr:uid="{545B440B-E6BB-4DA1-B9C9-4EE25B166B74}"/>
    <cellStyle name="Comma 49 4 3 6" xfId="5838" xr:uid="{00000000-0005-0000-0000-000017170000}"/>
    <cellStyle name="Comma 49 4 3 6 2" xfId="26164" xr:uid="{5F18C4B8-6D4B-4B55-BED2-71B83A66EB21}"/>
    <cellStyle name="Comma 49 4 3 7" xfId="26149" xr:uid="{31096FFB-0C8A-4D48-BD4C-4B3FFFC81447}"/>
    <cellStyle name="Comma 49 4 4" xfId="5839" xr:uid="{00000000-0005-0000-0000-000018170000}"/>
    <cellStyle name="Comma 49 4 4 2" xfId="5840" xr:uid="{00000000-0005-0000-0000-000019170000}"/>
    <cellStyle name="Comma 49 4 4 2 2" xfId="5841" xr:uid="{00000000-0005-0000-0000-00001A170000}"/>
    <cellStyle name="Comma 49 4 4 2 2 2" xfId="26167" xr:uid="{CDB762D2-BECC-4289-A202-7C6445DA98DF}"/>
    <cellStyle name="Comma 49 4 4 2 3" xfId="5842" xr:uid="{00000000-0005-0000-0000-00001B170000}"/>
    <cellStyle name="Comma 49 4 4 2 3 2" xfId="26168" xr:uid="{6B0A0A8D-7207-4F69-9DDA-090F59C70EAA}"/>
    <cellStyle name="Comma 49 4 4 2 4" xfId="5843" xr:uid="{00000000-0005-0000-0000-00001C170000}"/>
    <cellStyle name="Comma 49 4 4 2 4 2" xfId="26169" xr:uid="{26D51A16-E0E4-470F-9154-F7E7E7025A85}"/>
    <cellStyle name="Comma 49 4 4 2 5" xfId="26166" xr:uid="{CAD891BE-FFDC-4948-B67D-E47C4FC1D623}"/>
    <cellStyle name="Comma 49 4 4 3" xfId="5844" xr:uid="{00000000-0005-0000-0000-00001D170000}"/>
    <cellStyle name="Comma 49 4 4 3 2" xfId="26170" xr:uid="{E01538D8-40CD-4CD7-8AA8-3947D3435007}"/>
    <cellStyle name="Comma 49 4 4 4" xfId="5845" xr:uid="{00000000-0005-0000-0000-00001E170000}"/>
    <cellStyle name="Comma 49 4 4 4 2" xfId="26171" xr:uid="{6262DB30-D143-4BCE-A204-2D9F3D66C2BA}"/>
    <cellStyle name="Comma 49 4 4 5" xfId="5846" xr:uid="{00000000-0005-0000-0000-00001F170000}"/>
    <cellStyle name="Comma 49 4 4 5 2" xfId="26172" xr:uid="{12440CA4-8176-4001-8150-D4F2BFCA04DC}"/>
    <cellStyle name="Comma 49 4 4 6" xfId="26165" xr:uid="{274AA554-5960-4F7C-8DD6-6E84010C0F11}"/>
    <cellStyle name="Comma 49 4 5" xfId="5847" xr:uid="{00000000-0005-0000-0000-000020170000}"/>
    <cellStyle name="Comma 49 4 5 2" xfId="5848" xr:uid="{00000000-0005-0000-0000-000021170000}"/>
    <cellStyle name="Comma 49 4 5 2 2" xfId="26174" xr:uid="{9717049A-5094-4782-A878-F883A5C598A2}"/>
    <cellStyle name="Comma 49 4 5 3" xfId="5849" xr:uid="{00000000-0005-0000-0000-000022170000}"/>
    <cellStyle name="Comma 49 4 5 3 2" xfId="26175" xr:uid="{61DA1A6A-58B2-4EE9-B16E-85E66B60A3C3}"/>
    <cellStyle name="Comma 49 4 5 4" xfId="5850" xr:uid="{00000000-0005-0000-0000-000023170000}"/>
    <cellStyle name="Comma 49 4 5 4 2" xfId="26176" xr:uid="{C2BEC8D8-3807-4BC3-85C2-0AF0EDFF0F92}"/>
    <cellStyle name="Comma 49 4 5 5" xfId="26173" xr:uid="{A643B2EB-AF50-48EC-98C4-931DE21F3A2C}"/>
    <cellStyle name="Comma 49 4 6" xfId="5851" xr:uid="{00000000-0005-0000-0000-000024170000}"/>
    <cellStyle name="Comma 49 4 6 2" xfId="26177" xr:uid="{63CC763E-4424-4DEA-ADD9-05D48E595084}"/>
    <cellStyle name="Comma 49 4 7" xfId="5852" xr:uid="{00000000-0005-0000-0000-000025170000}"/>
    <cellStyle name="Comma 49 4 7 2" xfId="26178" xr:uid="{2396C96B-CC87-4679-ACD5-8F7DAA369408}"/>
    <cellStyle name="Comma 49 4 8" xfId="5853" xr:uid="{00000000-0005-0000-0000-000026170000}"/>
    <cellStyle name="Comma 49 4 8 2" xfId="26179" xr:uid="{A3556B33-9FE9-4268-9E1B-B0F37DEF5628}"/>
    <cellStyle name="Comma 49 4 9" xfId="26132" xr:uid="{D9A6455D-1BDC-4F11-92C9-59F18973351B}"/>
    <cellStyle name="Comma 49 5" xfId="5854" xr:uid="{00000000-0005-0000-0000-000027170000}"/>
    <cellStyle name="Comma 49 5 2" xfId="5855" xr:uid="{00000000-0005-0000-0000-000028170000}"/>
    <cellStyle name="Comma 49 5 2 2" xfId="5856" xr:uid="{00000000-0005-0000-0000-000029170000}"/>
    <cellStyle name="Comma 49 5 2 2 2" xfId="5857" xr:uid="{00000000-0005-0000-0000-00002A170000}"/>
    <cellStyle name="Comma 49 5 2 2 2 2" xfId="5858" xr:uid="{00000000-0005-0000-0000-00002B170000}"/>
    <cellStyle name="Comma 49 5 2 2 2 2 2" xfId="26184" xr:uid="{3C4CFF52-1981-4A20-99EC-93865F240598}"/>
    <cellStyle name="Comma 49 5 2 2 2 3" xfId="5859" xr:uid="{00000000-0005-0000-0000-00002C170000}"/>
    <cellStyle name="Comma 49 5 2 2 2 3 2" xfId="26185" xr:uid="{B1876363-6AAC-4D71-8ADA-5864390C0578}"/>
    <cellStyle name="Comma 49 5 2 2 2 4" xfId="5860" xr:uid="{00000000-0005-0000-0000-00002D170000}"/>
    <cellStyle name="Comma 49 5 2 2 2 4 2" xfId="26186" xr:uid="{0868972D-4496-48D2-A686-D2998863998E}"/>
    <cellStyle name="Comma 49 5 2 2 2 5" xfId="26183" xr:uid="{DB5A321B-9165-4D43-9E3B-1C26117AE988}"/>
    <cellStyle name="Comma 49 5 2 2 3" xfId="5861" xr:uid="{00000000-0005-0000-0000-00002E170000}"/>
    <cellStyle name="Comma 49 5 2 2 3 2" xfId="26187" xr:uid="{D2A5E0AE-B640-43A0-81A1-CA8A2D6ED140}"/>
    <cellStyle name="Comma 49 5 2 2 4" xfId="5862" xr:uid="{00000000-0005-0000-0000-00002F170000}"/>
    <cellStyle name="Comma 49 5 2 2 4 2" xfId="26188" xr:uid="{A8B859E3-1444-41FF-AF83-15AD46024C5F}"/>
    <cellStyle name="Comma 49 5 2 2 5" xfId="5863" xr:uid="{00000000-0005-0000-0000-000030170000}"/>
    <cellStyle name="Comma 49 5 2 2 5 2" xfId="26189" xr:uid="{7B424FF1-A9CD-46FE-AE7B-783B81F40C1F}"/>
    <cellStyle name="Comma 49 5 2 2 6" xfId="26182" xr:uid="{4D78C97D-668D-4273-9ED1-9DBBC9492B22}"/>
    <cellStyle name="Comma 49 5 2 3" xfId="5864" xr:uid="{00000000-0005-0000-0000-000031170000}"/>
    <cellStyle name="Comma 49 5 2 3 2" xfId="5865" xr:uid="{00000000-0005-0000-0000-000032170000}"/>
    <cellStyle name="Comma 49 5 2 3 2 2" xfId="26191" xr:uid="{456989BA-E615-4233-808C-13C8C8B79230}"/>
    <cellStyle name="Comma 49 5 2 3 3" xfId="5866" xr:uid="{00000000-0005-0000-0000-000033170000}"/>
    <cellStyle name="Comma 49 5 2 3 3 2" xfId="26192" xr:uid="{4F80357C-E543-4DA3-A482-D60D2C619FAB}"/>
    <cellStyle name="Comma 49 5 2 3 4" xfId="5867" xr:uid="{00000000-0005-0000-0000-000034170000}"/>
    <cellStyle name="Comma 49 5 2 3 4 2" xfId="26193" xr:uid="{1381EB08-DA2B-451D-BD41-2B2B424834A6}"/>
    <cellStyle name="Comma 49 5 2 3 5" xfId="26190" xr:uid="{00FE2A75-9C49-4C4C-9A3B-4C3CC8CDAF28}"/>
    <cellStyle name="Comma 49 5 2 4" xfId="5868" xr:uid="{00000000-0005-0000-0000-000035170000}"/>
    <cellStyle name="Comma 49 5 2 4 2" xfId="26194" xr:uid="{EE353864-40F6-4C08-A37D-8A6E3CD73079}"/>
    <cellStyle name="Comma 49 5 2 5" xfId="5869" xr:uid="{00000000-0005-0000-0000-000036170000}"/>
    <cellStyle name="Comma 49 5 2 5 2" xfId="26195" xr:uid="{4A3B9AD5-577E-4440-9C2B-3E9CE0AC1EB8}"/>
    <cellStyle name="Comma 49 5 2 6" xfId="5870" xr:uid="{00000000-0005-0000-0000-000037170000}"/>
    <cellStyle name="Comma 49 5 2 6 2" xfId="26196" xr:uid="{D4300299-98D3-4A6A-8C66-C03A304509CA}"/>
    <cellStyle name="Comma 49 5 2 7" xfId="26181" xr:uid="{8AC2B9C9-1875-4065-8278-4A0AACAA7698}"/>
    <cellStyle name="Comma 49 5 3" xfId="5871" xr:uid="{00000000-0005-0000-0000-000038170000}"/>
    <cellStyle name="Comma 49 5 3 2" xfId="5872" xr:uid="{00000000-0005-0000-0000-000039170000}"/>
    <cellStyle name="Comma 49 5 3 2 2" xfId="5873" xr:uid="{00000000-0005-0000-0000-00003A170000}"/>
    <cellStyle name="Comma 49 5 3 2 2 2" xfId="5874" xr:uid="{00000000-0005-0000-0000-00003B170000}"/>
    <cellStyle name="Comma 49 5 3 2 2 2 2" xfId="26200" xr:uid="{219973F2-2A37-4BA2-AFD3-72A9B26025D8}"/>
    <cellStyle name="Comma 49 5 3 2 2 3" xfId="5875" xr:uid="{00000000-0005-0000-0000-00003C170000}"/>
    <cellStyle name="Comma 49 5 3 2 2 3 2" xfId="26201" xr:uid="{46583CEB-5926-4FB4-B6DA-BAE0AE293447}"/>
    <cellStyle name="Comma 49 5 3 2 2 4" xfId="5876" xr:uid="{00000000-0005-0000-0000-00003D170000}"/>
    <cellStyle name="Comma 49 5 3 2 2 4 2" xfId="26202" xr:uid="{50F4DEFF-2021-42F5-8519-A928E8C1688D}"/>
    <cellStyle name="Comma 49 5 3 2 2 5" xfId="26199" xr:uid="{99E06BD2-FB54-4832-99EF-D71ECA055FFA}"/>
    <cellStyle name="Comma 49 5 3 2 3" xfId="5877" xr:uid="{00000000-0005-0000-0000-00003E170000}"/>
    <cellStyle name="Comma 49 5 3 2 3 2" xfId="26203" xr:uid="{81FDB73F-F363-4294-AD3B-2C4157AD0027}"/>
    <cellStyle name="Comma 49 5 3 2 4" xfId="5878" xr:uid="{00000000-0005-0000-0000-00003F170000}"/>
    <cellStyle name="Comma 49 5 3 2 4 2" xfId="26204" xr:uid="{F3D14E04-FD98-47AD-952E-80F53AF0A161}"/>
    <cellStyle name="Comma 49 5 3 2 5" xfId="5879" xr:uid="{00000000-0005-0000-0000-000040170000}"/>
    <cellStyle name="Comma 49 5 3 2 5 2" xfId="26205" xr:uid="{DEBC1DD1-757F-4E79-995C-1B709FD3A583}"/>
    <cellStyle name="Comma 49 5 3 2 6" xfId="26198" xr:uid="{FBABC729-3FBA-46AB-88DA-EFC28709EDF0}"/>
    <cellStyle name="Comma 49 5 3 3" xfId="5880" xr:uid="{00000000-0005-0000-0000-000041170000}"/>
    <cellStyle name="Comma 49 5 3 3 2" xfId="5881" xr:uid="{00000000-0005-0000-0000-000042170000}"/>
    <cellStyle name="Comma 49 5 3 3 2 2" xfId="26207" xr:uid="{9A2B9DEC-D5E9-48EB-8D70-E2100DCE0996}"/>
    <cellStyle name="Comma 49 5 3 3 3" xfId="5882" xr:uid="{00000000-0005-0000-0000-000043170000}"/>
    <cellStyle name="Comma 49 5 3 3 3 2" xfId="26208" xr:uid="{2955E653-2EE5-467A-84B3-29522890768A}"/>
    <cellStyle name="Comma 49 5 3 3 4" xfId="5883" xr:uid="{00000000-0005-0000-0000-000044170000}"/>
    <cellStyle name="Comma 49 5 3 3 4 2" xfId="26209" xr:uid="{F0ABECAD-7882-4665-9C71-70F40043A543}"/>
    <cellStyle name="Comma 49 5 3 3 5" xfId="26206" xr:uid="{74F102D6-C223-4C14-A9CC-62E1806DC5ED}"/>
    <cellStyle name="Comma 49 5 3 4" xfId="5884" xr:uid="{00000000-0005-0000-0000-000045170000}"/>
    <cellStyle name="Comma 49 5 3 4 2" xfId="26210" xr:uid="{DB043056-0C8C-405D-B006-E401E0955179}"/>
    <cellStyle name="Comma 49 5 3 5" xfId="5885" xr:uid="{00000000-0005-0000-0000-000046170000}"/>
    <cellStyle name="Comma 49 5 3 5 2" xfId="26211" xr:uid="{0B971D09-DCB8-42FF-8A82-6F7F5166B693}"/>
    <cellStyle name="Comma 49 5 3 6" xfId="5886" xr:uid="{00000000-0005-0000-0000-000047170000}"/>
    <cellStyle name="Comma 49 5 3 6 2" xfId="26212" xr:uid="{79EFD34E-110A-4793-B58F-79E1F9E12168}"/>
    <cellStyle name="Comma 49 5 3 7" xfId="26197" xr:uid="{B128D1F6-8209-4281-98A8-5845A12199B6}"/>
    <cellStyle name="Comma 49 5 4" xfId="5887" xr:uid="{00000000-0005-0000-0000-000048170000}"/>
    <cellStyle name="Comma 49 5 4 2" xfId="5888" xr:uid="{00000000-0005-0000-0000-000049170000}"/>
    <cellStyle name="Comma 49 5 4 2 2" xfId="5889" xr:uid="{00000000-0005-0000-0000-00004A170000}"/>
    <cellStyle name="Comma 49 5 4 2 2 2" xfId="26215" xr:uid="{B603A1AF-AA77-4DF8-BA08-5C4D75337235}"/>
    <cellStyle name="Comma 49 5 4 2 3" xfId="5890" xr:uid="{00000000-0005-0000-0000-00004B170000}"/>
    <cellStyle name="Comma 49 5 4 2 3 2" xfId="26216" xr:uid="{CB7FB67E-2CFB-46F7-B790-6919BFAEE670}"/>
    <cellStyle name="Comma 49 5 4 2 4" xfId="5891" xr:uid="{00000000-0005-0000-0000-00004C170000}"/>
    <cellStyle name="Comma 49 5 4 2 4 2" xfId="26217" xr:uid="{9109F796-B39C-45E1-9BB9-69364BC8A920}"/>
    <cellStyle name="Comma 49 5 4 2 5" xfId="26214" xr:uid="{9F246155-1C05-4F7D-A6F7-0CB34530A7A2}"/>
    <cellStyle name="Comma 49 5 4 3" xfId="5892" xr:uid="{00000000-0005-0000-0000-00004D170000}"/>
    <cellStyle name="Comma 49 5 4 3 2" xfId="26218" xr:uid="{F415E07A-34FB-4936-91B3-381BDFBC6C17}"/>
    <cellStyle name="Comma 49 5 4 4" xfId="5893" xr:uid="{00000000-0005-0000-0000-00004E170000}"/>
    <cellStyle name="Comma 49 5 4 4 2" xfId="26219" xr:uid="{D248CAEB-811B-4045-BBC2-BED5B4C74314}"/>
    <cellStyle name="Comma 49 5 4 5" xfId="5894" xr:uid="{00000000-0005-0000-0000-00004F170000}"/>
    <cellStyle name="Comma 49 5 4 5 2" xfId="26220" xr:uid="{08F4D1EE-D75B-4CDF-ACBE-A69C909A81B9}"/>
    <cellStyle name="Comma 49 5 4 6" xfId="26213" xr:uid="{C519AAFE-B2AC-435A-B34D-F10C6DE29638}"/>
    <cellStyle name="Comma 49 5 5" xfId="5895" xr:uid="{00000000-0005-0000-0000-000050170000}"/>
    <cellStyle name="Comma 49 5 5 2" xfId="5896" xr:uid="{00000000-0005-0000-0000-000051170000}"/>
    <cellStyle name="Comma 49 5 5 2 2" xfId="26222" xr:uid="{FB689FBF-E85F-46C1-9BF3-58E2C6CC1BE0}"/>
    <cellStyle name="Comma 49 5 5 3" xfId="5897" xr:uid="{00000000-0005-0000-0000-000052170000}"/>
    <cellStyle name="Comma 49 5 5 3 2" xfId="26223" xr:uid="{EB08F30A-5382-4967-B0FC-D7F063854D3C}"/>
    <cellStyle name="Comma 49 5 5 4" xfId="5898" xr:uid="{00000000-0005-0000-0000-000053170000}"/>
    <cellStyle name="Comma 49 5 5 4 2" xfId="26224" xr:uid="{ADD88AED-E4D7-4558-8AAE-68467963CB15}"/>
    <cellStyle name="Comma 49 5 5 5" xfId="26221" xr:uid="{73BA39D7-E646-45D0-A0EF-47CB1C46F718}"/>
    <cellStyle name="Comma 49 5 6" xfId="5899" xr:uid="{00000000-0005-0000-0000-000054170000}"/>
    <cellStyle name="Comma 49 5 6 2" xfId="26225" xr:uid="{AAEC9268-1176-4397-8DD7-1480D01AF040}"/>
    <cellStyle name="Comma 49 5 7" xfId="5900" xr:uid="{00000000-0005-0000-0000-000055170000}"/>
    <cellStyle name="Comma 49 5 7 2" xfId="26226" xr:uid="{D2D2A795-F93A-4A12-A532-3F54868C3FE5}"/>
    <cellStyle name="Comma 49 5 8" xfId="5901" xr:uid="{00000000-0005-0000-0000-000056170000}"/>
    <cellStyle name="Comma 49 5 8 2" xfId="26227" xr:uid="{8C16FB27-8D02-466A-850A-5FA3A728FFE6}"/>
    <cellStyle name="Comma 49 5 9" xfId="26180" xr:uid="{541C365D-21D2-4A65-A106-A26FB9596851}"/>
    <cellStyle name="Comma 49 6" xfId="5902" xr:uid="{00000000-0005-0000-0000-000057170000}"/>
    <cellStyle name="Comma 49 6 2" xfId="5903" xr:uid="{00000000-0005-0000-0000-000058170000}"/>
    <cellStyle name="Comma 49 6 2 2" xfId="5904" xr:uid="{00000000-0005-0000-0000-000059170000}"/>
    <cellStyle name="Comma 49 6 2 2 2" xfId="5905" xr:uid="{00000000-0005-0000-0000-00005A170000}"/>
    <cellStyle name="Comma 49 6 2 2 2 2" xfId="26231" xr:uid="{C008AE09-E7E2-4F3D-81F2-230F73708332}"/>
    <cellStyle name="Comma 49 6 2 2 3" xfId="5906" xr:uid="{00000000-0005-0000-0000-00005B170000}"/>
    <cellStyle name="Comma 49 6 2 2 3 2" xfId="26232" xr:uid="{D875E1AF-7995-4B9A-B6E5-6888590AE49A}"/>
    <cellStyle name="Comma 49 6 2 2 4" xfId="5907" xr:uid="{00000000-0005-0000-0000-00005C170000}"/>
    <cellStyle name="Comma 49 6 2 2 4 2" xfId="26233" xr:uid="{7607C09A-DC2D-48D6-B86E-FA6C4718552E}"/>
    <cellStyle name="Comma 49 6 2 2 5" xfId="26230" xr:uid="{FE4F1C1E-87AD-4421-82ED-4863AE567670}"/>
    <cellStyle name="Comma 49 6 2 3" xfId="5908" xr:uid="{00000000-0005-0000-0000-00005D170000}"/>
    <cellStyle name="Comma 49 6 2 3 2" xfId="26234" xr:uid="{5BFE66CC-6337-438C-9A64-A74C27663B21}"/>
    <cellStyle name="Comma 49 6 2 4" xfId="5909" xr:uid="{00000000-0005-0000-0000-00005E170000}"/>
    <cellStyle name="Comma 49 6 2 4 2" xfId="26235" xr:uid="{C037D97A-302E-4A5F-9EDB-4C8AA024FD87}"/>
    <cellStyle name="Comma 49 6 2 5" xfId="5910" xr:uid="{00000000-0005-0000-0000-00005F170000}"/>
    <cellStyle name="Comma 49 6 2 5 2" xfId="26236" xr:uid="{83C063C7-ECC1-4426-9FF5-4AE479C78D0F}"/>
    <cellStyle name="Comma 49 6 2 6" xfId="26229" xr:uid="{D4FA8AF9-84D6-4ED4-8DE4-975357CAFAF1}"/>
    <cellStyle name="Comma 49 6 3" xfId="5911" xr:uid="{00000000-0005-0000-0000-000060170000}"/>
    <cellStyle name="Comma 49 6 3 2" xfId="5912" xr:uid="{00000000-0005-0000-0000-000061170000}"/>
    <cellStyle name="Comma 49 6 3 2 2" xfId="26238" xr:uid="{E902DA4D-FAB5-48E5-81F0-DEC0F8B1D273}"/>
    <cellStyle name="Comma 49 6 3 3" xfId="5913" xr:uid="{00000000-0005-0000-0000-000062170000}"/>
    <cellStyle name="Comma 49 6 3 3 2" xfId="26239" xr:uid="{FEFFE114-C166-4454-9619-1C66FD0893D8}"/>
    <cellStyle name="Comma 49 6 3 4" xfId="5914" xr:uid="{00000000-0005-0000-0000-000063170000}"/>
    <cellStyle name="Comma 49 6 3 4 2" xfId="26240" xr:uid="{4BFAFD06-24FD-4485-ADCD-2F2493EBC592}"/>
    <cellStyle name="Comma 49 6 3 5" xfId="26237" xr:uid="{312F66E8-CD42-4DAE-9CB8-9CFED40FA3D5}"/>
    <cellStyle name="Comma 49 6 4" xfId="5915" xr:uid="{00000000-0005-0000-0000-000064170000}"/>
    <cellStyle name="Comma 49 6 4 2" xfId="26241" xr:uid="{9B9E18AD-5587-4B53-B2D1-ED2E2ED54DF7}"/>
    <cellStyle name="Comma 49 6 5" xfId="5916" xr:uid="{00000000-0005-0000-0000-000065170000}"/>
    <cellStyle name="Comma 49 6 5 2" xfId="26242" xr:uid="{7EE42570-A86D-466E-875C-7E7E34B3DAAC}"/>
    <cellStyle name="Comma 49 6 6" xfId="5917" xr:uid="{00000000-0005-0000-0000-000066170000}"/>
    <cellStyle name="Comma 49 6 6 2" xfId="26243" xr:uid="{4AB3683C-6F4A-43D2-AD08-4CEE848D573C}"/>
    <cellStyle name="Comma 49 6 7" xfId="26228" xr:uid="{14A02CC0-A528-4E5E-ACC8-07FDB2783D3B}"/>
    <cellStyle name="Comma 49 7" xfId="5918" xr:uid="{00000000-0005-0000-0000-000067170000}"/>
    <cellStyle name="Comma 49 7 2" xfId="5919" xr:uid="{00000000-0005-0000-0000-000068170000}"/>
    <cellStyle name="Comma 49 7 2 2" xfId="5920" xr:uid="{00000000-0005-0000-0000-000069170000}"/>
    <cellStyle name="Comma 49 7 2 2 2" xfId="5921" xr:uid="{00000000-0005-0000-0000-00006A170000}"/>
    <cellStyle name="Comma 49 7 2 2 2 2" xfId="26247" xr:uid="{692C0EEB-8D83-4BE2-AD09-9E2932BA7F21}"/>
    <cellStyle name="Comma 49 7 2 2 3" xfId="5922" xr:uid="{00000000-0005-0000-0000-00006B170000}"/>
    <cellStyle name="Comma 49 7 2 2 3 2" xfId="26248" xr:uid="{16D5FE34-1714-408F-BBF6-343A117714B7}"/>
    <cellStyle name="Comma 49 7 2 2 4" xfId="5923" xr:uid="{00000000-0005-0000-0000-00006C170000}"/>
    <cellStyle name="Comma 49 7 2 2 4 2" xfId="26249" xr:uid="{65248543-E120-4206-B320-2DE918083787}"/>
    <cellStyle name="Comma 49 7 2 2 5" xfId="26246" xr:uid="{6AE96DC9-AAF3-4B8F-82CE-CDF8D6A02624}"/>
    <cellStyle name="Comma 49 7 2 3" xfId="5924" xr:uid="{00000000-0005-0000-0000-00006D170000}"/>
    <cellStyle name="Comma 49 7 2 3 2" xfId="26250" xr:uid="{FEFFF5D5-2060-442B-AF04-7A971C2AB273}"/>
    <cellStyle name="Comma 49 7 2 4" xfId="5925" xr:uid="{00000000-0005-0000-0000-00006E170000}"/>
    <cellStyle name="Comma 49 7 2 4 2" xfId="26251" xr:uid="{56BB774E-B5C7-4308-91EE-2A6583413E69}"/>
    <cellStyle name="Comma 49 7 2 5" xfId="5926" xr:uid="{00000000-0005-0000-0000-00006F170000}"/>
    <cellStyle name="Comma 49 7 2 5 2" xfId="26252" xr:uid="{04EF0443-3A1C-4534-905E-E9FC9DDB09C0}"/>
    <cellStyle name="Comma 49 7 2 6" xfId="26245" xr:uid="{11BBE18E-9270-491A-8F0E-002A1B907FFF}"/>
    <cellStyle name="Comma 49 7 3" xfId="5927" xr:uid="{00000000-0005-0000-0000-000070170000}"/>
    <cellStyle name="Comma 49 7 3 2" xfId="5928" xr:uid="{00000000-0005-0000-0000-000071170000}"/>
    <cellStyle name="Comma 49 7 3 2 2" xfId="26254" xr:uid="{702A619B-866D-4956-9B0A-0332B5B85345}"/>
    <cellStyle name="Comma 49 7 3 3" xfId="5929" xr:uid="{00000000-0005-0000-0000-000072170000}"/>
    <cellStyle name="Comma 49 7 3 3 2" xfId="26255" xr:uid="{84532FE2-EF3D-411C-86BF-E66E6E186D85}"/>
    <cellStyle name="Comma 49 7 3 4" xfId="5930" xr:uid="{00000000-0005-0000-0000-000073170000}"/>
    <cellStyle name="Comma 49 7 3 4 2" xfId="26256" xr:uid="{1795065A-0E7C-4AB9-9AAD-038EA827F4F2}"/>
    <cellStyle name="Comma 49 7 3 5" xfId="26253" xr:uid="{FEBD19D7-F1CF-4FC9-902C-8BE97BE22F1D}"/>
    <cellStyle name="Comma 49 7 4" xfId="5931" xr:uid="{00000000-0005-0000-0000-000074170000}"/>
    <cellStyle name="Comma 49 7 4 2" xfId="26257" xr:uid="{A2B42EDB-0083-4EA1-A709-CFB8A429FFF2}"/>
    <cellStyle name="Comma 49 7 5" xfId="5932" xr:uid="{00000000-0005-0000-0000-000075170000}"/>
    <cellStyle name="Comma 49 7 5 2" xfId="26258" xr:uid="{FF91166A-38FD-4028-BEF2-77B335591D6C}"/>
    <cellStyle name="Comma 49 7 6" xfId="5933" xr:uid="{00000000-0005-0000-0000-000076170000}"/>
    <cellStyle name="Comma 49 7 6 2" xfId="26259" xr:uid="{AFAFEF44-B24A-4D55-899C-9EF6ADEAF3FD}"/>
    <cellStyle name="Comma 49 7 7" xfId="26244" xr:uid="{7AD41037-8FFA-420C-8F00-4C66646B5FA3}"/>
    <cellStyle name="Comma 49 8" xfId="5934" xr:uid="{00000000-0005-0000-0000-000077170000}"/>
    <cellStyle name="Comma 49 8 2" xfId="5935" xr:uid="{00000000-0005-0000-0000-000078170000}"/>
    <cellStyle name="Comma 49 8 2 2" xfId="5936" xr:uid="{00000000-0005-0000-0000-000079170000}"/>
    <cellStyle name="Comma 49 8 2 2 2" xfId="26262" xr:uid="{3C67E14F-26C4-40B5-AABA-F5F4618FEFB8}"/>
    <cellStyle name="Comma 49 8 2 3" xfId="5937" xr:uid="{00000000-0005-0000-0000-00007A170000}"/>
    <cellStyle name="Comma 49 8 2 3 2" xfId="26263" xr:uid="{FA7E4027-F135-4C49-836F-032D93029A3C}"/>
    <cellStyle name="Comma 49 8 2 4" xfId="5938" xr:uid="{00000000-0005-0000-0000-00007B170000}"/>
    <cellStyle name="Comma 49 8 2 4 2" xfId="26264" xr:uid="{3653FC32-8984-4589-8AE9-6EE6A2301DE8}"/>
    <cellStyle name="Comma 49 8 2 5" xfId="26261" xr:uid="{CDED3666-EE82-40D4-9544-56F1D2CEDE6B}"/>
    <cellStyle name="Comma 49 8 3" xfId="5939" xr:uid="{00000000-0005-0000-0000-00007C170000}"/>
    <cellStyle name="Comma 49 8 3 2" xfId="26265" xr:uid="{FED3C41B-66B6-4D30-B5E1-FFD4BBBA2A4B}"/>
    <cellStyle name="Comma 49 8 4" xfId="5940" xr:uid="{00000000-0005-0000-0000-00007D170000}"/>
    <cellStyle name="Comma 49 8 4 2" xfId="26266" xr:uid="{20B933A5-D557-49F0-AAE5-051B8D107A9B}"/>
    <cellStyle name="Comma 49 8 5" xfId="5941" xr:uid="{00000000-0005-0000-0000-00007E170000}"/>
    <cellStyle name="Comma 49 8 5 2" xfId="26267" xr:uid="{B93C4701-A03F-4FF9-91A5-AC5D810FA9A6}"/>
    <cellStyle name="Comma 49 8 6" xfId="26260" xr:uid="{B3FBD063-ADAA-4A5A-B344-77FB36D711D2}"/>
    <cellStyle name="Comma 49 9" xfId="5942" xr:uid="{00000000-0005-0000-0000-00007F170000}"/>
    <cellStyle name="Comma 49 9 2" xfId="5943" xr:uid="{00000000-0005-0000-0000-000080170000}"/>
    <cellStyle name="Comma 49 9 2 2" xfId="26269" xr:uid="{679E4E08-9363-4DCF-BFAE-16DF37E635D4}"/>
    <cellStyle name="Comma 49 9 3" xfId="5944" xr:uid="{00000000-0005-0000-0000-000081170000}"/>
    <cellStyle name="Comma 49 9 3 2" xfId="26270" xr:uid="{90A92489-81CB-4DD3-9322-01CBC93948F2}"/>
    <cellStyle name="Comma 49 9 4" xfId="5945" xr:uid="{00000000-0005-0000-0000-000082170000}"/>
    <cellStyle name="Comma 49 9 4 2" xfId="26271" xr:uid="{27EAD880-6FD3-4514-858C-B4BEA5617948}"/>
    <cellStyle name="Comma 49 9 5" xfId="26268" xr:uid="{876B8790-F5AB-41E5-AEBE-E1D506A581F7}"/>
    <cellStyle name="Comma 5" xfId="5946" xr:uid="{00000000-0005-0000-0000-000083170000}"/>
    <cellStyle name="Comma 5 2" xfId="5947" xr:uid="{00000000-0005-0000-0000-000084170000}"/>
    <cellStyle name="Comma 5 2 2" xfId="5948" xr:uid="{00000000-0005-0000-0000-000085170000}"/>
    <cellStyle name="Comma 5 2 2 2" xfId="5949" xr:uid="{00000000-0005-0000-0000-000086170000}"/>
    <cellStyle name="Comma 5 2 2 2 2" xfId="26275" xr:uid="{0F357E41-F56E-46F4-A4C0-64A6374406F2}"/>
    <cellStyle name="Comma 5 2 2 3" xfId="26274" xr:uid="{B06B64A4-C62A-4269-9ED6-F664C48844C7}"/>
    <cellStyle name="Comma 5 2 3" xfId="5950" xr:uid="{00000000-0005-0000-0000-000087170000}"/>
    <cellStyle name="Comma 5 2 3 2" xfId="5951" xr:uid="{00000000-0005-0000-0000-000088170000}"/>
    <cellStyle name="Comma 5 2 3 2 2" xfId="26277" xr:uid="{94F4CE43-8FEE-4859-8557-50228362A85B}"/>
    <cellStyle name="Comma 5 2 3 3" xfId="26276" xr:uid="{49FC3406-54F1-464C-9FEA-3FAE3619E7CA}"/>
    <cellStyle name="Comma 5 2 4" xfId="26273" xr:uid="{CF9574A2-EC51-4903-BE1B-6A4DCD0019E2}"/>
    <cellStyle name="Comma 5 3" xfId="5952" xr:uid="{00000000-0005-0000-0000-000089170000}"/>
    <cellStyle name="Comma 5 3 2" xfId="5953" xr:uid="{00000000-0005-0000-0000-00008A170000}"/>
    <cellStyle name="Comma 5 3 2 2" xfId="26279" xr:uid="{2936B6A0-3816-4890-AD2D-46F9735AABB2}"/>
    <cellStyle name="Comma 5 3 3" xfId="26278" xr:uid="{0D5ECDE6-56F3-43A5-B31D-135D86BE8124}"/>
    <cellStyle name="Comma 5 4" xfId="5954" xr:uid="{00000000-0005-0000-0000-00008B170000}"/>
    <cellStyle name="Comma 5 4 2" xfId="26280" xr:uid="{6DEE2964-71DF-4935-B155-0A8ED7934EAB}"/>
    <cellStyle name="Comma 5 5" xfId="26272" xr:uid="{A419396C-CC61-4617-9664-D3EDA0DFD371}"/>
    <cellStyle name="Comma 50" xfId="5955" xr:uid="{00000000-0005-0000-0000-00008C170000}"/>
    <cellStyle name="Comma 50 2" xfId="5956" xr:uid="{00000000-0005-0000-0000-00008D170000}"/>
    <cellStyle name="Comma 50 2 2" xfId="26282" xr:uid="{EB35F3AA-7573-42FB-9361-3DE5B6DFEA07}"/>
    <cellStyle name="Comma 50 3" xfId="26281" xr:uid="{F3917A39-9C89-424D-8F7C-406D757CE294}"/>
    <cellStyle name="Comma 51" xfId="5957" xr:uid="{00000000-0005-0000-0000-00008E170000}"/>
    <cellStyle name="Comma 51 2" xfId="5958" xr:uid="{00000000-0005-0000-0000-00008F170000}"/>
    <cellStyle name="Comma 51 2 2" xfId="5959" xr:uid="{00000000-0005-0000-0000-000090170000}"/>
    <cellStyle name="Comma 51 2 2 2" xfId="26285" xr:uid="{442F9A57-C0A6-48A4-9E34-D486B1469600}"/>
    <cellStyle name="Comma 51 2 3" xfId="26284" xr:uid="{F4169736-B60D-4641-A162-0C492FA2E8A0}"/>
    <cellStyle name="Comma 51 3" xfId="26283" xr:uid="{1E39DF4F-DF14-44E1-BAD6-FF15F9B97567}"/>
    <cellStyle name="Comma 52" xfId="5960" xr:uid="{00000000-0005-0000-0000-000091170000}"/>
    <cellStyle name="Comma 52 2" xfId="5961" xr:uid="{00000000-0005-0000-0000-000092170000}"/>
    <cellStyle name="Comma 52 2 2" xfId="26287" xr:uid="{EECCB9FC-C310-42F8-8C46-B50E26C5744F}"/>
    <cellStyle name="Comma 52 3" xfId="26286" xr:uid="{57CC0A90-40E2-4554-934B-3DAA470B501E}"/>
    <cellStyle name="Comma 53" xfId="5962" xr:uid="{00000000-0005-0000-0000-000093170000}"/>
    <cellStyle name="Comma 53 10" xfId="5963" xr:uid="{00000000-0005-0000-0000-000094170000}"/>
    <cellStyle name="Comma 53 10 2" xfId="26289" xr:uid="{2CE560C1-DDE2-4929-B3CF-9D3663B3FEC0}"/>
    <cellStyle name="Comma 53 11" xfId="5964" xr:uid="{00000000-0005-0000-0000-000095170000}"/>
    <cellStyle name="Comma 53 11 2" xfId="26290" xr:uid="{904353FD-794F-44F0-9494-EEB4D97FF3FB}"/>
    <cellStyle name="Comma 53 12" xfId="5965" xr:uid="{00000000-0005-0000-0000-000096170000}"/>
    <cellStyle name="Comma 53 12 2" xfId="26291" xr:uid="{9D0449B3-2817-4895-B992-B5B6B85EFD5D}"/>
    <cellStyle name="Comma 53 13" xfId="26288" xr:uid="{B3304780-2F61-4C46-9A0B-A192A234AF1B}"/>
    <cellStyle name="Comma 53 2" xfId="5966" xr:uid="{00000000-0005-0000-0000-000097170000}"/>
    <cellStyle name="Comma 53 2 10" xfId="5967" xr:uid="{00000000-0005-0000-0000-000098170000}"/>
    <cellStyle name="Comma 53 2 10 2" xfId="26293" xr:uid="{1BE1C64C-C26A-42E3-98D4-741CD6933E02}"/>
    <cellStyle name="Comma 53 2 11" xfId="26292" xr:uid="{45061D79-D1D4-4FEA-944A-E1AB6C4277F0}"/>
    <cellStyle name="Comma 53 2 2" xfId="5968" xr:uid="{00000000-0005-0000-0000-000099170000}"/>
    <cellStyle name="Comma 53 2 2 2" xfId="5969" xr:uid="{00000000-0005-0000-0000-00009A170000}"/>
    <cellStyle name="Comma 53 2 2 2 2" xfId="5970" xr:uid="{00000000-0005-0000-0000-00009B170000}"/>
    <cellStyle name="Comma 53 2 2 2 2 2" xfId="5971" xr:uid="{00000000-0005-0000-0000-00009C170000}"/>
    <cellStyle name="Comma 53 2 2 2 2 2 2" xfId="5972" xr:uid="{00000000-0005-0000-0000-00009D170000}"/>
    <cellStyle name="Comma 53 2 2 2 2 2 2 2" xfId="26298" xr:uid="{AA6B3FAC-5742-4FFB-9BC6-6A2937E37D8D}"/>
    <cellStyle name="Comma 53 2 2 2 2 2 3" xfId="5973" xr:uid="{00000000-0005-0000-0000-00009E170000}"/>
    <cellStyle name="Comma 53 2 2 2 2 2 3 2" xfId="26299" xr:uid="{C9804AF1-79F5-4297-99F0-D4C9E2C54AC3}"/>
    <cellStyle name="Comma 53 2 2 2 2 2 4" xfId="5974" xr:uid="{00000000-0005-0000-0000-00009F170000}"/>
    <cellStyle name="Comma 53 2 2 2 2 2 4 2" xfId="26300" xr:uid="{1BBD2520-B219-4906-B56D-69850F6853BC}"/>
    <cellStyle name="Comma 53 2 2 2 2 2 5" xfId="26297" xr:uid="{D4A84B5A-C0C7-4C0B-AE94-55AF1AEED351}"/>
    <cellStyle name="Comma 53 2 2 2 2 3" xfId="5975" xr:uid="{00000000-0005-0000-0000-0000A0170000}"/>
    <cellStyle name="Comma 53 2 2 2 2 3 2" xfId="26301" xr:uid="{92805915-5973-4109-86F0-5574CFDB1AB4}"/>
    <cellStyle name="Comma 53 2 2 2 2 4" xfId="5976" xr:uid="{00000000-0005-0000-0000-0000A1170000}"/>
    <cellStyle name="Comma 53 2 2 2 2 4 2" xfId="26302" xr:uid="{D16B5D0A-FD24-48E2-A060-0D936A2CD89F}"/>
    <cellStyle name="Comma 53 2 2 2 2 5" xfId="5977" xr:uid="{00000000-0005-0000-0000-0000A2170000}"/>
    <cellStyle name="Comma 53 2 2 2 2 5 2" xfId="26303" xr:uid="{F7D64A24-E99F-4E52-968F-7AFFA7ABBDF8}"/>
    <cellStyle name="Comma 53 2 2 2 2 6" xfId="26296" xr:uid="{2A187E29-2104-441B-B3F7-581D42931F79}"/>
    <cellStyle name="Comma 53 2 2 2 3" xfId="5978" xr:uid="{00000000-0005-0000-0000-0000A3170000}"/>
    <cellStyle name="Comma 53 2 2 2 3 2" xfId="5979" xr:uid="{00000000-0005-0000-0000-0000A4170000}"/>
    <cellStyle name="Comma 53 2 2 2 3 2 2" xfId="26305" xr:uid="{BFABB67A-8511-41EF-ABAA-9225E149196A}"/>
    <cellStyle name="Comma 53 2 2 2 3 3" xfId="5980" xr:uid="{00000000-0005-0000-0000-0000A5170000}"/>
    <cellStyle name="Comma 53 2 2 2 3 3 2" xfId="26306" xr:uid="{462F2D65-D40E-4CD7-B78A-DA1972AFF81B}"/>
    <cellStyle name="Comma 53 2 2 2 3 4" xfId="5981" xr:uid="{00000000-0005-0000-0000-0000A6170000}"/>
    <cellStyle name="Comma 53 2 2 2 3 4 2" xfId="26307" xr:uid="{31037B1C-086A-4989-B3E1-CE7F424D709B}"/>
    <cellStyle name="Comma 53 2 2 2 3 5" xfId="26304" xr:uid="{66B824EA-DEAD-48C3-BC64-85BF385EA93C}"/>
    <cellStyle name="Comma 53 2 2 2 4" xfId="5982" xr:uid="{00000000-0005-0000-0000-0000A7170000}"/>
    <cellStyle name="Comma 53 2 2 2 4 2" xfId="26308" xr:uid="{03A349E7-3357-4763-8167-8B0D2476441A}"/>
    <cellStyle name="Comma 53 2 2 2 5" xfId="5983" xr:uid="{00000000-0005-0000-0000-0000A8170000}"/>
    <cellStyle name="Comma 53 2 2 2 5 2" xfId="26309" xr:uid="{01F6E541-D789-4A07-976F-873E39B4BB2E}"/>
    <cellStyle name="Comma 53 2 2 2 6" xfId="5984" xr:uid="{00000000-0005-0000-0000-0000A9170000}"/>
    <cellStyle name="Comma 53 2 2 2 6 2" xfId="26310" xr:uid="{35ED453D-3BF2-4917-8CF5-B5FDEA02F6F1}"/>
    <cellStyle name="Comma 53 2 2 2 7" xfId="26295" xr:uid="{86A7FAA8-34AC-4860-A0F6-624B22219BDF}"/>
    <cellStyle name="Comma 53 2 2 3" xfId="5985" xr:uid="{00000000-0005-0000-0000-0000AA170000}"/>
    <cellStyle name="Comma 53 2 2 3 2" xfId="5986" xr:uid="{00000000-0005-0000-0000-0000AB170000}"/>
    <cellStyle name="Comma 53 2 2 3 2 2" xfId="5987" xr:uid="{00000000-0005-0000-0000-0000AC170000}"/>
    <cellStyle name="Comma 53 2 2 3 2 2 2" xfId="5988" xr:uid="{00000000-0005-0000-0000-0000AD170000}"/>
    <cellStyle name="Comma 53 2 2 3 2 2 2 2" xfId="26314" xr:uid="{B78B84DE-2B5A-4658-8093-87614484D092}"/>
    <cellStyle name="Comma 53 2 2 3 2 2 3" xfId="5989" xr:uid="{00000000-0005-0000-0000-0000AE170000}"/>
    <cellStyle name="Comma 53 2 2 3 2 2 3 2" xfId="26315" xr:uid="{7FF824B9-D4DA-4D15-A46E-5856699FA0FB}"/>
    <cellStyle name="Comma 53 2 2 3 2 2 4" xfId="5990" xr:uid="{00000000-0005-0000-0000-0000AF170000}"/>
    <cellStyle name="Comma 53 2 2 3 2 2 4 2" xfId="26316" xr:uid="{8361E16E-AAFC-4779-954E-B536ADBE45A4}"/>
    <cellStyle name="Comma 53 2 2 3 2 2 5" xfId="26313" xr:uid="{ADC1C006-5B19-4E80-9E67-480218D74FCB}"/>
    <cellStyle name="Comma 53 2 2 3 2 3" xfId="5991" xr:uid="{00000000-0005-0000-0000-0000B0170000}"/>
    <cellStyle name="Comma 53 2 2 3 2 3 2" xfId="26317" xr:uid="{0C3D059B-0024-4035-8523-353B8F47F248}"/>
    <cellStyle name="Comma 53 2 2 3 2 4" xfId="5992" xr:uid="{00000000-0005-0000-0000-0000B1170000}"/>
    <cellStyle name="Comma 53 2 2 3 2 4 2" xfId="26318" xr:uid="{4A795D52-CE44-4620-B30A-F5E7CE17D292}"/>
    <cellStyle name="Comma 53 2 2 3 2 5" xfId="5993" xr:uid="{00000000-0005-0000-0000-0000B2170000}"/>
    <cellStyle name="Comma 53 2 2 3 2 5 2" xfId="26319" xr:uid="{DA6238A0-5BCF-4E49-9C5A-B8C470D0C825}"/>
    <cellStyle name="Comma 53 2 2 3 2 6" xfId="26312" xr:uid="{4DF12207-F979-41D2-859F-C707590E2213}"/>
    <cellStyle name="Comma 53 2 2 3 3" xfId="5994" xr:uid="{00000000-0005-0000-0000-0000B3170000}"/>
    <cellStyle name="Comma 53 2 2 3 3 2" xfId="5995" xr:uid="{00000000-0005-0000-0000-0000B4170000}"/>
    <cellStyle name="Comma 53 2 2 3 3 2 2" xfId="26321" xr:uid="{0C43A467-9B84-4AF4-BDE3-898753B8B81C}"/>
    <cellStyle name="Comma 53 2 2 3 3 3" xfId="5996" xr:uid="{00000000-0005-0000-0000-0000B5170000}"/>
    <cellStyle name="Comma 53 2 2 3 3 3 2" xfId="26322" xr:uid="{142B7359-C246-45A6-8A5C-578EB719B5F8}"/>
    <cellStyle name="Comma 53 2 2 3 3 4" xfId="5997" xr:uid="{00000000-0005-0000-0000-0000B6170000}"/>
    <cellStyle name="Comma 53 2 2 3 3 4 2" xfId="26323" xr:uid="{1A334A23-36AB-4095-9F9D-AC9A7038843A}"/>
    <cellStyle name="Comma 53 2 2 3 3 5" xfId="26320" xr:uid="{02445CDA-773F-4365-A2BD-EB2C1FE99233}"/>
    <cellStyle name="Comma 53 2 2 3 4" xfId="5998" xr:uid="{00000000-0005-0000-0000-0000B7170000}"/>
    <cellStyle name="Comma 53 2 2 3 4 2" xfId="26324" xr:uid="{C4FEC775-698C-4DD3-A6F6-87A7C6775266}"/>
    <cellStyle name="Comma 53 2 2 3 5" xfId="5999" xr:uid="{00000000-0005-0000-0000-0000B8170000}"/>
    <cellStyle name="Comma 53 2 2 3 5 2" xfId="26325" xr:uid="{5E112FBB-5542-4B70-8F75-0D4B722EDE60}"/>
    <cellStyle name="Comma 53 2 2 3 6" xfId="6000" xr:uid="{00000000-0005-0000-0000-0000B9170000}"/>
    <cellStyle name="Comma 53 2 2 3 6 2" xfId="26326" xr:uid="{2873F2EF-496A-4747-B8AB-4E702CBBB7D2}"/>
    <cellStyle name="Comma 53 2 2 3 7" xfId="26311" xr:uid="{FA971F37-4E4C-4062-B685-7B58678FBE32}"/>
    <cellStyle name="Comma 53 2 2 4" xfId="6001" xr:uid="{00000000-0005-0000-0000-0000BA170000}"/>
    <cellStyle name="Comma 53 2 2 4 2" xfId="6002" xr:uid="{00000000-0005-0000-0000-0000BB170000}"/>
    <cellStyle name="Comma 53 2 2 4 2 2" xfId="6003" xr:uid="{00000000-0005-0000-0000-0000BC170000}"/>
    <cellStyle name="Comma 53 2 2 4 2 2 2" xfId="26329" xr:uid="{5B95AD3D-698E-4E99-98AD-F7EF15465D46}"/>
    <cellStyle name="Comma 53 2 2 4 2 3" xfId="6004" xr:uid="{00000000-0005-0000-0000-0000BD170000}"/>
    <cellStyle name="Comma 53 2 2 4 2 3 2" xfId="26330" xr:uid="{C14129E9-8160-4CBA-97FC-C62182445EFD}"/>
    <cellStyle name="Comma 53 2 2 4 2 4" xfId="6005" xr:uid="{00000000-0005-0000-0000-0000BE170000}"/>
    <cellStyle name="Comma 53 2 2 4 2 4 2" xfId="26331" xr:uid="{C7B3A1A4-C572-4F13-BA88-F080258A0E47}"/>
    <cellStyle name="Comma 53 2 2 4 2 5" xfId="26328" xr:uid="{81A25756-963B-495C-8C5F-D04824C3B230}"/>
    <cellStyle name="Comma 53 2 2 4 3" xfId="6006" xr:uid="{00000000-0005-0000-0000-0000BF170000}"/>
    <cellStyle name="Comma 53 2 2 4 3 2" xfId="26332" xr:uid="{91E88442-C070-4EF1-9D93-C87AF66313BA}"/>
    <cellStyle name="Comma 53 2 2 4 4" xfId="6007" xr:uid="{00000000-0005-0000-0000-0000C0170000}"/>
    <cellStyle name="Comma 53 2 2 4 4 2" xfId="26333" xr:uid="{D9480E16-4FDE-46A2-8E35-343914FB5CF5}"/>
    <cellStyle name="Comma 53 2 2 4 5" xfId="6008" xr:uid="{00000000-0005-0000-0000-0000C1170000}"/>
    <cellStyle name="Comma 53 2 2 4 5 2" xfId="26334" xr:uid="{9C36FECB-F393-468A-A413-6946432E0162}"/>
    <cellStyle name="Comma 53 2 2 4 6" xfId="26327" xr:uid="{068451B3-E5A5-43ED-943F-7019F5B2F127}"/>
    <cellStyle name="Comma 53 2 2 5" xfId="6009" xr:uid="{00000000-0005-0000-0000-0000C2170000}"/>
    <cellStyle name="Comma 53 2 2 5 2" xfId="6010" xr:uid="{00000000-0005-0000-0000-0000C3170000}"/>
    <cellStyle name="Comma 53 2 2 5 2 2" xfId="26336" xr:uid="{AC2702F7-99BB-474A-B94E-AC6CA19E76E2}"/>
    <cellStyle name="Comma 53 2 2 5 3" xfId="6011" xr:uid="{00000000-0005-0000-0000-0000C4170000}"/>
    <cellStyle name="Comma 53 2 2 5 3 2" xfId="26337" xr:uid="{C08F53C5-2AE8-40E6-A9EA-57FE5AF95062}"/>
    <cellStyle name="Comma 53 2 2 5 4" xfId="6012" xr:uid="{00000000-0005-0000-0000-0000C5170000}"/>
    <cellStyle name="Comma 53 2 2 5 4 2" xfId="26338" xr:uid="{C3D36DFE-4472-43D2-ADDF-AB2E876B79DB}"/>
    <cellStyle name="Comma 53 2 2 5 5" xfId="26335" xr:uid="{E775170B-93F2-4289-A859-6C69EFB7B2E8}"/>
    <cellStyle name="Comma 53 2 2 6" xfId="6013" xr:uid="{00000000-0005-0000-0000-0000C6170000}"/>
    <cellStyle name="Comma 53 2 2 6 2" xfId="26339" xr:uid="{4F425530-0B4F-40A3-B4CC-294A8E2DD174}"/>
    <cellStyle name="Comma 53 2 2 7" xfId="6014" xr:uid="{00000000-0005-0000-0000-0000C7170000}"/>
    <cellStyle name="Comma 53 2 2 7 2" xfId="26340" xr:uid="{BD511F62-7F04-41D5-9176-29A3ED689C9C}"/>
    <cellStyle name="Comma 53 2 2 8" xfId="6015" xr:uid="{00000000-0005-0000-0000-0000C8170000}"/>
    <cellStyle name="Comma 53 2 2 8 2" xfId="26341" xr:uid="{D52144AC-6730-4980-AC04-DD4CC332507E}"/>
    <cellStyle name="Comma 53 2 2 9" xfId="26294" xr:uid="{1C97130B-02FB-4912-A7C9-B2ABAF8C7DAD}"/>
    <cellStyle name="Comma 53 2 3" xfId="6016" xr:uid="{00000000-0005-0000-0000-0000C9170000}"/>
    <cellStyle name="Comma 53 2 3 2" xfId="6017" xr:uid="{00000000-0005-0000-0000-0000CA170000}"/>
    <cellStyle name="Comma 53 2 3 2 2" xfId="6018" xr:uid="{00000000-0005-0000-0000-0000CB170000}"/>
    <cellStyle name="Comma 53 2 3 2 2 2" xfId="6019" xr:uid="{00000000-0005-0000-0000-0000CC170000}"/>
    <cellStyle name="Comma 53 2 3 2 2 2 2" xfId="6020" xr:uid="{00000000-0005-0000-0000-0000CD170000}"/>
    <cellStyle name="Comma 53 2 3 2 2 2 2 2" xfId="26346" xr:uid="{EF8E6823-331F-4F74-8139-936F15374F86}"/>
    <cellStyle name="Comma 53 2 3 2 2 2 3" xfId="6021" xr:uid="{00000000-0005-0000-0000-0000CE170000}"/>
    <cellStyle name="Comma 53 2 3 2 2 2 3 2" xfId="26347" xr:uid="{31B8FDE3-F933-4515-8CB0-FCADE99E193D}"/>
    <cellStyle name="Comma 53 2 3 2 2 2 4" xfId="6022" xr:uid="{00000000-0005-0000-0000-0000CF170000}"/>
    <cellStyle name="Comma 53 2 3 2 2 2 4 2" xfId="26348" xr:uid="{3998E2AC-1D3E-433D-B82E-CBBEA17D0BEB}"/>
    <cellStyle name="Comma 53 2 3 2 2 2 5" xfId="26345" xr:uid="{3B7B2158-4492-4F6C-AD62-53DF6B4AED12}"/>
    <cellStyle name="Comma 53 2 3 2 2 3" xfId="6023" xr:uid="{00000000-0005-0000-0000-0000D0170000}"/>
    <cellStyle name="Comma 53 2 3 2 2 3 2" xfId="26349" xr:uid="{9C7FA457-19AA-406F-87FD-1AA10D1139F4}"/>
    <cellStyle name="Comma 53 2 3 2 2 4" xfId="6024" xr:uid="{00000000-0005-0000-0000-0000D1170000}"/>
    <cellStyle name="Comma 53 2 3 2 2 4 2" xfId="26350" xr:uid="{3176B1DC-1C9B-44AE-A69C-0C0E4C22CF32}"/>
    <cellStyle name="Comma 53 2 3 2 2 5" xfId="6025" xr:uid="{00000000-0005-0000-0000-0000D2170000}"/>
    <cellStyle name="Comma 53 2 3 2 2 5 2" xfId="26351" xr:uid="{10418560-FD97-4DCD-9E45-ECFD0191110D}"/>
    <cellStyle name="Comma 53 2 3 2 2 6" xfId="26344" xr:uid="{A3672FBA-653C-4BB0-A2AE-5D758FE06EC2}"/>
    <cellStyle name="Comma 53 2 3 2 3" xfId="6026" xr:uid="{00000000-0005-0000-0000-0000D3170000}"/>
    <cellStyle name="Comma 53 2 3 2 3 2" xfId="6027" xr:uid="{00000000-0005-0000-0000-0000D4170000}"/>
    <cellStyle name="Comma 53 2 3 2 3 2 2" xfId="26353" xr:uid="{FE48084A-E989-41D0-B9F9-1664573F0B90}"/>
    <cellStyle name="Comma 53 2 3 2 3 3" xfId="6028" xr:uid="{00000000-0005-0000-0000-0000D5170000}"/>
    <cellStyle name="Comma 53 2 3 2 3 3 2" xfId="26354" xr:uid="{973AF3CE-F607-4D51-AA7C-DF05C66108AD}"/>
    <cellStyle name="Comma 53 2 3 2 3 4" xfId="6029" xr:uid="{00000000-0005-0000-0000-0000D6170000}"/>
    <cellStyle name="Comma 53 2 3 2 3 4 2" xfId="26355" xr:uid="{28A8BD52-C424-454D-A35A-E46576656CD8}"/>
    <cellStyle name="Comma 53 2 3 2 3 5" xfId="26352" xr:uid="{4397B9D2-5B33-465A-9B4A-FAF6DF341459}"/>
    <cellStyle name="Comma 53 2 3 2 4" xfId="6030" xr:uid="{00000000-0005-0000-0000-0000D7170000}"/>
    <cellStyle name="Comma 53 2 3 2 4 2" xfId="26356" xr:uid="{DD877CA9-C4CD-41C3-BA77-FBC60FA3C846}"/>
    <cellStyle name="Comma 53 2 3 2 5" xfId="6031" xr:uid="{00000000-0005-0000-0000-0000D8170000}"/>
    <cellStyle name="Comma 53 2 3 2 5 2" xfId="26357" xr:uid="{603A24D5-CE3C-48DA-97AA-AD44B487B017}"/>
    <cellStyle name="Comma 53 2 3 2 6" xfId="6032" xr:uid="{00000000-0005-0000-0000-0000D9170000}"/>
    <cellStyle name="Comma 53 2 3 2 6 2" xfId="26358" xr:uid="{481B1C95-F66B-42E9-BE8A-D7A0375B3AFD}"/>
    <cellStyle name="Comma 53 2 3 2 7" xfId="26343" xr:uid="{3622A6FA-AABB-4A75-96BA-B4AF457F73DD}"/>
    <cellStyle name="Comma 53 2 3 3" xfId="6033" xr:uid="{00000000-0005-0000-0000-0000DA170000}"/>
    <cellStyle name="Comma 53 2 3 3 2" xfId="6034" xr:uid="{00000000-0005-0000-0000-0000DB170000}"/>
    <cellStyle name="Comma 53 2 3 3 2 2" xfId="6035" xr:uid="{00000000-0005-0000-0000-0000DC170000}"/>
    <cellStyle name="Comma 53 2 3 3 2 2 2" xfId="6036" xr:uid="{00000000-0005-0000-0000-0000DD170000}"/>
    <cellStyle name="Comma 53 2 3 3 2 2 2 2" xfId="26362" xr:uid="{D6CBD1E0-AB38-4F5B-9C10-AADD684339E2}"/>
    <cellStyle name="Comma 53 2 3 3 2 2 3" xfId="6037" xr:uid="{00000000-0005-0000-0000-0000DE170000}"/>
    <cellStyle name="Comma 53 2 3 3 2 2 3 2" xfId="26363" xr:uid="{2D1EBC5B-31B7-4E2A-9527-ADF7CEE11B4F}"/>
    <cellStyle name="Comma 53 2 3 3 2 2 4" xfId="6038" xr:uid="{00000000-0005-0000-0000-0000DF170000}"/>
    <cellStyle name="Comma 53 2 3 3 2 2 4 2" xfId="26364" xr:uid="{D7498C4D-FD7F-4B3E-8DB2-972660BEBA13}"/>
    <cellStyle name="Comma 53 2 3 3 2 2 5" xfId="26361" xr:uid="{2B815D4A-89F1-43EA-8BC6-022F67598C3E}"/>
    <cellStyle name="Comma 53 2 3 3 2 3" xfId="6039" xr:uid="{00000000-0005-0000-0000-0000E0170000}"/>
    <cellStyle name="Comma 53 2 3 3 2 3 2" xfId="26365" xr:uid="{00F3B1F7-6D72-4DB5-A9C8-A0726C40606F}"/>
    <cellStyle name="Comma 53 2 3 3 2 4" xfId="6040" xr:uid="{00000000-0005-0000-0000-0000E1170000}"/>
    <cellStyle name="Comma 53 2 3 3 2 4 2" xfId="26366" xr:uid="{5945857F-9223-44C1-8AE3-3877EE31FD6C}"/>
    <cellStyle name="Comma 53 2 3 3 2 5" xfId="6041" xr:uid="{00000000-0005-0000-0000-0000E2170000}"/>
    <cellStyle name="Comma 53 2 3 3 2 5 2" xfId="26367" xr:uid="{A4362FE6-8496-4A57-BB7F-5E84583149D5}"/>
    <cellStyle name="Comma 53 2 3 3 2 6" xfId="26360" xr:uid="{6CD56195-718F-4755-B2F1-B77490BCF6F2}"/>
    <cellStyle name="Comma 53 2 3 3 3" xfId="6042" xr:uid="{00000000-0005-0000-0000-0000E3170000}"/>
    <cellStyle name="Comma 53 2 3 3 3 2" xfId="6043" xr:uid="{00000000-0005-0000-0000-0000E4170000}"/>
    <cellStyle name="Comma 53 2 3 3 3 2 2" xfId="26369" xr:uid="{27073AE3-FD90-4A2A-AE5D-00FD6E0F326C}"/>
    <cellStyle name="Comma 53 2 3 3 3 3" xfId="6044" xr:uid="{00000000-0005-0000-0000-0000E5170000}"/>
    <cellStyle name="Comma 53 2 3 3 3 3 2" xfId="26370" xr:uid="{4802836A-34E1-4C21-9736-80705CAE0B38}"/>
    <cellStyle name="Comma 53 2 3 3 3 4" xfId="6045" xr:uid="{00000000-0005-0000-0000-0000E6170000}"/>
    <cellStyle name="Comma 53 2 3 3 3 4 2" xfId="26371" xr:uid="{22B032B9-9B5C-4A8D-BCA6-EE5A28186DC6}"/>
    <cellStyle name="Comma 53 2 3 3 3 5" xfId="26368" xr:uid="{332769EB-4168-4518-970F-2BBEB362F7F9}"/>
    <cellStyle name="Comma 53 2 3 3 4" xfId="6046" xr:uid="{00000000-0005-0000-0000-0000E7170000}"/>
    <cellStyle name="Comma 53 2 3 3 4 2" xfId="26372" xr:uid="{CA5BE4D2-5F65-4A04-8484-947E2059FF2F}"/>
    <cellStyle name="Comma 53 2 3 3 5" xfId="6047" xr:uid="{00000000-0005-0000-0000-0000E8170000}"/>
    <cellStyle name="Comma 53 2 3 3 5 2" xfId="26373" xr:uid="{118206CC-795E-49D9-8AD5-6FEF202B4A6E}"/>
    <cellStyle name="Comma 53 2 3 3 6" xfId="6048" xr:uid="{00000000-0005-0000-0000-0000E9170000}"/>
    <cellStyle name="Comma 53 2 3 3 6 2" xfId="26374" xr:uid="{34EE066D-0889-406F-ABF2-558531A25A90}"/>
    <cellStyle name="Comma 53 2 3 3 7" xfId="26359" xr:uid="{F4179BFB-97C4-46FC-9C7C-394BEBD2A1A3}"/>
    <cellStyle name="Comma 53 2 3 4" xfId="6049" xr:uid="{00000000-0005-0000-0000-0000EA170000}"/>
    <cellStyle name="Comma 53 2 3 4 2" xfId="6050" xr:uid="{00000000-0005-0000-0000-0000EB170000}"/>
    <cellStyle name="Comma 53 2 3 4 2 2" xfId="6051" xr:uid="{00000000-0005-0000-0000-0000EC170000}"/>
    <cellStyle name="Comma 53 2 3 4 2 2 2" xfId="26377" xr:uid="{271F4965-3301-4BE5-9C85-1DD5734AD85E}"/>
    <cellStyle name="Comma 53 2 3 4 2 3" xfId="6052" xr:uid="{00000000-0005-0000-0000-0000ED170000}"/>
    <cellStyle name="Comma 53 2 3 4 2 3 2" xfId="26378" xr:uid="{EA2B1724-7BDF-427C-999F-051BAB5FD639}"/>
    <cellStyle name="Comma 53 2 3 4 2 4" xfId="6053" xr:uid="{00000000-0005-0000-0000-0000EE170000}"/>
    <cellStyle name="Comma 53 2 3 4 2 4 2" xfId="26379" xr:uid="{A9A2AE18-6174-481B-995E-26F1E3E8C3A5}"/>
    <cellStyle name="Comma 53 2 3 4 2 5" xfId="26376" xr:uid="{A57227AD-5401-4ECE-BF61-14E587DF2795}"/>
    <cellStyle name="Comma 53 2 3 4 3" xfId="6054" xr:uid="{00000000-0005-0000-0000-0000EF170000}"/>
    <cellStyle name="Comma 53 2 3 4 3 2" xfId="26380" xr:uid="{FCCE1918-10D3-4B28-B03C-DA574A97B95F}"/>
    <cellStyle name="Comma 53 2 3 4 4" xfId="6055" xr:uid="{00000000-0005-0000-0000-0000F0170000}"/>
    <cellStyle name="Comma 53 2 3 4 4 2" xfId="26381" xr:uid="{2BC435DA-91A8-4805-BC30-3920B10E388A}"/>
    <cellStyle name="Comma 53 2 3 4 5" xfId="6056" xr:uid="{00000000-0005-0000-0000-0000F1170000}"/>
    <cellStyle name="Comma 53 2 3 4 5 2" xfId="26382" xr:uid="{B0B83798-C66C-452A-B4D8-26B7F7B5F0FF}"/>
    <cellStyle name="Comma 53 2 3 4 6" xfId="26375" xr:uid="{B865ABAA-9E02-4AA7-83E2-F0CC6CD858AB}"/>
    <cellStyle name="Comma 53 2 3 5" xfId="6057" xr:uid="{00000000-0005-0000-0000-0000F2170000}"/>
    <cellStyle name="Comma 53 2 3 5 2" xfId="6058" xr:uid="{00000000-0005-0000-0000-0000F3170000}"/>
    <cellStyle name="Comma 53 2 3 5 2 2" xfId="26384" xr:uid="{F269A7AD-7CF2-4DA6-BA43-DDF5B126C601}"/>
    <cellStyle name="Comma 53 2 3 5 3" xfId="6059" xr:uid="{00000000-0005-0000-0000-0000F4170000}"/>
    <cellStyle name="Comma 53 2 3 5 3 2" xfId="26385" xr:uid="{0892679E-4E3C-48F1-8AA4-451E4A7A4DFD}"/>
    <cellStyle name="Comma 53 2 3 5 4" xfId="6060" xr:uid="{00000000-0005-0000-0000-0000F5170000}"/>
    <cellStyle name="Comma 53 2 3 5 4 2" xfId="26386" xr:uid="{7688830C-AEDF-40F3-BD0F-F3EA0B63A957}"/>
    <cellStyle name="Comma 53 2 3 5 5" xfId="26383" xr:uid="{1C3EB72E-FCB7-45B3-946F-0902537BB91B}"/>
    <cellStyle name="Comma 53 2 3 6" xfId="6061" xr:uid="{00000000-0005-0000-0000-0000F6170000}"/>
    <cellStyle name="Comma 53 2 3 6 2" xfId="26387" xr:uid="{5282A1F8-2C22-4C97-A15C-E7E723AA87A5}"/>
    <cellStyle name="Comma 53 2 3 7" xfId="6062" xr:uid="{00000000-0005-0000-0000-0000F7170000}"/>
    <cellStyle name="Comma 53 2 3 7 2" xfId="26388" xr:uid="{29045958-774A-4E21-9D6F-B7A20D9572DF}"/>
    <cellStyle name="Comma 53 2 3 8" xfId="6063" xr:uid="{00000000-0005-0000-0000-0000F8170000}"/>
    <cellStyle name="Comma 53 2 3 8 2" xfId="26389" xr:uid="{080EF0FC-E63A-4298-B6EA-F92A20423A26}"/>
    <cellStyle name="Comma 53 2 3 9" xfId="26342" xr:uid="{81CDFF92-7068-4D67-B174-3D5D36CF9A3D}"/>
    <cellStyle name="Comma 53 2 4" xfId="6064" xr:uid="{00000000-0005-0000-0000-0000F9170000}"/>
    <cellStyle name="Comma 53 2 4 2" xfId="6065" xr:uid="{00000000-0005-0000-0000-0000FA170000}"/>
    <cellStyle name="Comma 53 2 4 2 2" xfId="6066" xr:uid="{00000000-0005-0000-0000-0000FB170000}"/>
    <cellStyle name="Comma 53 2 4 2 2 2" xfId="6067" xr:uid="{00000000-0005-0000-0000-0000FC170000}"/>
    <cellStyle name="Comma 53 2 4 2 2 2 2" xfId="26393" xr:uid="{3A00EB3A-66A8-4169-AD1A-FFCB43597C9F}"/>
    <cellStyle name="Comma 53 2 4 2 2 3" xfId="6068" xr:uid="{00000000-0005-0000-0000-0000FD170000}"/>
    <cellStyle name="Comma 53 2 4 2 2 3 2" xfId="26394" xr:uid="{C6FF20C8-EE7B-46D0-9383-F9ED8B71E811}"/>
    <cellStyle name="Comma 53 2 4 2 2 4" xfId="6069" xr:uid="{00000000-0005-0000-0000-0000FE170000}"/>
    <cellStyle name="Comma 53 2 4 2 2 4 2" xfId="26395" xr:uid="{1149EC32-0116-4E8E-B4F6-AE435BD409E6}"/>
    <cellStyle name="Comma 53 2 4 2 2 5" xfId="26392" xr:uid="{083D5856-6814-4CA4-8C98-D82C2F841E90}"/>
    <cellStyle name="Comma 53 2 4 2 3" xfId="6070" xr:uid="{00000000-0005-0000-0000-0000FF170000}"/>
    <cellStyle name="Comma 53 2 4 2 3 2" xfId="26396" xr:uid="{0E3C50C4-91C5-41A5-8DB8-349C096DC2A3}"/>
    <cellStyle name="Comma 53 2 4 2 4" xfId="6071" xr:uid="{00000000-0005-0000-0000-000000180000}"/>
    <cellStyle name="Comma 53 2 4 2 4 2" xfId="26397" xr:uid="{4A61C45A-CA30-4B56-9F86-23ECCC92C454}"/>
    <cellStyle name="Comma 53 2 4 2 5" xfId="6072" xr:uid="{00000000-0005-0000-0000-000001180000}"/>
    <cellStyle name="Comma 53 2 4 2 5 2" xfId="26398" xr:uid="{45B13315-9BC2-4734-ACD1-CB2DB1FE1E32}"/>
    <cellStyle name="Comma 53 2 4 2 6" xfId="26391" xr:uid="{AF4E7BD0-7B01-49F7-83F8-03D484D9C56F}"/>
    <cellStyle name="Comma 53 2 4 3" xfId="6073" xr:uid="{00000000-0005-0000-0000-000002180000}"/>
    <cellStyle name="Comma 53 2 4 3 2" xfId="6074" xr:uid="{00000000-0005-0000-0000-000003180000}"/>
    <cellStyle name="Comma 53 2 4 3 2 2" xfId="26400" xr:uid="{92CDBBDF-34F7-4DF8-92A9-4E0686F74547}"/>
    <cellStyle name="Comma 53 2 4 3 3" xfId="6075" xr:uid="{00000000-0005-0000-0000-000004180000}"/>
    <cellStyle name="Comma 53 2 4 3 3 2" xfId="26401" xr:uid="{4C31326B-BCEF-4B3A-AC16-3B751241E796}"/>
    <cellStyle name="Comma 53 2 4 3 4" xfId="6076" xr:uid="{00000000-0005-0000-0000-000005180000}"/>
    <cellStyle name="Comma 53 2 4 3 4 2" xfId="26402" xr:uid="{9C54B333-064C-4529-B63D-30A2839EAD10}"/>
    <cellStyle name="Comma 53 2 4 3 5" xfId="26399" xr:uid="{4DACB4AE-2671-4181-9C9D-08DFE9C8F8E5}"/>
    <cellStyle name="Comma 53 2 4 4" xfId="6077" xr:uid="{00000000-0005-0000-0000-000006180000}"/>
    <cellStyle name="Comma 53 2 4 4 2" xfId="26403" xr:uid="{B30151B6-9FB0-4A7E-B2D4-5C7B9E04FF69}"/>
    <cellStyle name="Comma 53 2 4 5" xfId="6078" xr:uid="{00000000-0005-0000-0000-000007180000}"/>
    <cellStyle name="Comma 53 2 4 5 2" xfId="26404" xr:uid="{105AB54C-4BF8-456A-AB89-537AD03DA240}"/>
    <cellStyle name="Comma 53 2 4 6" xfId="6079" xr:uid="{00000000-0005-0000-0000-000008180000}"/>
    <cellStyle name="Comma 53 2 4 6 2" xfId="26405" xr:uid="{16538BD2-6257-4509-A648-62DF2D815D59}"/>
    <cellStyle name="Comma 53 2 4 7" xfId="26390" xr:uid="{69559394-BD11-45BF-859E-8ADDB953DA04}"/>
    <cellStyle name="Comma 53 2 5" xfId="6080" xr:uid="{00000000-0005-0000-0000-000009180000}"/>
    <cellStyle name="Comma 53 2 5 2" xfId="6081" xr:uid="{00000000-0005-0000-0000-00000A180000}"/>
    <cellStyle name="Comma 53 2 5 2 2" xfId="6082" xr:uid="{00000000-0005-0000-0000-00000B180000}"/>
    <cellStyle name="Comma 53 2 5 2 2 2" xfId="6083" xr:uid="{00000000-0005-0000-0000-00000C180000}"/>
    <cellStyle name="Comma 53 2 5 2 2 2 2" xfId="26409" xr:uid="{C3B80E55-C112-4509-9BAE-1A04EBD0D3C7}"/>
    <cellStyle name="Comma 53 2 5 2 2 3" xfId="6084" xr:uid="{00000000-0005-0000-0000-00000D180000}"/>
    <cellStyle name="Comma 53 2 5 2 2 3 2" xfId="26410" xr:uid="{46F30A52-F63E-4964-83F0-BB075071BB14}"/>
    <cellStyle name="Comma 53 2 5 2 2 4" xfId="6085" xr:uid="{00000000-0005-0000-0000-00000E180000}"/>
    <cellStyle name="Comma 53 2 5 2 2 4 2" xfId="26411" xr:uid="{76C11C9C-BCCF-41DE-B178-DEB028BAB2C0}"/>
    <cellStyle name="Comma 53 2 5 2 2 5" xfId="26408" xr:uid="{6F613A78-6E4D-4268-84ED-F1733B46A9B7}"/>
    <cellStyle name="Comma 53 2 5 2 3" xfId="6086" xr:uid="{00000000-0005-0000-0000-00000F180000}"/>
    <cellStyle name="Comma 53 2 5 2 3 2" xfId="26412" xr:uid="{EA592740-4F05-4C53-B3C0-3348AC8FAEAF}"/>
    <cellStyle name="Comma 53 2 5 2 4" xfId="6087" xr:uid="{00000000-0005-0000-0000-000010180000}"/>
    <cellStyle name="Comma 53 2 5 2 4 2" xfId="26413" xr:uid="{D16EE6C7-8375-46A1-9F6A-B84FB084FCF1}"/>
    <cellStyle name="Comma 53 2 5 2 5" xfId="6088" xr:uid="{00000000-0005-0000-0000-000011180000}"/>
    <cellStyle name="Comma 53 2 5 2 5 2" xfId="26414" xr:uid="{C76E417A-4AA5-4EB9-B8D8-62920CD4A6EF}"/>
    <cellStyle name="Comma 53 2 5 2 6" xfId="26407" xr:uid="{98CCFE43-8C76-4062-80C8-CCBCDD545F14}"/>
    <cellStyle name="Comma 53 2 5 3" xfId="6089" xr:uid="{00000000-0005-0000-0000-000012180000}"/>
    <cellStyle name="Comma 53 2 5 3 2" xfId="6090" xr:uid="{00000000-0005-0000-0000-000013180000}"/>
    <cellStyle name="Comma 53 2 5 3 2 2" xfId="26416" xr:uid="{718DF1E7-2328-472B-A744-30F31284A89F}"/>
    <cellStyle name="Comma 53 2 5 3 3" xfId="6091" xr:uid="{00000000-0005-0000-0000-000014180000}"/>
    <cellStyle name="Comma 53 2 5 3 3 2" xfId="26417" xr:uid="{3EFE4367-4534-4A96-ACDF-ADF1762888BC}"/>
    <cellStyle name="Comma 53 2 5 3 4" xfId="6092" xr:uid="{00000000-0005-0000-0000-000015180000}"/>
    <cellStyle name="Comma 53 2 5 3 4 2" xfId="26418" xr:uid="{214C4061-9794-40FA-A736-6E4EE779CE7F}"/>
    <cellStyle name="Comma 53 2 5 3 5" xfId="26415" xr:uid="{B84F2C81-E854-4AC7-9AB4-514142953FB2}"/>
    <cellStyle name="Comma 53 2 5 4" xfId="6093" xr:uid="{00000000-0005-0000-0000-000016180000}"/>
    <cellStyle name="Comma 53 2 5 4 2" xfId="26419" xr:uid="{C2F48C0D-9501-4438-B5F6-C698E2C73EC6}"/>
    <cellStyle name="Comma 53 2 5 5" xfId="6094" xr:uid="{00000000-0005-0000-0000-000017180000}"/>
    <cellStyle name="Comma 53 2 5 5 2" xfId="26420" xr:uid="{D9B1131B-90B9-4995-89FD-A285CE476A55}"/>
    <cellStyle name="Comma 53 2 5 6" xfId="6095" xr:uid="{00000000-0005-0000-0000-000018180000}"/>
    <cellStyle name="Comma 53 2 5 6 2" xfId="26421" xr:uid="{F50D95DE-0960-4C47-86E3-0AB9C0ED1C19}"/>
    <cellStyle name="Comma 53 2 5 7" xfId="26406" xr:uid="{8052F616-15FE-45BF-970F-976B28E2458C}"/>
    <cellStyle name="Comma 53 2 6" xfId="6096" xr:uid="{00000000-0005-0000-0000-000019180000}"/>
    <cellStyle name="Comma 53 2 6 2" xfId="6097" xr:uid="{00000000-0005-0000-0000-00001A180000}"/>
    <cellStyle name="Comma 53 2 6 2 2" xfId="6098" xr:uid="{00000000-0005-0000-0000-00001B180000}"/>
    <cellStyle name="Comma 53 2 6 2 2 2" xfId="26424" xr:uid="{2E9B42FA-F0E4-4CF8-9E6C-2A6168DFC421}"/>
    <cellStyle name="Comma 53 2 6 2 3" xfId="6099" xr:uid="{00000000-0005-0000-0000-00001C180000}"/>
    <cellStyle name="Comma 53 2 6 2 3 2" xfId="26425" xr:uid="{76D24495-A7CE-4B61-8101-DFCFF5320562}"/>
    <cellStyle name="Comma 53 2 6 2 4" xfId="6100" xr:uid="{00000000-0005-0000-0000-00001D180000}"/>
    <cellStyle name="Comma 53 2 6 2 4 2" xfId="26426" xr:uid="{16FEDC77-B3FF-4E8C-802F-76C845E05178}"/>
    <cellStyle name="Comma 53 2 6 2 5" xfId="26423" xr:uid="{857FC90A-B82F-47BC-B80D-83F6F8A7B287}"/>
    <cellStyle name="Comma 53 2 6 3" xfId="6101" xr:uid="{00000000-0005-0000-0000-00001E180000}"/>
    <cellStyle name="Comma 53 2 6 3 2" xfId="26427" xr:uid="{253C7E8E-C82E-4C85-A644-97186915B496}"/>
    <cellStyle name="Comma 53 2 6 4" xfId="6102" xr:uid="{00000000-0005-0000-0000-00001F180000}"/>
    <cellStyle name="Comma 53 2 6 4 2" xfId="26428" xr:uid="{8EF5EA9A-45EE-46FC-A53E-AF4FCF0AA16B}"/>
    <cellStyle name="Comma 53 2 6 5" xfId="6103" xr:uid="{00000000-0005-0000-0000-000020180000}"/>
    <cellStyle name="Comma 53 2 6 5 2" xfId="26429" xr:uid="{24D53305-3F17-40CD-AB7F-06C4501207D7}"/>
    <cellStyle name="Comma 53 2 6 6" xfId="26422" xr:uid="{10FE05E7-045E-4AC1-A29D-6267D5BD895D}"/>
    <cellStyle name="Comma 53 2 7" xfId="6104" xr:uid="{00000000-0005-0000-0000-000021180000}"/>
    <cellStyle name="Comma 53 2 7 2" xfId="6105" xr:uid="{00000000-0005-0000-0000-000022180000}"/>
    <cellStyle name="Comma 53 2 7 2 2" xfId="26431" xr:uid="{D2268860-035A-4388-A160-F06E30D06176}"/>
    <cellStyle name="Comma 53 2 7 3" xfId="6106" xr:uid="{00000000-0005-0000-0000-000023180000}"/>
    <cellStyle name="Comma 53 2 7 3 2" xfId="26432" xr:uid="{14371DB2-1213-439D-A556-0E19BF6021E8}"/>
    <cellStyle name="Comma 53 2 7 4" xfId="6107" xr:uid="{00000000-0005-0000-0000-000024180000}"/>
    <cellStyle name="Comma 53 2 7 4 2" xfId="26433" xr:uid="{E76DE6CC-916C-405E-B8E6-8B00DED6D0B1}"/>
    <cellStyle name="Comma 53 2 7 5" xfId="26430" xr:uid="{7C958310-9688-4A94-B2E1-D4EF2F6716CA}"/>
    <cellStyle name="Comma 53 2 8" xfId="6108" xr:uid="{00000000-0005-0000-0000-000025180000}"/>
    <cellStyle name="Comma 53 2 8 2" xfId="26434" xr:uid="{F16D433C-92A3-4F72-BF3F-E9F2D06C0C85}"/>
    <cellStyle name="Comma 53 2 9" xfId="6109" xr:uid="{00000000-0005-0000-0000-000026180000}"/>
    <cellStyle name="Comma 53 2 9 2" xfId="26435" xr:uid="{31D57656-FDB8-486B-8C64-73642B0A7425}"/>
    <cellStyle name="Comma 53 3" xfId="6110" xr:uid="{00000000-0005-0000-0000-000027180000}"/>
    <cellStyle name="Comma 53 3 10" xfId="6111" xr:uid="{00000000-0005-0000-0000-000028180000}"/>
    <cellStyle name="Comma 53 3 10 2" xfId="26437" xr:uid="{FD32427D-6181-48D3-B35F-71EB206D867C}"/>
    <cellStyle name="Comma 53 3 11" xfId="26436" xr:uid="{51178806-408B-4C6F-8A2C-C2A02B970EB7}"/>
    <cellStyle name="Comma 53 3 2" xfId="6112" xr:uid="{00000000-0005-0000-0000-000029180000}"/>
    <cellStyle name="Comma 53 3 2 2" xfId="6113" xr:uid="{00000000-0005-0000-0000-00002A180000}"/>
    <cellStyle name="Comma 53 3 2 2 2" xfId="6114" xr:uid="{00000000-0005-0000-0000-00002B180000}"/>
    <cellStyle name="Comma 53 3 2 2 2 2" xfId="6115" xr:uid="{00000000-0005-0000-0000-00002C180000}"/>
    <cellStyle name="Comma 53 3 2 2 2 2 2" xfId="6116" xr:uid="{00000000-0005-0000-0000-00002D180000}"/>
    <cellStyle name="Comma 53 3 2 2 2 2 2 2" xfId="26442" xr:uid="{40077C16-F394-4E2F-8ACE-61F381EB9534}"/>
    <cellStyle name="Comma 53 3 2 2 2 2 3" xfId="6117" xr:uid="{00000000-0005-0000-0000-00002E180000}"/>
    <cellStyle name="Comma 53 3 2 2 2 2 3 2" xfId="26443" xr:uid="{08AE03FF-D7D6-476F-86A4-56071F04CC2D}"/>
    <cellStyle name="Comma 53 3 2 2 2 2 4" xfId="6118" xr:uid="{00000000-0005-0000-0000-00002F180000}"/>
    <cellStyle name="Comma 53 3 2 2 2 2 4 2" xfId="26444" xr:uid="{40099159-A424-4837-A80C-D734ECE36F3C}"/>
    <cellStyle name="Comma 53 3 2 2 2 2 5" xfId="26441" xr:uid="{4843922F-FDF0-46A9-85CD-A5D866F78677}"/>
    <cellStyle name="Comma 53 3 2 2 2 3" xfId="6119" xr:uid="{00000000-0005-0000-0000-000030180000}"/>
    <cellStyle name="Comma 53 3 2 2 2 3 2" xfId="26445" xr:uid="{5F112025-AC03-40A0-BD72-E2C38796A04F}"/>
    <cellStyle name="Comma 53 3 2 2 2 4" xfId="6120" xr:uid="{00000000-0005-0000-0000-000031180000}"/>
    <cellStyle name="Comma 53 3 2 2 2 4 2" xfId="26446" xr:uid="{6A4A0735-FF6A-464A-A257-C425E72FFD8D}"/>
    <cellStyle name="Comma 53 3 2 2 2 5" xfId="6121" xr:uid="{00000000-0005-0000-0000-000032180000}"/>
    <cellStyle name="Comma 53 3 2 2 2 5 2" xfId="26447" xr:uid="{1BC4FC60-277B-424F-956D-D3B88F837457}"/>
    <cellStyle name="Comma 53 3 2 2 2 6" xfId="26440" xr:uid="{FD5D6911-19C6-460A-B462-E25C5F60D0AA}"/>
    <cellStyle name="Comma 53 3 2 2 3" xfId="6122" xr:uid="{00000000-0005-0000-0000-000033180000}"/>
    <cellStyle name="Comma 53 3 2 2 3 2" xfId="6123" xr:uid="{00000000-0005-0000-0000-000034180000}"/>
    <cellStyle name="Comma 53 3 2 2 3 2 2" xfId="26449" xr:uid="{8F2E0EC5-A67A-40DC-93F5-2439F56A0001}"/>
    <cellStyle name="Comma 53 3 2 2 3 3" xfId="6124" xr:uid="{00000000-0005-0000-0000-000035180000}"/>
    <cellStyle name="Comma 53 3 2 2 3 3 2" xfId="26450" xr:uid="{23FB7CB2-EC04-47A9-931A-06C8E726393B}"/>
    <cellStyle name="Comma 53 3 2 2 3 4" xfId="6125" xr:uid="{00000000-0005-0000-0000-000036180000}"/>
    <cellStyle name="Comma 53 3 2 2 3 4 2" xfId="26451" xr:uid="{5EF06AA4-A392-4B3B-A4CF-E461286A366D}"/>
    <cellStyle name="Comma 53 3 2 2 3 5" xfId="26448" xr:uid="{FC58A0DD-927A-48F5-B011-663EB16E05DA}"/>
    <cellStyle name="Comma 53 3 2 2 4" xfId="6126" xr:uid="{00000000-0005-0000-0000-000037180000}"/>
    <cellStyle name="Comma 53 3 2 2 4 2" xfId="26452" xr:uid="{227A7F35-B19E-420E-9BC6-2A914ADF3176}"/>
    <cellStyle name="Comma 53 3 2 2 5" xfId="6127" xr:uid="{00000000-0005-0000-0000-000038180000}"/>
    <cellStyle name="Comma 53 3 2 2 5 2" xfId="26453" xr:uid="{1D9AA8CE-F96A-49E7-8822-4BC338927B4D}"/>
    <cellStyle name="Comma 53 3 2 2 6" xfId="6128" xr:uid="{00000000-0005-0000-0000-000039180000}"/>
    <cellStyle name="Comma 53 3 2 2 6 2" xfId="26454" xr:uid="{6E1BB17F-7C7B-4221-BEC3-C039EAD9C6FA}"/>
    <cellStyle name="Comma 53 3 2 2 7" xfId="26439" xr:uid="{BBEDEFDA-60BB-4E1B-A9BF-2D09AC5EFEF5}"/>
    <cellStyle name="Comma 53 3 2 3" xfId="6129" xr:uid="{00000000-0005-0000-0000-00003A180000}"/>
    <cellStyle name="Comma 53 3 2 3 2" xfId="6130" xr:uid="{00000000-0005-0000-0000-00003B180000}"/>
    <cellStyle name="Comma 53 3 2 3 2 2" xfId="6131" xr:uid="{00000000-0005-0000-0000-00003C180000}"/>
    <cellStyle name="Comma 53 3 2 3 2 2 2" xfId="6132" xr:uid="{00000000-0005-0000-0000-00003D180000}"/>
    <cellStyle name="Comma 53 3 2 3 2 2 2 2" xfId="26458" xr:uid="{A4635360-A65E-4397-A254-E968DD70D3F1}"/>
    <cellStyle name="Comma 53 3 2 3 2 2 3" xfId="6133" xr:uid="{00000000-0005-0000-0000-00003E180000}"/>
    <cellStyle name="Comma 53 3 2 3 2 2 3 2" xfId="26459" xr:uid="{18926E88-F157-4866-983E-5CF5D78CD284}"/>
    <cellStyle name="Comma 53 3 2 3 2 2 4" xfId="6134" xr:uid="{00000000-0005-0000-0000-00003F180000}"/>
    <cellStyle name="Comma 53 3 2 3 2 2 4 2" xfId="26460" xr:uid="{22DE631C-04F6-4975-89C7-30217FA01272}"/>
    <cellStyle name="Comma 53 3 2 3 2 2 5" xfId="26457" xr:uid="{AC7F5CE9-B90E-4D5D-ACCC-80CF9A85E511}"/>
    <cellStyle name="Comma 53 3 2 3 2 3" xfId="6135" xr:uid="{00000000-0005-0000-0000-000040180000}"/>
    <cellStyle name="Comma 53 3 2 3 2 3 2" xfId="26461" xr:uid="{4E5DEF06-A3AC-49ED-A7E5-8EF59B085E82}"/>
    <cellStyle name="Comma 53 3 2 3 2 4" xfId="6136" xr:uid="{00000000-0005-0000-0000-000041180000}"/>
    <cellStyle name="Comma 53 3 2 3 2 4 2" xfId="26462" xr:uid="{8794F56E-BD23-4752-977F-BAC5FB6414C6}"/>
    <cellStyle name="Comma 53 3 2 3 2 5" xfId="6137" xr:uid="{00000000-0005-0000-0000-000042180000}"/>
    <cellStyle name="Comma 53 3 2 3 2 5 2" xfId="26463" xr:uid="{9CB7F41F-BFA5-46D0-97C4-B3B6954787F3}"/>
    <cellStyle name="Comma 53 3 2 3 2 6" xfId="26456" xr:uid="{7E7BC699-C277-404C-8D1C-557FDF77AC92}"/>
    <cellStyle name="Comma 53 3 2 3 3" xfId="6138" xr:uid="{00000000-0005-0000-0000-000043180000}"/>
    <cellStyle name="Comma 53 3 2 3 3 2" xfId="6139" xr:uid="{00000000-0005-0000-0000-000044180000}"/>
    <cellStyle name="Comma 53 3 2 3 3 2 2" xfId="26465" xr:uid="{F886F3A1-E66D-40A7-9999-81ACD8206E69}"/>
    <cellStyle name="Comma 53 3 2 3 3 3" xfId="6140" xr:uid="{00000000-0005-0000-0000-000045180000}"/>
    <cellStyle name="Comma 53 3 2 3 3 3 2" xfId="26466" xr:uid="{FDF5D94E-3A5E-4573-9A48-F9674D777477}"/>
    <cellStyle name="Comma 53 3 2 3 3 4" xfId="6141" xr:uid="{00000000-0005-0000-0000-000046180000}"/>
    <cellStyle name="Comma 53 3 2 3 3 4 2" xfId="26467" xr:uid="{5D6DB976-7D10-40E4-814F-10A4E19002E3}"/>
    <cellStyle name="Comma 53 3 2 3 3 5" xfId="26464" xr:uid="{05BD9B91-470E-4AA2-B053-6F1059C0D73C}"/>
    <cellStyle name="Comma 53 3 2 3 4" xfId="6142" xr:uid="{00000000-0005-0000-0000-000047180000}"/>
    <cellStyle name="Comma 53 3 2 3 4 2" xfId="26468" xr:uid="{B527557A-834A-4217-8C08-6AFB5BF648B4}"/>
    <cellStyle name="Comma 53 3 2 3 5" xfId="6143" xr:uid="{00000000-0005-0000-0000-000048180000}"/>
    <cellStyle name="Comma 53 3 2 3 5 2" xfId="26469" xr:uid="{46DCB2AE-3F1D-4D00-84DA-62C559032E16}"/>
    <cellStyle name="Comma 53 3 2 3 6" xfId="6144" xr:uid="{00000000-0005-0000-0000-000049180000}"/>
    <cellStyle name="Comma 53 3 2 3 6 2" xfId="26470" xr:uid="{C75CD4DE-6040-4E26-9C8F-95CE032B74B5}"/>
    <cellStyle name="Comma 53 3 2 3 7" xfId="26455" xr:uid="{03317336-17B7-49F5-AEC1-DFB948B7B630}"/>
    <cellStyle name="Comma 53 3 2 4" xfId="6145" xr:uid="{00000000-0005-0000-0000-00004A180000}"/>
    <cellStyle name="Comma 53 3 2 4 2" xfId="6146" xr:uid="{00000000-0005-0000-0000-00004B180000}"/>
    <cellStyle name="Comma 53 3 2 4 2 2" xfId="6147" xr:uid="{00000000-0005-0000-0000-00004C180000}"/>
    <cellStyle name="Comma 53 3 2 4 2 2 2" xfId="26473" xr:uid="{B82174A4-85AF-4BC7-903C-68882FF3ABED}"/>
    <cellStyle name="Comma 53 3 2 4 2 3" xfId="6148" xr:uid="{00000000-0005-0000-0000-00004D180000}"/>
    <cellStyle name="Comma 53 3 2 4 2 3 2" xfId="26474" xr:uid="{5A977E4F-1178-4B0F-8D73-9B0A3F53E766}"/>
    <cellStyle name="Comma 53 3 2 4 2 4" xfId="6149" xr:uid="{00000000-0005-0000-0000-00004E180000}"/>
    <cellStyle name="Comma 53 3 2 4 2 4 2" xfId="26475" xr:uid="{12477CB5-8140-4688-B161-F3B6DB4CCFD1}"/>
    <cellStyle name="Comma 53 3 2 4 2 5" xfId="26472" xr:uid="{4D2F51C8-FA7C-4479-9E60-9333BB8A5FCA}"/>
    <cellStyle name="Comma 53 3 2 4 3" xfId="6150" xr:uid="{00000000-0005-0000-0000-00004F180000}"/>
    <cellStyle name="Comma 53 3 2 4 3 2" xfId="26476" xr:uid="{978C800C-B360-451E-AB1C-9B20C42401EE}"/>
    <cellStyle name="Comma 53 3 2 4 4" xfId="6151" xr:uid="{00000000-0005-0000-0000-000050180000}"/>
    <cellStyle name="Comma 53 3 2 4 4 2" xfId="26477" xr:uid="{511F0195-1CBC-4790-ABAC-30908DC66DCF}"/>
    <cellStyle name="Comma 53 3 2 4 5" xfId="6152" xr:uid="{00000000-0005-0000-0000-000051180000}"/>
    <cellStyle name="Comma 53 3 2 4 5 2" xfId="26478" xr:uid="{5846C069-0A05-4FD0-82EA-36902DE81598}"/>
    <cellStyle name="Comma 53 3 2 4 6" xfId="26471" xr:uid="{DED4DF20-1518-42A7-83F2-9E1DBD257701}"/>
    <cellStyle name="Comma 53 3 2 5" xfId="6153" xr:uid="{00000000-0005-0000-0000-000052180000}"/>
    <cellStyle name="Comma 53 3 2 5 2" xfId="6154" xr:uid="{00000000-0005-0000-0000-000053180000}"/>
    <cellStyle name="Comma 53 3 2 5 2 2" xfId="26480" xr:uid="{5864DB12-5AC2-49FA-B73E-4F50CE771091}"/>
    <cellStyle name="Comma 53 3 2 5 3" xfId="6155" xr:uid="{00000000-0005-0000-0000-000054180000}"/>
    <cellStyle name="Comma 53 3 2 5 3 2" xfId="26481" xr:uid="{97AC4AA9-A359-4BFB-8E89-75F76C5E9C32}"/>
    <cellStyle name="Comma 53 3 2 5 4" xfId="6156" xr:uid="{00000000-0005-0000-0000-000055180000}"/>
    <cellStyle name="Comma 53 3 2 5 4 2" xfId="26482" xr:uid="{32C590F3-B505-4330-B1A0-A54F1172A914}"/>
    <cellStyle name="Comma 53 3 2 5 5" xfId="26479" xr:uid="{F20F9BBB-1586-46AC-986B-4F3386A329B2}"/>
    <cellStyle name="Comma 53 3 2 6" xfId="6157" xr:uid="{00000000-0005-0000-0000-000056180000}"/>
    <cellStyle name="Comma 53 3 2 6 2" xfId="26483" xr:uid="{6B137C76-8C07-4CA3-AC9F-C7B937EC2F5E}"/>
    <cellStyle name="Comma 53 3 2 7" xfId="6158" xr:uid="{00000000-0005-0000-0000-000057180000}"/>
    <cellStyle name="Comma 53 3 2 7 2" xfId="26484" xr:uid="{669E33D8-3F23-4EC8-B541-3C4483A02833}"/>
    <cellStyle name="Comma 53 3 2 8" xfId="6159" xr:uid="{00000000-0005-0000-0000-000058180000}"/>
    <cellStyle name="Comma 53 3 2 8 2" xfId="26485" xr:uid="{7194061D-DD29-4171-9E67-DE355B58DBC9}"/>
    <cellStyle name="Comma 53 3 2 9" xfId="26438" xr:uid="{EFB122ED-91DE-43AE-A71E-B6B09BDD8090}"/>
    <cellStyle name="Comma 53 3 3" xfId="6160" xr:uid="{00000000-0005-0000-0000-000059180000}"/>
    <cellStyle name="Comma 53 3 3 2" xfId="6161" xr:uid="{00000000-0005-0000-0000-00005A180000}"/>
    <cellStyle name="Comma 53 3 3 2 2" xfId="6162" xr:uid="{00000000-0005-0000-0000-00005B180000}"/>
    <cellStyle name="Comma 53 3 3 2 2 2" xfId="6163" xr:uid="{00000000-0005-0000-0000-00005C180000}"/>
    <cellStyle name="Comma 53 3 3 2 2 2 2" xfId="6164" xr:uid="{00000000-0005-0000-0000-00005D180000}"/>
    <cellStyle name="Comma 53 3 3 2 2 2 2 2" xfId="26490" xr:uid="{E0CF18EC-8F84-41E3-AD33-0653C74CD666}"/>
    <cellStyle name="Comma 53 3 3 2 2 2 3" xfId="6165" xr:uid="{00000000-0005-0000-0000-00005E180000}"/>
    <cellStyle name="Comma 53 3 3 2 2 2 3 2" xfId="26491" xr:uid="{68D4CE62-0BF0-4788-9D2A-A0799EC164D3}"/>
    <cellStyle name="Comma 53 3 3 2 2 2 4" xfId="6166" xr:uid="{00000000-0005-0000-0000-00005F180000}"/>
    <cellStyle name="Comma 53 3 3 2 2 2 4 2" xfId="26492" xr:uid="{7DC38D60-59F1-4BE4-8E5B-F98ABA65757C}"/>
    <cellStyle name="Comma 53 3 3 2 2 2 5" xfId="26489" xr:uid="{FFD71A0E-4673-4634-BA83-097187B486E0}"/>
    <cellStyle name="Comma 53 3 3 2 2 3" xfId="6167" xr:uid="{00000000-0005-0000-0000-000060180000}"/>
    <cellStyle name="Comma 53 3 3 2 2 3 2" xfId="26493" xr:uid="{291B5A34-8809-4DB2-BBA1-AA458839F67C}"/>
    <cellStyle name="Comma 53 3 3 2 2 4" xfId="6168" xr:uid="{00000000-0005-0000-0000-000061180000}"/>
    <cellStyle name="Comma 53 3 3 2 2 4 2" xfId="26494" xr:uid="{DE750ED1-3C29-425F-9A37-C77DCCE006BB}"/>
    <cellStyle name="Comma 53 3 3 2 2 5" xfId="6169" xr:uid="{00000000-0005-0000-0000-000062180000}"/>
    <cellStyle name="Comma 53 3 3 2 2 5 2" xfId="26495" xr:uid="{9E68E381-9B0C-4E3C-83E7-193AF0C2844F}"/>
    <cellStyle name="Comma 53 3 3 2 2 6" xfId="26488" xr:uid="{7B9CB12B-6028-4522-80E3-9C8E9EB9DA2E}"/>
    <cellStyle name="Comma 53 3 3 2 3" xfId="6170" xr:uid="{00000000-0005-0000-0000-000063180000}"/>
    <cellStyle name="Comma 53 3 3 2 3 2" xfId="6171" xr:uid="{00000000-0005-0000-0000-000064180000}"/>
    <cellStyle name="Comma 53 3 3 2 3 2 2" xfId="26497" xr:uid="{3BD0C538-D0CC-4B73-9490-E2BD321997B6}"/>
    <cellStyle name="Comma 53 3 3 2 3 3" xfId="6172" xr:uid="{00000000-0005-0000-0000-000065180000}"/>
    <cellStyle name="Comma 53 3 3 2 3 3 2" xfId="26498" xr:uid="{317F8725-F35D-444C-B179-9584D528273D}"/>
    <cellStyle name="Comma 53 3 3 2 3 4" xfId="6173" xr:uid="{00000000-0005-0000-0000-000066180000}"/>
    <cellStyle name="Comma 53 3 3 2 3 4 2" xfId="26499" xr:uid="{4B297FA6-A412-44F1-8E8D-F026B6FFD843}"/>
    <cellStyle name="Comma 53 3 3 2 3 5" xfId="26496" xr:uid="{E896C292-587E-4E35-B889-055D8D84EF08}"/>
    <cellStyle name="Comma 53 3 3 2 4" xfId="6174" xr:uid="{00000000-0005-0000-0000-000067180000}"/>
    <cellStyle name="Comma 53 3 3 2 4 2" xfId="26500" xr:uid="{CE2C09FE-42DA-467A-97EE-5F734AF9B0CF}"/>
    <cellStyle name="Comma 53 3 3 2 5" xfId="6175" xr:uid="{00000000-0005-0000-0000-000068180000}"/>
    <cellStyle name="Comma 53 3 3 2 5 2" xfId="26501" xr:uid="{0FD5A6BD-EAA8-4AE4-97C0-2889765E005A}"/>
    <cellStyle name="Comma 53 3 3 2 6" xfId="6176" xr:uid="{00000000-0005-0000-0000-000069180000}"/>
    <cellStyle name="Comma 53 3 3 2 6 2" xfId="26502" xr:uid="{B00CAF30-6365-4E9D-9055-964B076B3479}"/>
    <cellStyle name="Comma 53 3 3 2 7" xfId="26487" xr:uid="{391AD3E6-7383-45C9-AA65-7828A2E4DEAA}"/>
    <cellStyle name="Comma 53 3 3 3" xfId="6177" xr:uid="{00000000-0005-0000-0000-00006A180000}"/>
    <cellStyle name="Comma 53 3 3 3 2" xfId="6178" xr:uid="{00000000-0005-0000-0000-00006B180000}"/>
    <cellStyle name="Comma 53 3 3 3 2 2" xfId="6179" xr:uid="{00000000-0005-0000-0000-00006C180000}"/>
    <cellStyle name="Comma 53 3 3 3 2 2 2" xfId="6180" xr:uid="{00000000-0005-0000-0000-00006D180000}"/>
    <cellStyle name="Comma 53 3 3 3 2 2 2 2" xfId="26506" xr:uid="{D4D497EE-99AD-48F2-BB81-BDC0B47E8ACA}"/>
    <cellStyle name="Comma 53 3 3 3 2 2 3" xfId="6181" xr:uid="{00000000-0005-0000-0000-00006E180000}"/>
    <cellStyle name="Comma 53 3 3 3 2 2 3 2" xfId="26507" xr:uid="{91E55240-4682-4AE3-B690-FF399DFC1996}"/>
    <cellStyle name="Comma 53 3 3 3 2 2 4" xfId="6182" xr:uid="{00000000-0005-0000-0000-00006F180000}"/>
    <cellStyle name="Comma 53 3 3 3 2 2 4 2" xfId="26508" xr:uid="{37C160D1-DC7D-4D32-926A-99F2B7EB4553}"/>
    <cellStyle name="Comma 53 3 3 3 2 2 5" xfId="26505" xr:uid="{1BAF410E-22CF-442C-85C5-43C7CB080B87}"/>
    <cellStyle name="Comma 53 3 3 3 2 3" xfId="6183" xr:uid="{00000000-0005-0000-0000-000070180000}"/>
    <cellStyle name="Comma 53 3 3 3 2 3 2" xfId="26509" xr:uid="{82DB4118-2FAD-4FD5-9D47-84E2B3B04D8C}"/>
    <cellStyle name="Comma 53 3 3 3 2 4" xfId="6184" xr:uid="{00000000-0005-0000-0000-000071180000}"/>
    <cellStyle name="Comma 53 3 3 3 2 4 2" xfId="26510" xr:uid="{F6FEE2A4-D616-4040-B002-B365D1068F83}"/>
    <cellStyle name="Comma 53 3 3 3 2 5" xfId="6185" xr:uid="{00000000-0005-0000-0000-000072180000}"/>
    <cellStyle name="Comma 53 3 3 3 2 5 2" xfId="26511" xr:uid="{E2083D83-82DD-4E26-84F8-DD61DD49CD28}"/>
    <cellStyle name="Comma 53 3 3 3 2 6" xfId="26504" xr:uid="{50074E0A-F2E9-407F-952E-7EEFDA743179}"/>
    <cellStyle name="Comma 53 3 3 3 3" xfId="6186" xr:uid="{00000000-0005-0000-0000-000073180000}"/>
    <cellStyle name="Comma 53 3 3 3 3 2" xfId="6187" xr:uid="{00000000-0005-0000-0000-000074180000}"/>
    <cellStyle name="Comma 53 3 3 3 3 2 2" xfId="26513" xr:uid="{E4F04063-4ED7-453B-B85D-F5BD8E07E532}"/>
    <cellStyle name="Comma 53 3 3 3 3 3" xfId="6188" xr:uid="{00000000-0005-0000-0000-000075180000}"/>
    <cellStyle name="Comma 53 3 3 3 3 3 2" xfId="26514" xr:uid="{41B1370A-98DB-4B27-9B81-CC4C10D27250}"/>
    <cellStyle name="Comma 53 3 3 3 3 4" xfId="6189" xr:uid="{00000000-0005-0000-0000-000076180000}"/>
    <cellStyle name="Comma 53 3 3 3 3 4 2" xfId="26515" xr:uid="{B57A1182-86C6-483A-8228-2C98DAB09174}"/>
    <cellStyle name="Comma 53 3 3 3 3 5" xfId="26512" xr:uid="{BB6C532A-6734-4D55-8E14-D3F6FD812FA6}"/>
    <cellStyle name="Comma 53 3 3 3 4" xfId="6190" xr:uid="{00000000-0005-0000-0000-000077180000}"/>
    <cellStyle name="Comma 53 3 3 3 4 2" xfId="26516" xr:uid="{62E0B3E1-B136-4AE4-AF3B-DD1E3C59343D}"/>
    <cellStyle name="Comma 53 3 3 3 5" xfId="6191" xr:uid="{00000000-0005-0000-0000-000078180000}"/>
    <cellStyle name="Comma 53 3 3 3 5 2" xfId="26517" xr:uid="{B19D4C61-9DF0-49F6-A2BE-5D294B154635}"/>
    <cellStyle name="Comma 53 3 3 3 6" xfId="6192" xr:uid="{00000000-0005-0000-0000-000079180000}"/>
    <cellStyle name="Comma 53 3 3 3 6 2" xfId="26518" xr:uid="{076B9A9A-D9EF-47E0-991E-252BC6B1E3EF}"/>
    <cellStyle name="Comma 53 3 3 3 7" xfId="26503" xr:uid="{4F969033-9F37-4EF9-ABC3-1D161F678F6E}"/>
    <cellStyle name="Comma 53 3 3 4" xfId="6193" xr:uid="{00000000-0005-0000-0000-00007A180000}"/>
    <cellStyle name="Comma 53 3 3 4 2" xfId="6194" xr:uid="{00000000-0005-0000-0000-00007B180000}"/>
    <cellStyle name="Comma 53 3 3 4 2 2" xfId="6195" xr:uid="{00000000-0005-0000-0000-00007C180000}"/>
    <cellStyle name="Comma 53 3 3 4 2 2 2" xfId="26521" xr:uid="{FC9A8116-8030-4E4A-8A30-C851DD02A6AE}"/>
    <cellStyle name="Comma 53 3 3 4 2 3" xfId="6196" xr:uid="{00000000-0005-0000-0000-00007D180000}"/>
    <cellStyle name="Comma 53 3 3 4 2 3 2" xfId="26522" xr:uid="{4298314A-500F-4F15-9A8F-5F82ADCB3354}"/>
    <cellStyle name="Comma 53 3 3 4 2 4" xfId="6197" xr:uid="{00000000-0005-0000-0000-00007E180000}"/>
    <cellStyle name="Comma 53 3 3 4 2 4 2" xfId="26523" xr:uid="{629194F9-6A79-4C19-87B8-4E5E8C1674C4}"/>
    <cellStyle name="Comma 53 3 3 4 2 5" xfId="26520" xr:uid="{DF8A56C8-7251-4AB1-A4CC-119CCB015BFA}"/>
    <cellStyle name="Comma 53 3 3 4 3" xfId="6198" xr:uid="{00000000-0005-0000-0000-00007F180000}"/>
    <cellStyle name="Comma 53 3 3 4 3 2" xfId="26524" xr:uid="{AE0E7864-A675-4E41-ADFE-36F156925D3C}"/>
    <cellStyle name="Comma 53 3 3 4 4" xfId="6199" xr:uid="{00000000-0005-0000-0000-000080180000}"/>
    <cellStyle name="Comma 53 3 3 4 4 2" xfId="26525" xr:uid="{F5DB5123-315E-46FB-977A-820BA372DCE0}"/>
    <cellStyle name="Comma 53 3 3 4 5" xfId="6200" xr:uid="{00000000-0005-0000-0000-000081180000}"/>
    <cellStyle name="Comma 53 3 3 4 5 2" xfId="26526" xr:uid="{EBAE0CEE-121C-4CDA-8DEA-4D885F9093FE}"/>
    <cellStyle name="Comma 53 3 3 4 6" xfId="26519" xr:uid="{2DAB3D2A-8C5C-4594-9408-7C760B880025}"/>
    <cellStyle name="Comma 53 3 3 5" xfId="6201" xr:uid="{00000000-0005-0000-0000-000082180000}"/>
    <cellStyle name="Comma 53 3 3 5 2" xfId="6202" xr:uid="{00000000-0005-0000-0000-000083180000}"/>
    <cellStyle name="Comma 53 3 3 5 2 2" xfId="26528" xr:uid="{93BDE96B-4E08-46EC-BBDB-47815E871902}"/>
    <cellStyle name="Comma 53 3 3 5 3" xfId="6203" xr:uid="{00000000-0005-0000-0000-000084180000}"/>
    <cellStyle name="Comma 53 3 3 5 3 2" xfId="26529" xr:uid="{2CE1CBCE-8070-4298-802F-C96938213086}"/>
    <cellStyle name="Comma 53 3 3 5 4" xfId="6204" xr:uid="{00000000-0005-0000-0000-000085180000}"/>
    <cellStyle name="Comma 53 3 3 5 4 2" xfId="26530" xr:uid="{46C71E43-914C-4002-B581-113E3D9B315A}"/>
    <cellStyle name="Comma 53 3 3 5 5" xfId="26527" xr:uid="{5F9F5752-7550-4EFF-B473-FD8DB9EE5A45}"/>
    <cellStyle name="Comma 53 3 3 6" xfId="6205" xr:uid="{00000000-0005-0000-0000-000086180000}"/>
    <cellStyle name="Comma 53 3 3 6 2" xfId="26531" xr:uid="{3FBCC618-0B58-418E-A684-F0C3082FDA0E}"/>
    <cellStyle name="Comma 53 3 3 7" xfId="6206" xr:uid="{00000000-0005-0000-0000-000087180000}"/>
    <cellStyle name="Comma 53 3 3 7 2" xfId="26532" xr:uid="{14946EBC-6897-4939-AA97-DE3DE771CE7A}"/>
    <cellStyle name="Comma 53 3 3 8" xfId="6207" xr:uid="{00000000-0005-0000-0000-000088180000}"/>
    <cellStyle name="Comma 53 3 3 8 2" xfId="26533" xr:uid="{E5C163E8-F3CE-48B6-8C97-1C588803A355}"/>
    <cellStyle name="Comma 53 3 3 9" xfId="26486" xr:uid="{395FDBAB-CE4E-4887-91E0-DE3DEA52E751}"/>
    <cellStyle name="Comma 53 3 4" xfId="6208" xr:uid="{00000000-0005-0000-0000-000089180000}"/>
    <cellStyle name="Comma 53 3 4 2" xfId="6209" xr:uid="{00000000-0005-0000-0000-00008A180000}"/>
    <cellStyle name="Comma 53 3 4 2 2" xfId="6210" xr:uid="{00000000-0005-0000-0000-00008B180000}"/>
    <cellStyle name="Comma 53 3 4 2 2 2" xfId="6211" xr:uid="{00000000-0005-0000-0000-00008C180000}"/>
    <cellStyle name="Comma 53 3 4 2 2 2 2" xfId="26537" xr:uid="{5E8111ED-0F5B-40F7-A602-857DF0D937FD}"/>
    <cellStyle name="Comma 53 3 4 2 2 3" xfId="6212" xr:uid="{00000000-0005-0000-0000-00008D180000}"/>
    <cellStyle name="Comma 53 3 4 2 2 3 2" xfId="26538" xr:uid="{54AA5739-7A01-4E0F-B2CE-93E646E3A485}"/>
    <cellStyle name="Comma 53 3 4 2 2 4" xfId="6213" xr:uid="{00000000-0005-0000-0000-00008E180000}"/>
    <cellStyle name="Comma 53 3 4 2 2 4 2" xfId="26539" xr:uid="{D33D6553-34E2-4556-A6B2-E0F35DCEE03D}"/>
    <cellStyle name="Comma 53 3 4 2 2 5" xfId="26536" xr:uid="{3EDF9D3C-B780-48C5-B4F7-C0B0D0398161}"/>
    <cellStyle name="Comma 53 3 4 2 3" xfId="6214" xr:uid="{00000000-0005-0000-0000-00008F180000}"/>
    <cellStyle name="Comma 53 3 4 2 3 2" xfId="26540" xr:uid="{7807CC5E-F699-44D0-A788-B4D8CAE340FE}"/>
    <cellStyle name="Comma 53 3 4 2 4" xfId="6215" xr:uid="{00000000-0005-0000-0000-000090180000}"/>
    <cellStyle name="Comma 53 3 4 2 4 2" xfId="26541" xr:uid="{67F723ED-39F8-4D91-80A8-0A03EB3CE97F}"/>
    <cellStyle name="Comma 53 3 4 2 5" xfId="6216" xr:uid="{00000000-0005-0000-0000-000091180000}"/>
    <cellStyle name="Comma 53 3 4 2 5 2" xfId="26542" xr:uid="{A4539C1C-4B33-42DB-B38D-71262C7B8B6E}"/>
    <cellStyle name="Comma 53 3 4 2 6" xfId="26535" xr:uid="{DCB394FA-3808-40C4-B9D2-C2817DFA16F4}"/>
    <cellStyle name="Comma 53 3 4 3" xfId="6217" xr:uid="{00000000-0005-0000-0000-000092180000}"/>
    <cellStyle name="Comma 53 3 4 3 2" xfId="6218" xr:uid="{00000000-0005-0000-0000-000093180000}"/>
    <cellStyle name="Comma 53 3 4 3 2 2" xfId="26544" xr:uid="{8F77C347-2E19-4917-9CC7-B886815E8DFE}"/>
    <cellStyle name="Comma 53 3 4 3 3" xfId="6219" xr:uid="{00000000-0005-0000-0000-000094180000}"/>
    <cellStyle name="Comma 53 3 4 3 3 2" xfId="26545" xr:uid="{551A38EA-E9DE-4F7B-926D-E7748DE257AF}"/>
    <cellStyle name="Comma 53 3 4 3 4" xfId="6220" xr:uid="{00000000-0005-0000-0000-000095180000}"/>
    <cellStyle name="Comma 53 3 4 3 4 2" xfId="26546" xr:uid="{9E3FA576-0D59-4BA8-8A43-CC75FB543E15}"/>
    <cellStyle name="Comma 53 3 4 3 5" xfId="26543" xr:uid="{B0B30D9F-072B-4009-A226-3B7377E0C273}"/>
    <cellStyle name="Comma 53 3 4 4" xfId="6221" xr:uid="{00000000-0005-0000-0000-000096180000}"/>
    <cellStyle name="Comma 53 3 4 4 2" xfId="26547" xr:uid="{8A7D8D6C-A8CD-43BF-A8DD-A9BD08A641C4}"/>
    <cellStyle name="Comma 53 3 4 5" xfId="6222" xr:uid="{00000000-0005-0000-0000-000097180000}"/>
    <cellStyle name="Comma 53 3 4 5 2" xfId="26548" xr:uid="{0585C90A-B660-480F-9A87-205AFB2F62A3}"/>
    <cellStyle name="Comma 53 3 4 6" xfId="6223" xr:uid="{00000000-0005-0000-0000-000098180000}"/>
    <cellStyle name="Comma 53 3 4 6 2" xfId="26549" xr:uid="{6663A4C5-A2B5-4F61-9FB9-A23472E514EC}"/>
    <cellStyle name="Comma 53 3 4 7" xfId="26534" xr:uid="{34F419CD-A040-4C7C-9BFB-F9221FF4092B}"/>
    <cellStyle name="Comma 53 3 5" xfId="6224" xr:uid="{00000000-0005-0000-0000-000099180000}"/>
    <cellStyle name="Comma 53 3 5 2" xfId="6225" xr:uid="{00000000-0005-0000-0000-00009A180000}"/>
    <cellStyle name="Comma 53 3 5 2 2" xfId="6226" xr:uid="{00000000-0005-0000-0000-00009B180000}"/>
    <cellStyle name="Comma 53 3 5 2 2 2" xfId="6227" xr:uid="{00000000-0005-0000-0000-00009C180000}"/>
    <cellStyle name="Comma 53 3 5 2 2 2 2" xfId="26553" xr:uid="{817BDBC0-A1AD-43B6-A849-CC852AE3979C}"/>
    <cellStyle name="Comma 53 3 5 2 2 3" xfId="6228" xr:uid="{00000000-0005-0000-0000-00009D180000}"/>
    <cellStyle name="Comma 53 3 5 2 2 3 2" xfId="26554" xr:uid="{DC3859BD-B9DE-47B2-A49C-1550589B329B}"/>
    <cellStyle name="Comma 53 3 5 2 2 4" xfId="6229" xr:uid="{00000000-0005-0000-0000-00009E180000}"/>
    <cellStyle name="Comma 53 3 5 2 2 4 2" xfId="26555" xr:uid="{EC774FE4-9856-4ECC-8DA2-5154F3A2D65D}"/>
    <cellStyle name="Comma 53 3 5 2 2 5" xfId="26552" xr:uid="{912B7448-C62E-4F4F-9C5B-9A11EBF6C00B}"/>
    <cellStyle name="Comma 53 3 5 2 3" xfId="6230" xr:uid="{00000000-0005-0000-0000-00009F180000}"/>
    <cellStyle name="Comma 53 3 5 2 3 2" xfId="26556" xr:uid="{4D652BC7-CD0C-44F9-BDF8-3D40441C0C81}"/>
    <cellStyle name="Comma 53 3 5 2 4" xfId="6231" xr:uid="{00000000-0005-0000-0000-0000A0180000}"/>
    <cellStyle name="Comma 53 3 5 2 4 2" xfId="26557" xr:uid="{8ADC9515-AAAE-4E77-BC90-9745E4EBB4E5}"/>
    <cellStyle name="Comma 53 3 5 2 5" xfId="6232" xr:uid="{00000000-0005-0000-0000-0000A1180000}"/>
    <cellStyle name="Comma 53 3 5 2 5 2" xfId="26558" xr:uid="{45828E88-5667-49C0-A955-B5172DD90AAE}"/>
    <cellStyle name="Comma 53 3 5 2 6" xfId="26551" xr:uid="{571B7E93-3339-4A67-9C80-D7846B2956D6}"/>
    <cellStyle name="Comma 53 3 5 3" xfId="6233" xr:uid="{00000000-0005-0000-0000-0000A2180000}"/>
    <cellStyle name="Comma 53 3 5 3 2" xfId="6234" xr:uid="{00000000-0005-0000-0000-0000A3180000}"/>
    <cellStyle name="Comma 53 3 5 3 2 2" xfId="26560" xr:uid="{394779C2-3D9B-4F63-B25F-E78293BEA13A}"/>
    <cellStyle name="Comma 53 3 5 3 3" xfId="6235" xr:uid="{00000000-0005-0000-0000-0000A4180000}"/>
    <cellStyle name="Comma 53 3 5 3 3 2" xfId="26561" xr:uid="{229BD7B9-C93F-4C0C-8549-07D0D4B5D773}"/>
    <cellStyle name="Comma 53 3 5 3 4" xfId="6236" xr:uid="{00000000-0005-0000-0000-0000A5180000}"/>
    <cellStyle name="Comma 53 3 5 3 4 2" xfId="26562" xr:uid="{3175E721-18CF-477B-83B5-939013B8D341}"/>
    <cellStyle name="Comma 53 3 5 3 5" xfId="26559" xr:uid="{48940A4E-938C-4389-9660-4E0880CC9CE8}"/>
    <cellStyle name="Comma 53 3 5 4" xfId="6237" xr:uid="{00000000-0005-0000-0000-0000A6180000}"/>
    <cellStyle name="Comma 53 3 5 4 2" xfId="26563" xr:uid="{66859B57-9E51-4735-9A9A-929A017A1ADA}"/>
    <cellStyle name="Comma 53 3 5 5" xfId="6238" xr:uid="{00000000-0005-0000-0000-0000A7180000}"/>
    <cellStyle name="Comma 53 3 5 5 2" xfId="26564" xr:uid="{7EA53C29-39B4-4980-82C4-7CB317451E8F}"/>
    <cellStyle name="Comma 53 3 5 6" xfId="6239" xr:uid="{00000000-0005-0000-0000-0000A8180000}"/>
    <cellStyle name="Comma 53 3 5 6 2" xfId="26565" xr:uid="{2BEE7FFE-C79A-49BB-9C6C-877CFA5AE0D7}"/>
    <cellStyle name="Comma 53 3 5 7" xfId="26550" xr:uid="{43E861E4-7C23-477A-9AD5-EE3E34D84689}"/>
    <cellStyle name="Comma 53 3 6" xfId="6240" xr:uid="{00000000-0005-0000-0000-0000A9180000}"/>
    <cellStyle name="Comma 53 3 6 2" xfId="6241" xr:uid="{00000000-0005-0000-0000-0000AA180000}"/>
    <cellStyle name="Comma 53 3 6 2 2" xfId="6242" xr:uid="{00000000-0005-0000-0000-0000AB180000}"/>
    <cellStyle name="Comma 53 3 6 2 2 2" xfId="26568" xr:uid="{57AEE262-AD73-44EF-BEA4-EFBC5A596A8C}"/>
    <cellStyle name="Comma 53 3 6 2 3" xfId="6243" xr:uid="{00000000-0005-0000-0000-0000AC180000}"/>
    <cellStyle name="Comma 53 3 6 2 3 2" xfId="26569" xr:uid="{4754D023-35C4-45B8-93D9-19346A549EFF}"/>
    <cellStyle name="Comma 53 3 6 2 4" xfId="6244" xr:uid="{00000000-0005-0000-0000-0000AD180000}"/>
    <cellStyle name="Comma 53 3 6 2 4 2" xfId="26570" xr:uid="{88EFBE8F-FAF1-45CA-B89F-5973BCEFD1A4}"/>
    <cellStyle name="Comma 53 3 6 2 5" xfId="26567" xr:uid="{455B2386-0484-44C6-9912-41E45F3C1E33}"/>
    <cellStyle name="Comma 53 3 6 3" xfId="6245" xr:uid="{00000000-0005-0000-0000-0000AE180000}"/>
    <cellStyle name="Comma 53 3 6 3 2" xfId="26571" xr:uid="{1E4411E9-F28C-4E09-B0AC-6991D451D659}"/>
    <cellStyle name="Comma 53 3 6 4" xfId="6246" xr:uid="{00000000-0005-0000-0000-0000AF180000}"/>
    <cellStyle name="Comma 53 3 6 4 2" xfId="26572" xr:uid="{8640E450-62BF-46D9-9F67-774632F9450C}"/>
    <cellStyle name="Comma 53 3 6 5" xfId="6247" xr:uid="{00000000-0005-0000-0000-0000B0180000}"/>
    <cellStyle name="Comma 53 3 6 5 2" xfId="26573" xr:uid="{26E47484-380F-4BB2-9E13-5C68F1F5F6C8}"/>
    <cellStyle name="Comma 53 3 6 6" xfId="26566" xr:uid="{D68C32F8-0FD8-4D82-9517-C75B1A9D914E}"/>
    <cellStyle name="Comma 53 3 7" xfId="6248" xr:uid="{00000000-0005-0000-0000-0000B1180000}"/>
    <cellStyle name="Comma 53 3 7 2" xfId="6249" xr:uid="{00000000-0005-0000-0000-0000B2180000}"/>
    <cellStyle name="Comma 53 3 7 2 2" xfId="26575" xr:uid="{483FF4E3-699D-4835-A747-CDF68DAB1267}"/>
    <cellStyle name="Comma 53 3 7 3" xfId="6250" xr:uid="{00000000-0005-0000-0000-0000B3180000}"/>
    <cellStyle name="Comma 53 3 7 3 2" xfId="26576" xr:uid="{29971A1E-C861-487A-8C18-C3613D678EEE}"/>
    <cellStyle name="Comma 53 3 7 4" xfId="6251" xr:uid="{00000000-0005-0000-0000-0000B4180000}"/>
    <cellStyle name="Comma 53 3 7 4 2" xfId="26577" xr:uid="{E0297865-3438-4042-868C-8183CCD03E55}"/>
    <cellStyle name="Comma 53 3 7 5" xfId="26574" xr:uid="{24823C17-DCD7-4F50-BEF8-83A5C6462F83}"/>
    <cellStyle name="Comma 53 3 8" xfId="6252" xr:uid="{00000000-0005-0000-0000-0000B5180000}"/>
    <cellStyle name="Comma 53 3 8 2" xfId="26578" xr:uid="{E1684D3A-2B17-4A40-8D64-56D3BECF2CFE}"/>
    <cellStyle name="Comma 53 3 9" xfId="6253" xr:uid="{00000000-0005-0000-0000-0000B6180000}"/>
    <cellStyle name="Comma 53 3 9 2" xfId="26579" xr:uid="{E52C4BE9-D2BE-4C40-9F73-F123EBA68749}"/>
    <cellStyle name="Comma 53 4" xfId="6254" xr:uid="{00000000-0005-0000-0000-0000B7180000}"/>
    <cellStyle name="Comma 53 4 2" xfId="6255" xr:uid="{00000000-0005-0000-0000-0000B8180000}"/>
    <cellStyle name="Comma 53 4 2 2" xfId="6256" xr:uid="{00000000-0005-0000-0000-0000B9180000}"/>
    <cellStyle name="Comma 53 4 2 2 2" xfId="6257" xr:uid="{00000000-0005-0000-0000-0000BA180000}"/>
    <cellStyle name="Comma 53 4 2 2 2 2" xfId="6258" xr:uid="{00000000-0005-0000-0000-0000BB180000}"/>
    <cellStyle name="Comma 53 4 2 2 2 2 2" xfId="26584" xr:uid="{E05E6898-1368-4AAF-95C5-E1966EBB2467}"/>
    <cellStyle name="Comma 53 4 2 2 2 3" xfId="6259" xr:uid="{00000000-0005-0000-0000-0000BC180000}"/>
    <cellStyle name="Comma 53 4 2 2 2 3 2" xfId="26585" xr:uid="{3D685CC2-01D8-4846-AE8E-225421E9688B}"/>
    <cellStyle name="Comma 53 4 2 2 2 4" xfId="6260" xr:uid="{00000000-0005-0000-0000-0000BD180000}"/>
    <cellStyle name="Comma 53 4 2 2 2 4 2" xfId="26586" xr:uid="{F9F72934-E124-47D2-99A9-42CAB7763553}"/>
    <cellStyle name="Comma 53 4 2 2 2 5" xfId="26583" xr:uid="{6B2D408B-B374-4851-BCB6-212FE2AA7126}"/>
    <cellStyle name="Comma 53 4 2 2 3" xfId="6261" xr:uid="{00000000-0005-0000-0000-0000BE180000}"/>
    <cellStyle name="Comma 53 4 2 2 3 2" xfId="26587" xr:uid="{2BDF5F5B-6095-4DC1-9B7C-A8B516DE990C}"/>
    <cellStyle name="Comma 53 4 2 2 4" xfId="6262" xr:uid="{00000000-0005-0000-0000-0000BF180000}"/>
    <cellStyle name="Comma 53 4 2 2 4 2" xfId="26588" xr:uid="{563D2662-9106-491F-899E-903EEABA20B3}"/>
    <cellStyle name="Comma 53 4 2 2 5" xfId="6263" xr:uid="{00000000-0005-0000-0000-0000C0180000}"/>
    <cellStyle name="Comma 53 4 2 2 5 2" xfId="26589" xr:uid="{FE82FEE1-8FDA-43D8-8644-19F13DB6A1D8}"/>
    <cellStyle name="Comma 53 4 2 2 6" xfId="26582" xr:uid="{ECE94F41-38A5-4503-82E1-62553B2D00D5}"/>
    <cellStyle name="Comma 53 4 2 3" xfId="6264" xr:uid="{00000000-0005-0000-0000-0000C1180000}"/>
    <cellStyle name="Comma 53 4 2 3 2" xfId="6265" xr:uid="{00000000-0005-0000-0000-0000C2180000}"/>
    <cellStyle name="Comma 53 4 2 3 2 2" xfId="26591" xr:uid="{CD672653-C649-4384-BA44-D87661A0F39B}"/>
    <cellStyle name="Comma 53 4 2 3 3" xfId="6266" xr:uid="{00000000-0005-0000-0000-0000C3180000}"/>
    <cellStyle name="Comma 53 4 2 3 3 2" xfId="26592" xr:uid="{9270D0D3-CA4B-424C-A8F5-A338B36F0C29}"/>
    <cellStyle name="Comma 53 4 2 3 4" xfId="6267" xr:uid="{00000000-0005-0000-0000-0000C4180000}"/>
    <cellStyle name="Comma 53 4 2 3 4 2" xfId="26593" xr:uid="{B405EB44-381B-4226-8561-F5910171C610}"/>
    <cellStyle name="Comma 53 4 2 3 5" xfId="26590" xr:uid="{2E5E2FAA-96FF-4E8B-A5A4-8FE956E2ED25}"/>
    <cellStyle name="Comma 53 4 2 4" xfId="6268" xr:uid="{00000000-0005-0000-0000-0000C5180000}"/>
    <cellStyle name="Comma 53 4 2 4 2" xfId="26594" xr:uid="{F42D6202-BFC1-4386-A844-5C6017C1050C}"/>
    <cellStyle name="Comma 53 4 2 5" xfId="6269" xr:uid="{00000000-0005-0000-0000-0000C6180000}"/>
    <cellStyle name="Comma 53 4 2 5 2" xfId="26595" xr:uid="{07BA41E9-C8EE-4424-A5F0-EE045C6E22AB}"/>
    <cellStyle name="Comma 53 4 2 6" xfId="6270" xr:uid="{00000000-0005-0000-0000-0000C7180000}"/>
    <cellStyle name="Comma 53 4 2 6 2" xfId="26596" xr:uid="{0244597D-06C5-41C8-A20D-2A43687B60DB}"/>
    <cellStyle name="Comma 53 4 2 7" xfId="26581" xr:uid="{6A6C5B7E-4D83-4386-8240-3B4460F3E2E2}"/>
    <cellStyle name="Comma 53 4 3" xfId="6271" xr:uid="{00000000-0005-0000-0000-0000C8180000}"/>
    <cellStyle name="Comma 53 4 3 2" xfId="6272" xr:uid="{00000000-0005-0000-0000-0000C9180000}"/>
    <cellStyle name="Comma 53 4 3 2 2" xfId="6273" xr:uid="{00000000-0005-0000-0000-0000CA180000}"/>
    <cellStyle name="Comma 53 4 3 2 2 2" xfId="6274" xr:uid="{00000000-0005-0000-0000-0000CB180000}"/>
    <cellStyle name="Comma 53 4 3 2 2 2 2" xfId="26600" xr:uid="{8B2E285D-8405-4134-B58B-BCA901E53224}"/>
    <cellStyle name="Comma 53 4 3 2 2 3" xfId="6275" xr:uid="{00000000-0005-0000-0000-0000CC180000}"/>
    <cellStyle name="Comma 53 4 3 2 2 3 2" xfId="26601" xr:uid="{D7CA78CD-33A9-4A71-9197-09394F961EE0}"/>
    <cellStyle name="Comma 53 4 3 2 2 4" xfId="6276" xr:uid="{00000000-0005-0000-0000-0000CD180000}"/>
    <cellStyle name="Comma 53 4 3 2 2 4 2" xfId="26602" xr:uid="{3F84E69D-7128-446E-AEC5-A2971991939D}"/>
    <cellStyle name="Comma 53 4 3 2 2 5" xfId="26599" xr:uid="{C693B93E-C9B9-4B52-908D-827A9898FC69}"/>
    <cellStyle name="Comma 53 4 3 2 3" xfId="6277" xr:uid="{00000000-0005-0000-0000-0000CE180000}"/>
    <cellStyle name="Comma 53 4 3 2 3 2" xfId="26603" xr:uid="{8E49EA8E-CD05-490D-96D1-258D9D72757D}"/>
    <cellStyle name="Comma 53 4 3 2 4" xfId="6278" xr:uid="{00000000-0005-0000-0000-0000CF180000}"/>
    <cellStyle name="Comma 53 4 3 2 4 2" xfId="26604" xr:uid="{F4033880-1789-4B8A-87FE-925B6A142381}"/>
    <cellStyle name="Comma 53 4 3 2 5" xfId="6279" xr:uid="{00000000-0005-0000-0000-0000D0180000}"/>
    <cellStyle name="Comma 53 4 3 2 5 2" xfId="26605" xr:uid="{4F81178F-4CD4-4EE5-9F81-21FC1296EE72}"/>
    <cellStyle name="Comma 53 4 3 2 6" xfId="26598" xr:uid="{C5E2C58A-1DDF-4CC2-823E-E540CE189CDC}"/>
    <cellStyle name="Comma 53 4 3 3" xfId="6280" xr:uid="{00000000-0005-0000-0000-0000D1180000}"/>
    <cellStyle name="Comma 53 4 3 3 2" xfId="6281" xr:uid="{00000000-0005-0000-0000-0000D2180000}"/>
    <cellStyle name="Comma 53 4 3 3 2 2" xfId="26607" xr:uid="{DED2C5CB-BA0A-4CEE-951F-076FB0066321}"/>
    <cellStyle name="Comma 53 4 3 3 3" xfId="6282" xr:uid="{00000000-0005-0000-0000-0000D3180000}"/>
    <cellStyle name="Comma 53 4 3 3 3 2" xfId="26608" xr:uid="{B16A5999-7D3B-430F-9C1F-D3C720303726}"/>
    <cellStyle name="Comma 53 4 3 3 4" xfId="6283" xr:uid="{00000000-0005-0000-0000-0000D4180000}"/>
    <cellStyle name="Comma 53 4 3 3 4 2" xfId="26609" xr:uid="{2BB7D924-6528-44F2-B366-14750BF8C6F1}"/>
    <cellStyle name="Comma 53 4 3 3 5" xfId="26606" xr:uid="{C118ABD6-E283-4C08-A015-F989CF0C7C61}"/>
    <cellStyle name="Comma 53 4 3 4" xfId="6284" xr:uid="{00000000-0005-0000-0000-0000D5180000}"/>
    <cellStyle name="Comma 53 4 3 4 2" xfId="26610" xr:uid="{9914F149-A395-4715-AC9F-F78AEC2247E7}"/>
    <cellStyle name="Comma 53 4 3 5" xfId="6285" xr:uid="{00000000-0005-0000-0000-0000D6180000}"/>
    <cellStyle name="Comma 53 4 3 5 2" xfId="26611" xr:uid="{85DCC281-BB23-4DE3-B244-B2F9F066F2F2}"/>
    <cellStyle name="Comma 53 4 3 6" xfId="6286" xr:uid="{00000000-0005-0000-0000-0000D7180000}"/>
    <cellStyle name="Comma 53 4 3 6 2" xfId="26612" xr:uid="{391242C7-89A0-47AE-BA93-B60B6B713F04}"/>
    <cellStyle name="Comma 53 4 3 7" xfId="26597" xr:uid="{B6A88824-F538-4570-A1C2-0D20D67BEA77}"/>
    <cellStyle name="Comma 53 4 4" xfId="6287" xr:uid="{00000000-0005-0000-0000-0000D8180000}"/>
    <cellStyle name="Comma 53 4 4 2" xfId="6288" xr:uid="{00000000-0005-0000-0000-0000D9180000}"/>
    <cellStyle name="Comma 53 4 4 2 2" xfId="6289" xr:uid="{00000000-0005-0000-0000-0000DA180000}"/>
    <cellStyle name="Comma 53 4 4 2 2 2" xfId="26615" xr:uid="{8CA98BE0-5099-4477-8264-A8D806184BAB}"/>
    <cellStyle name="Comma 53 4 4 2 3" xfId="6290" xr:uid="{00000000-0005-0000-0000-0000DB180000}"/>
    <cellStyle name="Comma 53 4 4 2 3 2" xfId="26616" xr:uid="{93C5FBA7-1D9D-4172-9681-73447F94B194}"/>
    <cellStyle name="Comma 53 4 4 2 4" xfId="6291" xr:uid="{00000000-0005-0000-0000-0000DC180000}"/>
    <cellStyle name="Comma 53 4 4 2 4 2" xfId="26617" xr:uid="{E769E871-7946-445F-A867-685C2E94AAAE}"/>
    <cellStyle name="Comma 53 4 4 2 5" xfId="26614" xr:uid="{39D4FD73-21FD-4866-9F72-EB8DFAF06AFC}"/>
    <cellStyle name="Comma 53 4 4 3" xfId="6292" xr:uid="{00000000-0005-0000-0000-0000DD180000}"/>
    <cellStyle name="Comma 53 4 4 3 2" xfId="26618" xr:uid="{E345B3A7-5EA1-423D-94DF-2F478A8F34FC}"/>
    <cellStyle name="Comma 53 4 4 4" xfId="6293" xr:uid="{00000000-0005-0000-0000-0000DE180000}"/>
    <cellStyle name="Comma 53 4 4 4 2" xfId="26619" xr:uid="{77DEFC88-D531-41C7-B3C4-8FF61F894455}"/>
    <cellStyle name="Comma 53 4 4 5" xfId="6294" xr:uid="{00000000-0005-0000-0000-0000DF180000}"/>
    <cellStyle name="Comma 53 4 4 5 2" xfId="26620" xr:uid="{19FB3BDE-CC98-49FC-B705-F7F976CF737B}"/>
    <cellStyle name="Comma 53 4 4 6" xfId="26613" xr:uid="{AF3771DD-EB57-4046-964E-CBF82528E6CE}"/>
    <cellStyle name="Comma 53 4 5" xfId="6295" xr:uid="{00000000-0005-0000-0000-0000E0180000}"/>
    <cellStyle name="Comma 53 4 5 2" xfId="6296" xr:uid="{00000000-0005-0000-0000-0000E1180000}"/>
    <cellStyle name="Comma 53 4 5 2 2" xfId="26622" xr:uid="{D581ED3C-8F5C-4339-B12C-C60A4ADABECA}"/>
    <cellStyle name="Comma 53 4 5 3" xfId="6297" xr:uid="{00000000-0005-0000-0000-0000E2180000}"/>
    <cellStyle name="Comma 53 4 5 3 2" xfId="26623" xr:uid="{B1F507B9-8B0C-4B5B-9C40-6D90C3C5E470}"/>
    <cellStyle name="Comma 53 4 5 4" xfId="6298" xr:uid="{00000000-0005-0000-0000-0000E3180000}"/>
    <cellStyle name="Comma 53 4 5 4 2" xfId="26624" xr:uid="{D1FBB893-CD1D-418F-A676-87676CBEAAA6}"/>
    <cellStyle name="Comma 53 4 5 5" xfId="26621" xr:uid="{00383E7B-9561-4C23-8F8F-B1F0B1658A04}"/>
    <cellStyle name="Comma 53 4 6" xfId="6299" xr:uid="{00000000-0005-0000-0000-0000E4180000}"/>
    <cellStyle name="Comma 53 4 6 2" xfId="26625" xr:uid="{117A840B-E491-48B9-AD63-CAE00B63C795}"/>
    <cellStyle name="Comma 53 4 7" xfId="6300" xr:uid="{00000000-0005-0000-0000-0000E5180000}"/>
    <cellStyle name="Comma 53 4 7 2" xfId="26626" xr:uid="{7A61451A-ED75-4540-BDAC-4A6402F0FE0D}"/>
    <cellStyle name="Comma 53 4 8" xfId="6301" xr:uid="{00000000-0005-0000-0000-0000E6180000}"/>
    <cellStyle name="Comma 53 4 8 2" xfId="26627" xr:uid="{ADFA647C-A306-4BDE-ADE7-E32D1B635D4A}"/>
    <cellStyle name="Comma 53 4 9" xfId="26580" xr:uid="{E0E06F14-63F9-4D7E-A7C4-C31E2D0C3B3E}"/>
    <cellStyle name="Comma 53 5" xfId="6302" xr:uid="{00000000-0005-0000-0000-0000E7180000}"/>
    <cellStyle name="Comma 53 5 2" xfId="6303" xr:uid="{00000000-0005-0000-0000-0000E8180000}"/>
    <cellStyle name="Comma 53 5 2 2" xfId="6304" xr:uid="{00000000-0005-0000-0000-0000E9180000}"/>
    <cellStyle name="Comma 53 5 2 2 2" xfId="6305" xr:uid="{00000000-0005-0000-0000-0000EA180000}"/>
    <cellStyle name="Comma 53 5 2 2 2 2" xfId="6306" xr:uid="{00000000-0005-0000-0000-0000EB180000}"/>
    <cellStyle name="Comma 53 5 2 2 2 2 2" xfId="26632" xr:uid="{70A3307C-7C0A-44E2-B16E-25FFEB3A60BB}"/>
    <cellStyle name="Comma 53 5 2 2 2 3" xfId="6307" xr:uid="{00000000-0005-0000-0000-0000EC180000}"/>
    <cellStyle name="Comma 53 5 2 2 2 3 2" xfId="26633" xr:uid="{DE1C118B-AEDD-4412-ABFD-F4D3288C20D4}"/>
    <cellStyle name="Comma 53 5 2 2 2 4" xfId="6308" xr:uid="{00000000-0005-0000-0000-0000ED180000}"/>
    <cellStyle name="Comma 53 5 2 2 2 4 2" xfId="26634" xr:uid="{0F52054A-ED23-4C6A-8DA5-E07A39E03A2B}"/>
    <cellStyle name="Comma 53 5 2 2 2 5" xfId="26631" xr:uid="{684F5008-913B-4673-AC44-B7EB9F5C0322}"/>
    <cellStyle name="Comma 53 5 2 2 3" xfId="6309" xr:uid="{00000000-0005-0000-0000-0000EE180000}"/>
    <cellStyle name="Comma 53 5 2 2 3 2" xfId="26635" xr:uid="{596ABE4B-BF33-49B7-8E4F-50AD2F27DC39}"/>
    <cellStyle name="Comma 53 5 2 2 4" xfId="6310" xr:uid="{00000000-0005-0000-0000-0000EF180000}"/>
    <cellStyle name="Comma 53 5 2 2 4 2" xfId="26636" xr:uid="{66726B9F-17AA-470F-AC28-FE0564ACE0D0}"/>
    <cellStyle name="Comma 53 5 2 2 5" xfId="6311" xr:uid="{00000000-0005-0000-0000-0000F0180000}"/>
    <cellStyle name="Comma 53 5 2 2 5 2" xfId="26637" xr:uid="{8AB9915F-0654-4F66-9DE4-21E3F0AC808F}"/>
    <cellStyle name="Comma 53 5 2 2 6" xfId="26630" xr:uid="{17EA5A01-1B36-48D2-A7F4-2EC8E2FBDD32}"/>
    <cellStyle name="Comma 53 5 2 3" xfId="6312" xr:uid="{00000000-0005-0000-0000-0000F1180000}"/>
    <cellStyle name="Comma 53 5 2 3 2" xfId="6313" xr:uid="{00000000-0005-0000-0000-0000F2180000}"/>
    <cellStyle name="Comma 53 5 2 3 2 2" xfId="26639" xr:uid="{1C52E23D-B6BF-40D0-A3DE-B7717CE502D2}"/>
    <cellStyle name="Comma 53 5 2 3 3" xfId="6314" xr:uid="{00000000-0005-0000-0000-0000F3180000}"/>
    <cellStyle name="Comma 53 5 2 3 3 2" xfId="26640" xr:uid="{8B9515A9-0D56-47A8-BF15-F4CCB329F50A}"/>
    <cellStyle name="Comma 53 5 2 3 4" xfId="6315" xr:uid="{00000000-0005-0000-0000-0000F4180000}"/>
    <cellStyle name="Comma 53 5 2 3 4 2" xfId="26641" xr:uid="{C61BB9E9-1C9E-4747-ABF7-19DA0FCE566A}"/>
    <cellStyle name="Comma 53 5 2 3 5" xfId="26638" xr:uid="{A3EFDA12-0EBC-4EA9-A441-665B5647AC05}"/>
    <cellStyle name="Comma 53 5 2 4" xfId="6316" xr:uid="{00000000-0005-0000-0000-0000F5180000}"/>
    <cellStyle name="Comma 53 5 2 4 2" xfId="26642" xr:uid="{2183089E-5F41-4162-9E7A-DA3D9808C7A8}"/>
    <cellStyle name="Comma 53 5 2 5" xfId="6317" xr:uid="{00000000-0005-0000-0000-0000F6180000}"/>
    <cellStyle name="Comma 53 5 2 5 2" xfId="26643" xr:uid="{9668B93A-6A77-4C0B-8DDE-8B814455DC3A}"/>
    <cellStyle name="Comma 53 5 2 6" xfId="6318" xr:uid="{00000000-0005-0000-0000-0000F7180000}"/>
    <cellStyle name="Comma 53 5 2 6 2" xfId="26644" xr:uid="{0C843E0F-7D61-4217-A62A-FDB6E428DE49}"/>
    <cellStyle name="Comma 53 5 2 7" xfId="26629" xr:uid="{E33D270C-4236-40CB-8EB0-31DDB7AF3B25}"/>
    <cellStyle name="Comma 53 5 3" xfId="6319" xr:uid="{00000000-0005-0000-0000-0000F8180000}"/>
    <cellStyle name="Comma 53 5 3 2" xfId="6320" xr:uid="{00000000-0005-0000-0000-0000F9180000}"/>
    <cellStyle name="Comma 53 5 3 2 2" xfId="6321" xr:uid="{00000000-0005-0000-0000-0000FA180000}"/>
    <cellStyle name="Comma 53 5 3 2 2 2" xfId="6322" xr:uid="{00000000-0005-0000-0000-0000FB180000}"/>
    <cellStyle name="Comma 53 5 3 2 2 2 2" xfId="26648" xr:uid="{4186C203-7FD0-44CC-898A-DF42D6243B4E}"/>
    <cellStyle name="Comma 53 5 3 2 2 3" xfId="6323" xr:uid="{00000000-0005-0000-0000-0000FC180000}"/>
    <cellStyle name="Comma 53 5 3 2 2 3 2" xfId="26649" xr:uid="{BD9B3135-AD6C-4E14-B813-D325488C3727}"/>
    <cellStyle name="Comma 53 5 3 2 2 4" xfId="6324" xr:uid="{00000000-0005-0000-0000-0000FD180000}"/>
    <cellStyle name="Comma 53 5 3 2 2 4 2" xfId="26650" xr:uid="{E09EB10E-54E1-42B1-AA42-8B7BC07DDB35}"/>
    <cellStyle name="Comma 53 5 3 2 2 5" xfId="26647" xr:uid="{FCC5731A-CD49-478C-A8FB-045F1D45161B}"/>
    <cellStyle name="Comma 53 5 3 2 3" xfId="6325" xr:uid="{00000000-0005-0000-0000-0000FE180000}"/>
    <cellStyle name="Comma 53 5 3 2 3 2" xfId="26651" xr:uid="{7BB79701-F117-4E00-8A84-0BED76502A0C}"/>
    <cellStyle name="Comma 53 5 3 2 4" xfId="6326" xr:uid="{00000000-0005-0000-0000-0000FF180000}"/>
    <cellStyle name="Comma 53 5 3 2 4 2" xfId="26652" xr:uid="{2EFFC71B-981F-4769-8C72-4B33184F1465}"/>
    <cellStyle name="Comma 53 5 3 2 5" xfId="6327" xr:uid="{00000000-0005-0000-0000-000000190000}"/>
    <cellStyle name="Comma 53 5 3 2 5 2" xfId="26653" xr:uid="{008828E1-4820-4CE6-BF26-007CC6E6643C}"/>
    <cellStyle name="Comma 53 5 3 2 6" xfId="26646" xr:uid="{C9E582C3-473D-4376-9E62-10AA9FF8FCF7}"/>
    <cellStyle name="Comma 53 5 3 3" xfId="6328" xr:uid="{00000000-0005-0000-0000-000001190000}"/>
    <cellStyle name="Comma 53 5 3 3 2" xfId="6329" xr:uid="{00000000-0005-0000-0000-000002190000}"/>
    <cellStyle name="Comma 53 5 3 3 2 2" xfId="26655" xr:uid="{42EA67EA-5844-4942-9CCB-F5ED5C387566}"/>
    <cellStyle name="Comma 53 5 3 3 3" xfId="6330" xr:uid="{00000000-0005-0000-0000-000003190000}"/>
    <cellStyle name="Comma 53 5 3 3 3 2" xfId="26656" xr:uid="{2AFA4603-671D-44F9-8CF4-FE460C18AD38}"/>
    <cellStyle name="Comma 53 5 3 3 4" xfId="6331" xr:uid="{00000000-0005-0000-0000-000004190000}"/>
    <cellStyle name="Comma 53 5 3 3 4 2" xfId="26657" xr:uid="{C12368D3-3819-44F4-8B06-FCD6210B704E}"/>
    <cellStyle name="Comma 53 5 3 3 5" xfId="26654" xr:uid="{91E1A53D-484F-40DC-9B46-D952F363AC86}"/>
    <cellStyle name="Comma 53 5 3 4" xfId="6332" xr:uid="{00000000-0005-0000-0000-000005190000}"/>
    <cellStyle name="Comma 53 5 3 4 2" xfId="26658" xr:uid="{0C52EE1D-D678-49DE-838B-26B8F45886FD}"/>
    <cellStyle name="Comma 53 5 3 5" xfId="6333" xr:uid="{00000000-0005-0000-0000-000006190000}"/>
    <cellStyle name="Comma 53 5 3 5 2" xfId="26659" xr:uid="{2B3781C9-2F1D-4319-A7B7-15B98DFAA4CB}"/>
    <cellStyle name="Comma 53 5 3 6" xfId="6334" xr:uid="{00000000-0005-0000-0000-000007190000}"/>
    <cellStyle name="Comma 53 5 3 6 2" xfId="26660" xr:uid="{66554C6D-D0F2-49B4-B50C-99552174AA92}"/>
    <cellStyle name="Comma 53 5 3 7" xfId="26645" xr:uid="{1D2CAC97-3BA8-40EE-9451-0CF3501E0832}"/>
    <cellStyle name="Comma 53 5 4" xfId="6335" xr:uid="{00000000-0005-0000-0000-000008190000}"/>
    <cellStyle name="Comma 53 5 4 2" xfId="6336" xr:uid="{00000000-0005-0000-0000-000009190000}"/>
    <cellStyle name="Comma 53 5 4 2 2" xfId="6337" xr:uid="{00000000-0005-0000-0000-00000A190000}"/>
    <cellStyle name="Comma 53 5 4 2 2 2" xfId="26663" xr:uid="{BAD15190-FF6D-43BB-B49E-79198AFFDEF2}"/>
    <cellStyle name="Comma 53 5 4 2 3" xfId="6338" xr:uid="{00000000-0005-0000-0000-00000B190000}"/>
    <cellStyle name="Comma 53 5 4 2 3 2" xfId="26664" xr:uid="{25CF8A5A-78D6-4B76-B1C5-902E3BAD2364}"/>
    <cellStyle name="Comma 53 5 4 2 4" xfId="6339" xr:uid="{00000000-0005-0000-0000-00000C190000}"/>
    <cellStyle name="Comma 53 5 4 2 4 2" xfId="26665" xr:uid="{1CF8CBD5-3319-4484-B7AB-C1026201E96F}"/>
    <cellStyle name="Comma 53 5 4 2 5" xfId="26662" xr:uid="{EE756883-17D2-46F5-A2DF-D5B17203F969}"/>
    <cellStyle name="Comma 53 5 4 3" xfId="6340" xr:uid="{00000000-0005-0000-0000-00000D190000}"/>
    <cellStyle name="Comma 53 5 4 3 2" xfId="26666" xr:uid="{27617CE5-56B2-4909-8B5A-5C4F9B068D66}"/>
    <cellStyle name="Comma 53 5 4 4" xfId="6341" xr:uid="{00000000-0005-0000-0000-00000E190000}"/>
    <cellStyle name="Comma 53 5 4 4 2" xfId="26667" xr:uid="{EC9B9296-7CC4-4230-9B07-09ED7CCBB0A1}"/>
    <cellStyle name="Comma 53 5 4 5" xfId="6342" xr:uid="{00000000-0005-0000-0000-00000F190000}"/>
    <cellStyle name="Comma 53 5 4 5 2" xfId="26668" xr:uid="{C6C74B52-9F04-4404-B1A5-B070787F9CA7}"/>
    <cellStyle name="Comma 53 5 4 6" xfId="26661" xr:uid="{970BF21D-1307-4A72-8925-775613B07F4B}"/>
    <cellStyle name="Comma 53 5 5" xfId="6343" xr:uid="{00000000-0005-0000-0000-000010190000}"/>
    <cellStyle name="Comma 53 5 5 2" xfId="6344" xr:uid="{00000000-0005-0000-0000-000011190000}"/>
    <cellStyle name="Comma 53 5 5 2 2" xfId="26670" xr:uid="{2D9775B1-8DF6-41CD-A9FC-3A83867D271D}"/>
    <cellStyle name="Comma 53 5 5 3" xfId="6345" xr:uid="{00000000-0005-0000-0000-000012190000}"/>
    <cellStyle name="Comma 53 5 5 3 2" xfId="26671" xr:uid="{1C230940-985A-4234-8EE6-6424EB43EBC6}"/>
    <cellStyle name="Comma 53 5 5 4" xfId="6346" xr:uid="{00000000-0005-0000-0000-000013190000}"/>
    <cellStyle name="Comma 53 5 5 4 2" xfId="26672" xr:uid="{C4671801-AB3D-4BC1-9DEE-42234B4A0C50}"/>
    <cellStyle name="Comma 53 5 5 5" xfId="26669" xr:uid="{999E81B8-E65C-462F-A426-A755D9857F84}"/>
    <cellStyle name="Comma 53 5 6" xfId="6347" xr:uid="{00000000-0005-0000-0000-000014190000}"/>
    <cellStyle name="Comma 53 5 6 2" xfId="26673" xr:uid="{B633BC7E-3681-43CA-85B2-9141E51F1BBE}"/>
    <cellStyle name="Comma 53 5 7" xfId="6348" xr:uid="{00000000-0005-0000-0000-000015190000}"/>
    <cellStyle name="Comma 53 5 7 2" xfId="26674" xr:uid="{822B58EB-D5C8-4814-8C50-A9B1E038E149}"/>
    <cellStyle name="Comma 53 5 8" xfId="6349" xr:uid="{00000000-0005-0000-0000-000016190000}"/>
    <cellStyle name="Comma 53 5 8 2" xfId="26675" xr:uid="{1E9887BE-7978-4591-A4DF-ABE7C5F28D9C}"/>
    <cellStyle name="Comma 53 5 9" xfId="26628" xr:uid="{C450BEDB-852C-4683-8D5C-C38C27701384}"/>
    <cellStyle name="Comma 53 6" xfId="6350" xr:uid="{00000000-0005-0000-0000-000017190000}"/>
    <cellStyle name="Comma 53 6 2" xfId="6351" xr:uid="{00000000-0005-0000-0000-000018190000}"/>
    <cellStyle name="Comma 53 6 2 2" xfId="6352" xr:uid="{00000000-0005-0000-0000-000019190000}"/>
    <cellStyle name="Comma 53 6 2 2 2" xfId="6353" xr:uid="{00000000-0005-0000-0000-00001A190000}"/>
    <cellStyle name="Comma 53 6 2 2 2 2" xfId="26679" xr:uid="{D2696335-1732-4FC5-BCFB-345BB3479107}"/>
    <cellStyle name="Comma 53 6 2 2 3" xfId="6354" xr:uid="{00000000-0005-0000-0000-00001B190000}"/>
    <cellStyle name="Comma 53 6 2 2 3 2" xfId="26680" xr:uid="{5A360D0E-2BE0-4161-93C9-CFD2387A177B}"/>
    <cellStyle name="Comma 53 6 2 2 4" xfId="6355" xr:uid="{00000000-0005-0000-0000-00001C190000}"/>
    <cellStyle name="Comma 53 6 2 2 4 2" xfId="26681" xr:uid="{3C73CA4A-500D-4906-9334-2559330BA081}"/>
    <cellStyle name="Comma 53 6 2 2 5" xfId="26678" xr:uid="{E0CCE40B-2F21-452D-A1A1-30B64B4F8A78}"/>
    <cellStyle name="Comma 53 6 2 3" xfId="6356" xr:uid="{00000000-0005-0000-0000-00001D190000}"/>
    <cellStyle name="Comma 53 6 2 3 2" xfId="26682" xr:uid="{B8427299-C5ED-4E2D-B8E1-BB3BA3FA7D4A}"/>
    <cellStyle name="Comma 53 6 2 4" xfId="6357" xr:uid="{00000000-0005-0000-0000-00001E190000}"/>
    <cellStyle name="Comma 53 6 2 4 2" xfId="26683" xr:uid="{E919EAB2-607D-48ED-8D27-C0A95FF2DF7E}"/>
    <cellStyle name="Comma 53 6 2 5" xfId="6358" xr:uid="{00000000-0005-0000-0000-00001F190000}"/>
    <cellStyle name="Comma 53 6 2 5 2" xfId="26684" xr:uid="{FC9C60F2-582A-4BF2-AF90-B7BC093081DD}"/>
    <cellStyle name="Comma 53 6 2 6" xfId="26677" xr:uid="{42DB98FB-469F-47D4-94FD-02DE59D04F3B}"/>
    <cellStyle name="Comma 53 6 3" xfId="6359" xr:uid="{00000000-0005-0000-0000-000020190000}"/>
    <cellStyle name="Comma 53 6 3 2" xfId="6360" xr:uid="{00000000-0005-0000-0000-000021190000}"/>
    <cellStyle name="Comma 53 6 3 2 2" xfId="26686" xr:uid="{7052B845-7A56-413B-A49A-400E5E78AEAA}"/>
    <cellStyle name="Comma 53 6 3 3" xfId="6361" xr:uid="{00000000-0005-0000-0000-000022190000}"/>
    <cellStyle name="Comma 53 6 3 3 2" xfId="26687" xr:uid="{04F00FFB-2657-41E1-ABA7-C247650B2444}"/>
    <cellStyle name="Comma 53 6 3 4" xfId="6362" xr:uid="{00000000-0005-0000-0000-000023190000}"/>
    <cellStyle name="Comma 53 6 3 4 2" xfId="26688" xr:uid="{782B4863-64AE-4003-B3E0-B10B4C22BD61}"/>
    <cellStyle name="Comma 53 6 3 5" xfId="26685" xr:uid="{63561F2C-88F8-4624-8781-257B250622BF}"/>
    <cellStyle name="Comma 53 6 4" xfId="6363" xr:uid="{00000000-0005-0000-0000-000024190000}"/>
    <cellStyle name="Comma 53 6 4 2" xfId="26689" xr:uid="{59B18A90-7310-4E56-AB18-49AB8A73F03F}"/>
    <cellStyle name="Comma 53 6 5" xfId="6364" xr:uid="{00000000-0005-0000-0000-000025190000}"/>
    <cellStyle name="Comma 53 6 5 2" xfId="26690" xr:uid="{4F834108-F8FC-483C-BDEC-51F60B7AE774}"/>
    <cellStyle name="Comma 53 6 6" xfId="6365" xr:uid="{00000000-0005-0000-0000-000026190000}"/>
    <cellStyle name="Comma 53 6 6 2" xfId="26691" xr:uid="{279ACF6C-0E6E-4EEB-8CFB-7D3C03C0FE6D}"/>
    <cellStyle name="Comma 53 6 7" xfId="26676" xr:uid="{2D63AD3B-1F80-4653-B5B0-D0F6C201D03F}"/>
    <cellStyle name="Comma 53 7" xfId="6366" xr:uid="{00000000-0005-0000-0000-000027190000}"/>
    <cellStyle name="Comma 53 7 2" xfId="6367" xr:uid="{00000000-0005-0000-0000-000028190000}"/>
    <cellStyle name="Comma 53 7 2 2" xfId="6368" xr:uid="{00000000-0005-0000-0000-000029190000}"/>
    <cellStyle name="Comma 53 7 2 2 2" xfId="6369" xr:uid="{00000000-0005-0000-0000-00002A190000}"/>
    <cellStyle name="Comma 53 7 2 2 2 2" xfId="26695" xr:uid="{9FA91025-6439-4437-9C6F-497AE9CBD1F9}"/>
    <cellStyle name="Comma 53 7 2 2 3" xfId="6370" xr:uid="{00000000-0005-0000-0000-00002B190000}"/>
    <cellStyle name="Comma 53 7 2 2 3 2" xfId="26696" xr:uid="{F179EEED-A039-400E-859C-28629FF3A2D0}"/>
    <cellStyle name="Comma 53 7 2 2 4" xfId="6371" xr:uid="{00000000-0005-0000-0000-00002C190000}"/>
    <cellStyle name="Comma 53 7 2 2 4 2" xfId="26697" xr:uid="{BF822BD9-BFD0-4BA3-A22A-317F72E2EA1A}"/>
    <cellStyle name="Comma 53 7 2 2 5" xfId="26694" xr:uid="{A2A0309B-160A-4032-AADD-A7D6428792B4}"/>
    <cellStyle name="Comma 53 7 2 3" xfId="6372" xr:uid="{00000000-0005-0000-0000-00002D190000}"/>
    <cellStyle name="Comma 53 7 2 3 2" xfId="26698" xr:uid="{4F84ED09-3DBC-4D8B-8C70-9BD0C01F24C4}"/>
    <cellStyle name="Comma 53 7 2 4" xfId="6373" xr:uid="{00000000-0005-0000-0000-00002E190000}"/>
    <cellStyle name="Comma 53 7 2 4 2" xfId="26699" xr:uid="{AAE81765-74B9-4B10-BB7C-48F61447EA95}"/>
    <cellStyle name="Comma 53 7 2 5" xfId="6374" xr:uid="{00000000-0005-0000-0000-00002F190000}"/>
    <cellStyle name="Comma 53 7 2 5 2" xfId="26700" xr:uid="{B5B102BC-65C3-44EF-8957-D5E216FF64BF}"/>
    <cellStyle name="Comma 53 7 2 6" xfId="26693" xr:uid="{0816CEAD-1E76-42C1-AFB0-3EC8BD0E6A8C}"/>
    <cellStyle name="Comma 53 7 3" xfId="6375" xr:uid="{00000000-0005-0000-0000-000030190000}"/>
    <cellStyle name="Comma 53 7 3 2" xfId="6376" xr:uid="{00000000-0005-0000-0000-000031190000}"/>
    <cellStyle name="Comma 53 7 3 2 2" xfId="26702" xr:uid="{45B8A88B-ABCF-4B2F-9F68-C7A7C6532AE1}"/>
    <cellStyle name="Comma 53 7 3 3" xfId="6377" xr:uid="{00000000-0005-0000-0000-000032190000}"/>
    <cellStyle name="Comma 53 7 3 3 2" xfId="26703" xr:uid="{8B814602-6B9A-49A9-8132-76B0B86A564D}"/>
    <cellStyle name="Comma 53 7 3 4" xfId="6378" xr:uid="{00000000-0005-0000-0000-000033190000}"/>
    <cellStyle name="Comma 53 7 3 4 2" xfId="26704" xr:uid="{F0094091-9B13-4581-B635-FC3BE13BBC17}"/>
    <cellStyle name="Comma 53 7 3 5" xfId="26701" xr:uid="{A7306955-0B3E-4EBC-92E6-53FA2120C1DB}"/>
    <cellStyle name="Comma 53 7 4" xfId="6379" xr:uid="{00000000-0005-0000-0000-000034190000}"/>
    <cellStyle name="Comma 53 7 4 2" xfId="26705" xr:uid="{2A7F9ED8-B372-47E3-85DA-766EE99C8E94}"/>
    <cellStyle name="Comma 53 7 5" xfId="6380" xr:uid="{00000000-0005-0000-0000-000035190000}"/>
    <cellStyle name="Comma 53 7 5 2" xfId="26706" xr:uid="{82CA244F-6377-4A03-A959-8BAA00813C39}"/>
    <cellStyle name="Comma 53 7 6" xfId="6381" xr:uid="{00000000-0005-0000-0000-000036190000}"/>
    <cellStyle name="Comma 53 7 6 2" xfId="26707" xr:uid="{C5952848-F92D-413E-98C7-64F4B89A400A}"/>
    <cellStyle name="Comma 53 7 7" xfId="26692" xr:uid="{13CC8AD5-93D5-41A9-988C-BE68F1A98E74}"/>
    <cellStyle name="Comma 53 8" xfId="6382" xr:uid="{00000000-0005-0000-0000-000037190000}"/>
    <cellStyle name="Comma 53 8 2" xfId="6383" xr:uid="{00000000-0005-0000-0000-000038190000}"/>
    <cellStyle name="Comma 53 8 2 2" xfId="6384" xr:uid="{00000000-0005-0000-0000-000039190000}"/>
    <cellStyle name="Comma 53 8 2 2 2" xfId="26710" xr:uid="{1A03E9E1-5204-4E05-886B-66E8CDF5633B}"/>
    <cellStyle name="Comma 53 8 2 3" xfId="6385" xr:uid="{00000000-0005-0000-0000-00003A190000}"/>
    <cellStyle name="Comma 53 8 2 3 2" xfId="26711" xr:uid="{097831E5-1303-444A-A091-5377DDBE8BE1}"/>
    <cellStyle name="Comma 53 8 2 4" xfId="6386" xr:uid="{00000000-0005-0000-0000-00003B190000}"/>
    <cellStyle name="Comma 53 8 2 4 2" xfId="26712" xr:uid="{F3BD0D6C-5962-4B08-BD39-6582EEE47DAB}"/>
    <cellStyle name="Comma 53 8 2 5" xfId="26709" xr:uid="{3AC52ACE-7334-4A8D-A552-B5C1078F0E25}"/>
    <cellStyle name="Comma 53 8 3" xfId="6387" xr:uid="{00000000-0005-0000-0000-00003C190000}"/>
    <cellStyle name="Comma 53 8 3 2" xfId="26713" xr:uid="{DD2D3B7A-8D76-47AD-A1BB-6DC6F473BB02}"/>
    <cellStyle name="Comma 53 8 4" xfId="6388" xr:uid="{00000000-0005-0000-0000-00003D190000}"/>
    <cellStyle name="Comma 53 8 4 2" xfId="26714" xr:uid="{BB6B6876-D18F-4BD2-8B1A-8EEDB80FD765}"/>
    <cellStyle name="Comma 53 8 5" xfId="6389" xr:uid="{00000000-0005-0000-0000-00003E190000}"/>
    <cellStyle name="Comma 53 8 5 2" xfId="26715" xr:uid="{A3F738BA-6CE3-4B83-A730-D65DB44BBF1F}"/>
    <cellStyle name="Comma 53 8 6" xfId="26708" xr:uid="{3FB69FE9-D66F-4EE1-8C22-6014BAF199D1}"/>
    <cellStyle name="Comma 53 9" xfId="6390" xr:uid="{00000000-0005-0000-0000-00003F190000}"/>
    <cellStyle name="Comma 53 9 2" xfId="6391" xr:uid="{00000000-0005-0000-0000-000040190000}"/>
    <cellStyle name="Comma 53 9 2 2" xfId="26717" xr:uid="{C7EC07BA-0450-434D-B6FF-74B4D196EB77}"/>
    <cellStyle name="Comma 53 9 3" xfId="6392" xr:uid="{00000000-0005-0000-0000-000041190000}"/>
    <cellStyle name="Comma 53 9 3 2" xfId="26718" xr:uid="{54D034B9-5A3A-44A6-9B71-1E2451A374D1}"/>
    <cellStyle name="Comma 53 9 4" xfId="6393" xr:uid="{00000000-0005-0000-0000-000042190000}"/>
    <cellStyle name="Comma 53 9 4 2" xfId="26719" xr:uid="{1DCEAA0C-B502-4C5B-9F3E-332DA10D88DE}"/>
    <cellStyle name="Comma 53 9 5" xfId="26716" xr:uid="{F8F87071-D1C6-4627-AB57-A205B00E6470}"/>
    <cellStyle name="Comma 54" xfId="6394" xr:uid="{00000000-0005-0000-0000-000043190000}"/>
    <cellStyle name="Comma 54 10" xfId="6395" xr:uid="{00000000-0005-0000-0000-000044190000}"/>
    <cellStyle name="Comma 54 10 2" xfId="26721" xr:uid="{8DCA5F09-6559-4F77-A948-049240C83990}"/>
    <cellStyle name="Comma 54 11" xfId="6396" xr:uid="{00000000-0005-0000-0000-000045190000}"/>
    <cellStyle name="Comma 54 11 2" xfId="26722" xr:uid="{3600D1FA-BF70-4FCA-BE3A-67BC040E8DCF}"/>
    <cellStyle name="Comma 54 12" xfId="6397" xr:uid="{00000000-0005-0000-0000-000046190000}"/>
    <cellStyle name="Comma 54 12 2" xfId="26723" xr:uid="{2378338B-B385-4561-9278-1057EF32F688}"/>
    <cellStyle name="Comma 54 13" xfId="26720" xr:uid="{DC9FA840-AF59-4194-AFA6-ABD0F2E1C80B}"/>
    <cellStyle name="Comma 54 2" xfId="6398" xr:uid="{00000000-0005-0000-0000-000047190000}"/>
    <cellStyle name="Comma 54 2 10" xfId="6399" xr:uid="{00000000-0005-0000-0000-000048190000}"/>
    <cellStyle name="Comma 54 2 10 2" xfId="26725" xr:uid="{2AFA1A4C-FEC5-4E2A-8D62-108A04D7A0D6}"/>
    <cellStyle name="Comma 54 2 11" xfId="26724" xr:uid="{3FDF0530-6D02-4C68-B047-1B9B87E356CD}"/>
    <cellStyle name="Comma 54 2 2" xfId="6400" xr:uid="{00000000-0005-0000-0000-000049190000}"/>
    <cellStyle name="Comma 54 2 2 2" xfId="6401" xr:uid="{00000000-0005-0000-0000-00004A190000}"/>
    <cellStyle name="Comma 54 2 2 2 2" xfId="6402" xr:uid="{00000000-0005-0000-0000-00004B190000}"/>
    <cellStyle name="Comma 54 2 2 2 2 2" xfId="6403" xr:uid="{00000000-0005-0000-0000-00004C190000}"/>
    <cellStyle name="Comma 54 2 2 2 2 2 2" xfId="6404" xr:uid="{00000000-0005-0000-0000-00004D190000}"/>
    <cellStyle name="Comma 54 2 2 2 2 2 2 2" xfId="26730" xr:uid="{7044E544-AB17-4FB3-A169-AD43352CE0BF}"/>
    <cellStyle name="Comma 54 2 2 2 2 2 3" xfId="6405" xr:uid="{00000000-0005-0000-0000-00004E190000}"/>
    <cellStyle name="Comma 54 2 2 2 2 2 3 2" xfId="26731" xr:uid="{95F20FC1-B3EA-49A2-A0B5-69AAD81A4083}"/>
    <cellStyle name="Comma 54 2 2 2 2 2 4" xfId="6406" xr:uid="{00000000-0005-0000-0000-00004F190000}"/>
    <cellStyle name="Comma 54 2 2 2 2 2 4 2" xfId="26732" xr:uid="{04F02711-0398-47F1-AF5B-3548275F540F}"/>
    <cellStyle name="Comma 54 2 2 2 2 2 5" xfId="26729" xr:uid="{12B2D867-4F2F-4649-9826-03CE1EF4878B}"/>
    <cellStyle name="Comma 54 2 2 2 2 3" xfId="6407" xr:uid="{00000000-0005-0000-0000-000050190000}"/>
    <cellStyle name="Comma 54 2 2 2 2 3 2" xfId="26733" xr:uid="{10B3FD50-3CEC-4D56-93FB-BBBBCDA37A2D}"/>
    <cellStyle name="Comma 54 2 2 2 2 4" xfId="6408" xr:uid="{00000000-0005-0000-0000-000051190000}"/>
    <cellStyle name="Comma 54 2 2 2 2 4 2" xfId="26734" xr:uid="{876430D9-51CF-40C8-A277-8B2F284123DF}"/>
    <cellStyle name="Comma 54 2 2 2 2 5" xfId="6409" xr:uid="{00000000-0005-0000-0000-000052190000}"/>
    <cellStyle name="Comma 54 2 2 2 2 5 2" xfId="26735" xr:uid="{989747AA-C035-4A1D-80F6-CD071CB950F8}"/>
    <cellStyle name="Comma 54 2 2 2 2 6" xfId="26728" xr:uid="{C8579557-23FC-4191-9676-6C2338FE0A02}"/>
    <cellStyle name="Comma 54 2 2 2 3" xfId="6410" xr:uid="{00000000-0005-0000-0000-000053190000}"/>
    <cellStyle name="Comma 54 2 2 2 3 2" xfId="6411" xr:uid="{00000000-0005-0000-0000-000054190000}"/>
    <cellStyle name="Comma 54 2 2 2 3 2 2" xfId="26737" xr:uid="{8A5C5773-F5DE-48A2-87EC-B30DD29905B5}"/>
    <cellStyle name="Comma 54 2 2 2 3 3" xfId="6412" xr:uid="{00000000-0005-0000-0000-000055190000}"/>
    <cellStyle name="Comma 54 2 2 2 3 3 2" xfId="26738" xr:uid="{6124DED9-7788-4908-B981-7D7795044D1E}"/>
    <cellStyle name="Comma 54 2 2 2 3 4" xfId="6413" xr:uid="{00000000-0005-0000-0000-000056190000}"/>
    <cellStyle name="Comma 54 2 2 2 3 4 2" xfId="26739" xr:uid="{62F02961-FDD5-4CB2-B6AF-B4B768679E67}"/>
    <cellStyle name="Comma 54 2 2 2 3 5" xfId="26736" xr:uid="{B4D031AC-4624-4210-BF5B-C25E878831E3}"/>
    <cellStyle name="Comma 54 2 2 2 4" xfId="6414" xr:uid="{00000000-0005-0000-0000-000057190000}"/>
    <cellStyle name="Comma 54 2 2 2 4 2" xfId="26740" xr:uid="{527E93A0-575F-4664-A179-7479010F8EDC}"/>
    <cellStyle name="Comma 54 2 2 2 5" xfId="6415" xr:uid="{00000000-0005-0000-0000-000058190000}"/>
    <cellStyle name="Comma 54 2 2 2 5 2" xfId="26741" xr:uid="{56AC7A79-A215-4113-BA5B-5CE8C4074DAD}"/>
    <cellStyle name="Comma 54 2 2 2 6" xfId="6416" xr:uid="{00000000-0005-0000-0000-000059190000}"/>
    <cellStyle name="Comma 54 2 2 2 6 2" xfId="26742" xr:uid="{DFFAF844-46DA-43AD-A2C2-B5E0D02C0877}"/>
    <cellStyle name="Comma 54 2 2 2 7" xfId="26727" xr:uid="{E1D4A7CF-1973-481E-82CB-C6D944636752}"/>
    <cellStyle name="Comma 54 2 2 3" xfId="6417" xr:uid="{00000000-0005-0000-0000-00005A190000}"/>
    <cellStyle name="Comma 54 2 2 3 2" xfId="6418" xr:uid="{00000000-0005-0000-0000-00005B190000}"/>
    <cellStyle name="Comma 54 2 2 3 2 2" xfId="6419" xr:uid="{00000000-0005-0000-0000-00005C190000}"/>
    <cellStyle name="Comma 54 2 2 3 2 2 2" xfId="6420" xr:uid="{00000000-0005-0000-0000-00005D190000}"/>
    <cellStyle name="Comma 54 2 2 3 2 2 2 2" xfId="26746" xr:uid="{2F43C4CF-098A-43F9-B6A1-1FF20EB8C2A5}"/>
    <cellStyle name="Comma 54 2 2 3 2 2 3" xfId="6421" xr:uid="{00000000-0005-0000-0000-00005E190000}"/>
    <cellStyle name="Comma 54 2 2 3 2 2 3 2" xfId="26747" xr:uid="{31D7426E-E75C-4F0C-AEF4-B241CA610A0C}"/>
    <cellStyle name="Comma 54 2 2 3 2 2 4" xfId="6422" xr:uid="{00000000-0005-0000-0000-00005F190000}"/>
    <cellStyle name="Comma 54 2 2 3 2 2 4 2" xfId="26748" xr:uid="{5B74C180-F52F-4044-B523-DC1A2A9043D3}"/>
    <cellStyle name="Comma 54 2 2 3 2 2 5" xfId="26745" xr:uid="{604AB201-B92D-4494-B149-B20CFD9B3F3D}"/>
    <cellStyle name="Comma 54 2 2 3 2 3" xfId="6423" xr:uid="{00000000-0005-0000-0000-000060190000}"/>
    <cellStyle name="Comma 54 2 2 3 2 3 2" xfId="26749" xr:uid="{01A4D2C1-7687-4461-84B8-D7F963FC4E0F}"/>
    <cellStyle name="Comma 54 2 2 3 2 4" xfId="6424" xr:uid="{00000000-0005-0000-0000-000061190000}"/>
    <cellStyle name="Comma 54 2 2 3 2 4 2" xfId="26750" xr:uid="{3634EE9F-9ACB-4031-B715-20A05761D4FC}"/>
    <cellStyle name="Comma 54 2 2 3 2 5" xfId="6425" xr:uid="{00000000-0005-0000-0000-000062190000}"/>
    <cellStyle name="Comma 54 2 2 3 2 5 2" xfId="26751" xr:uid="{794C3204-299D-48A7-8AB0-D6E571B124D7}"/>
    <cellStyle name="Comma 54 2 2 3 2 6" xfId="26744" xr:uid="{F6039EEB-BEC8-4C2F-86B9-0163CC3848C3}"/>
    <cellStyle name="Comma 54 2 2 3 3" xfId="6426" xr:uid="{00000000-0005-0000-0000-000063190000}"/>
    <cellStyle name="Comma 54 2 2 3 3 2" xfId="6427" xr:uid="{00000000-0005-0000-0000-000064190000}"/>
    <cellStyle name="Comma 54 2 2 3 3 2 2" xfId="26753" xr:uid="{902B60FD-D41E-4D36-BF14-320A6C771EE7}"/>
    <cellStyle name="Comma 54 2 2 3 3 3" xfId="6428" xr:uid="{00000000-0005-0000-0000-000065190000}"/>
    <cellStyle name="Comma 54 2 2 3 3 3 2" xfId="26754" xr:uid="{99D45C6B-9C04-4D3F-860F-4FF8A44CDB99}"/>
    <cellStyle name="Comma 54 2 2 3 3 4" xfId="6429" xr:uid="{00000000-0005-0000-0000-000066190000}"/>
    <cellStyle name="Comma 54 2 2 3 3 4 2" xfId="26755" xr:uid="{2AD64790-C8C6-4C26-A421-8D885B1D568D}"/>
    <cellStyle name="Comma 54 2 2 3 3 5" xfId="26752" xr:uid="{E844C811-E7C4-49F4-AFC5-00FA638055D4}"/>
    <cellStyle name="Comma 54 2 2 3 4" xfId="6430" xr:uid="{00000000-0005-0000-0000-000067190000}"/>
    <cellStyle name="Comma 54 2 2 3 4 2" xfId="26756" xr:uid="{DB14CC17-32DF-4A1B-8033-40191B80E49E}"/>
    <cellStyle name="Comma 54 2 2 3 5" xfId="6431" xr:uid="{00000000-0005-0000-0000-000068190000}"/>
    <cellStyle name="Comma 54 2 2 3 5 2" xfId="26757" xr:uid="{3A5B15F3-FE55-4ABA-8109-08EBC60B5E11}"/>
    <cellStyle name="Comma 54 2 2 3 6" xfId="6432" xr:uid="{00000000-0005-0000-0000-000069190000}"/>
    <cellStyle name="Comma 54 2 2 3 6 2" xfId="26758" xr:uid="{9849BEB5-26E0-4224-A068-D1F7604B8234}"/>
    <cellStyle name="Comma 54 2 2 3 7" xfId="26743" xr:uid="{661F232A-F0CC-4585-AE70-FFABD6131846}"/>
    <cellStyle name="Comma 54 2 2 4" xfId="6433" xr:uid="{00000000-0005-0000-0000-00006A190000}"/>
    <cellStyle name="Comma 54 2 2 4 2" xfId="6434" xr:uid="{00000000-0005-0000-0000-00006B190000}"/>
    <cellStyle name="Comma 54 2 2 4 2 2" xfId="6435" xr:uid="{00000000-0005-0000-0000-00006C190000}"/>
    <cellStyle name="Comma 54 2 2 4 2 2 2" xfId="26761" xr:uid="{A42DAC52-CE5C-42A0-94CF-16E17A817947}"/>
    <cellStyle name="Comma 54 2 2 4 2 3" xfId="6436" xr:uid="{00000000-0005-0000-0000-00006D190000}"/>
    <cellStyle name="Comma 54 2 2 4 2 3 2" xfId="26762" xr:uid="{026982FE-668D-42B4-9E8C-8AD52B861E92}"/>
    <cellStyle name="Comma 54 2 2 4 2 4" xfId="6437" xr:uid="{00000000-0005-0000-0000-00006E190000}"/>
    <cellStyle name="Comma 54 2 2 4 2 4 2" xfId="26763" xr:uid="{8D52AD4E-8C88-4D40-B125-B8F0149D9156}"/>
    <cellStyle name="Comma 54 2 2 4 2 5" xfId="26760" xr:uid="{058888EB-D30A-4FAA-9BBE-1590F24D7917}"/>
    <cellStyle name="Comma 54 2 2 4 3" xfId="6438" xr:uid="{00000000-0005-0000-0000-00006F190000}"/>
    <cellStyle name="Comma 54 2 2 4 3 2" xfId="26764" xr:uid="{9ADD53B8-834C-41D6-BF64-70F45A9A54D8}"/>
    <cellStyle name="Comma 54 2 2 4 4" xfId="6439" xr:uid="{00000000-0005-0000-0000-000070190000}"/>
    <cellStyle name="Comma 54 2 2 4 4 2" xfId="26765" xr:uid="{65D3A7C7-F269-4636-92A7-1FD8BA3C8DF7}"/>
    <cellStyle name="Comma 54 2 2 4 5" xfId="6440" xr:uid="{00000000-0005-0000-0000-000071190000}"/>
    <cellStyle name="Comma 54 2 2 4 5 2" xfId="26766" xr:uid="{BD208942-09AB-4DE1-8492-C5896DA68C4F}"/>
    <cellStyle name="Comma 54 2 2 4 6" xfId="26759" xr:uid="{1410163B-27AB-4C40-AC9A-32C586619981}"/>
    <cellStyle name="Comma 54 2 2 5" xfId="6441" xr:uid="{00000000-0005-0000-0000-000072190000}"/>
    <cellStyle name="Comma 54 2 2 5 2" xfId="6442" xr:uid="{00000000-0005-0000-0000-000073190000}"/>
    <cellStyle name="Comma 54 2 2 5 2 2" xfId="26768" xr:uid="{3633B025-2DCB-41F4-B63B-037B8A309F7D}"/>
    <cellStyle name="Comma 54 2 2 5 3" xfId="6443" xr:uid="{00000000-0005-0000-0000-000074190000}"/>
    <cellStyle name="Comma 54 2 2 5 3 2" xfId="26769" xr:uid="{383BC233-6F57-45D0-B2E9-51F98BF821D7}"/>
    <cellStyle name="Comma 54 2 2 5 4" xfId="6444" xr:uid="{00000000-0005-0000-0000-000075190000}"/>
    <cellStyle name="Comma 54 2 2 5 4 2" xfId="26770" xr:uid="{4F1A26D7-EE97-41C2-B58B-8A08449D3E05}"/>
    <cellStyle name="Comma 54 2 2 5 5" xfId="26767" xr:uid="{207DA249-2D56-483D-ACE4-9B0D6D73547B}"/>
    <cellStyle name="Comma 54 2 2 6" xfId="6445" xr:uid="{00000000-0005-0000-0000-000076190000}"/>
    <cellStyle name="Comma 54 2 2 6 2" xfId="26771" xr:uid="{98ECA7E8-484E-448E-908F-48AEB414D1DE}"/>
    <cellStyle name="Comma 54 2 2 7" xfId="6446" xr:uid="{00000000-0005-0000-0000-000077190000}"/>
    <cellStyle name="Comma 54 2 2 7 2" xfId="26772" xr:uid="{CCF65945-4014-4A30-B5DA-D70EDA729761}"/>
    <cellStyle name="Comma 54 2 2 8" xfId="6447" xr:uid="{00000000-0005-0000-0000-000078190000}"/>
    <cellStyle name="Comma 54 2 2 8 2" xfId="26773" xr:uid="{F0D1321B-956A-44DB-9502-138B452E5BB7}"/>
    <cellStyle name="Comma 54 2 2 9" xfId="26726" xr:uid="{C5EAF861-D3B7-408C-9506-50C0C921C9B3}"/>
    <cellStyle name="Comma 54 2 3" xfId="6448" xr:uid="{00000000-0005-0000-0000-000079190000}"/>
    <cellStyle name="Comma 54 2 3 2" xfId="6449" xr:uid="{00000000-0005-0000-0000-00007A190000}"/>
    <cellStyle name="Comma 54 2 3 2 2" xfId="6450" xr:uid="{00000000-0005-0000-0000-00007B190000}"/>
    <cellStyle name="Comma 54 2 3 2 2 2" xfId="6451" xr:uid="{00000000-0005-0000-0000-00007C190000}"/>
    <cellStyle name="Comma 54 2 3 2 2 2 2" xfId="6452" xr:uid="{00000000-0005-0000-0000-00007D190000}"/>
    <cellStyle name="Comma 54 2 3 2 2 2 2 2" xfId="26778" xr:uid="{A9DD2C5C-643B-4D78-9E02-CE91BF6899E3}"/>
    <cellStyle name="Comma 54 2 3 2 2 2 3" xfId="6453" xr:uid="{00000000-0005-0000-0000-00007E190000}"/>
    <cellStyle name="Comma 54 2 3 2 2 2 3 2" xfId="26779" xr:uid="{4A4D932F-3E7F-4D20-BD93-229BAC59EF9C}"/>
    <cellStyle name="Comma 54 2 3 2 2 2 4" xfId="6454" xr:uid="{00000000-0005-0000-0000-00007F190000}"/>
    <cellStyle name="Comma 54 2 3 2 2 2 4 2" xfId="26780" xr:uid="{25BA0E8A-873B-42E9-95D3-94E8609D5308}"/>
    <cellStyle name="Comma 54 2 3 2 2 2 5" xfId="26777" xr:uid="{2918AB10-75EB-4371-B7CB-A45D19D8330B}"/>
    <cellStyle name="Comma 54 2 3 2 2 3" xfId="6455" xr:uid="{00000000-0005-0000-0000-000080190000}"/>
    <cellStyle name="Comma 54 2 3 2 2 3 2" xfId="26781" xr:uid="{7C7A9E4E-582E-4F61-B664-ACACCCC3E4E5}"/>
    <cellStyle name="Comma 54 2 3 2 2 4" xfId="6456" xr:uid="{00000000-0005-0000-0000-000081190000}"/>
    <cellStyle name="Comma 54 2 3 2 2 4 2" xfId="26782" xr:uid="{56BBD4D1-3804-41FF-B56E-D1383502A31F}"/>
    <cellStyle name="Comma 54 2 3 2 2 5" xfId="6457" xr:uid="{00000000-0005-0000-0000-000082190000}"/>
    <cellStyle name="Comma 54 2 3 2 2 5 2" xfId="26783" xr:uid="{0B82B346-0D69-4987-BF56-F5862D253874}"/>
    <cellStyle name="Comma 54 2 3 2 2 6" xfId="26776" xr:uid="{42D2CCA1-915E-4BA1-8D6C-A9AE872D71D2}"/>
    <cellStyle name="Comma 54 2 3 2 3" xfId="6458" xr:uid="{00000000-0005-0000-0000-000083190000}"/>
    <cellStyle name="Comma 54 2 3 2 3 2" xfId="6459" xr:uid="{00000000-0005-0000-0000-000084190000}"/>
    <cellStyle name="Comma 54 2 3 2 3 2 2" xfId="26785" xr:uid="{116B769A-7E35-4EA0-B61F-E2BB5CBDB28E}"/>
    <cellStyle name="Comma 54 2 3 2 3 3" xfId="6460" xr:uid="{00000000-0005-0000-0000-000085190000}"/>
    <cellStyle name="Comma 54 2 3 2 3 3 2" xfId="26786" xr:uid="{0CBC4FBE-929C-4A71-A03D-A2E31F7F816F}"/>
    <cellStyle name="Comma 54 2 3 2 3 4" xfId="6461" xr:uid="{00000000-0005-0000-0000-000086190000}"/>
    <cellStyle name="Comma 54 2 3 2 3 4 2" xfId="26787" xr:uid="{F4B100A5-2012-4A3E-B277-679796C45D23}"/>
    <cellStyle name="Comma 54 2 3 2 3 5" xfId="26784" xr:uid="{F5263270-86DF-45E9-95BC-F2B33F6E9585}"/>
    <cellStyle name="Comma 54 2 3 2 4" xfId="6462" xr:uid="{00000000-0005-0000-0000-000087190000}"/>
    <cellStyle name="Comma 54 2 3 2 4 2" xfId="26788" xr:uid="{D2E7F41B-C86B-4691-99C0-7DD062C82B86}"/>
    <cellStyle name="Comma 54 2 3 2 5" xfId="6463" xr:uid="{00000000-0005-0000-0000-000088190000}"/>
    <cellStyle name="Comma 54 2 3 2 5 2" xfId="26789" xr:uid="{08AB24DC-CB04-445C-920F-1418DD438A89}"/>
    <cellStyle name="Comma 54 2 3 2 6" xfId="6464" xr:uid="{00000000-0005-0000-0000-000089190000}"/>
    <cellStyle name="Comma 54 2 3 2 6 2" xfId="26790" xr:uid="{97A1618B-5565-474C-9D3B-CC26A82E6877}"/>
    <cellStyle name="Comma 54 2 3 2 7" xfId="26775" xr:uid="{37917C1E-E0A4-4D75-A2F3-BEB65BA120CE}"/>
    <cellStyle name="Comma 54 2 3 3" xfId="6465" xr:uid="{00000000-0005-0000-0000-00008A190000}"/>
    <cellStyle name="Comma 54 2 3 3 2" xfId="6466" xr:uid="{00000000-0005-0000-0000-00008B190000}"/>
    <cellStyle name="Comma 54 2 3 3 2 2" xfId="6467" xr:uid="{00000000-0005-0000-0000-00008C190000}"/>
    <cellStyle name="Comma 54 2 3 3 2 2 2" xfId="6468" xr:uid="{00000000-0005-0000-0000-00008D190000}"/>
    <cellStyle name="Comma 54 2 3 3 2 2 2 2" xfId="26794" xr:uid="{1DDA7283-FDF3-4467-B167-EEA0C2AB9694}"/>
    <cellStyle name="Comma 54 2 3 3 2 2 3" xfId="6469" xr:uid="{00000000-0005-0000-0000-00008E190000}"/>
    <cellStyle name="Comma 54 2 3 3 2 2 3 2" xfId="26795" xr:uid="{0D809D7E-950D-47F8-8A3B-1124C72761D6}"/>
    <cellStyle name="Comma 54 2 3 3 2 2 4" xfId="6470" xr:uid="{00000000-0005-0000-0000-00008F190000}"/>
    <cellStyle name="Comma 54 2 3 3 2 2 4 2" xfId="26796" xr:uid="{2CBFA5C3-13B6-4F30-99C6-220E04F66B6E}"/>
    <cellStyle name="Comma 54 2 3 3 2 2 5" xfId="26793" xr:uid="{37FAC7AB-D1E5-4390-811F-699950494153}"/>
    <cellStyle name="Comma 54 2 3 3 2 3" xfId="6471" xr:uid="{00000000-0005-0000-0000-000090190000}"/>
    <cellStyle name="Comma 54 2 3 3 2 3 2" xfId="26797" xr:uid="{2B758165-630A-48FA-BDF6-C5D4ECB144EE}"/>
    <cellStyle name="Comma 54 2 3 3 2 4" xfId="6472" xr:uid="{00000000-0005-0000-0000-000091190000}"/>
    <cellStyle name="Comma 54 2 3 3 2 4 2" xfId="26798" xr:uid="{C0E01216-7C49-4E45-9719-97C3C199BCEC}"/>
    <cellStyle name="Comma 54 2 3 3 2 5" xfId="6473" xr:uid="{00000000-0005-0000-0000-000092190000}"/>
    <cellStyle name="Comma 54 2 3 3 2 5 2" xfId="26799" xr:uid="{B548B3A2-BC59-4DAF-AB26-9E1CAD4A3335}"/>
    <cellStyle name="Comma 54 2 3 3 2 6" xfId="26792" xr:uid="{55A8E33B-F710-4751-8DF3-B175E6E0986C}"/>
    <cellStyle name="Comma 54 2 3 3 3" xfId="6474" xr:uid="{00000000-0005-0000-0000-000093190000}"/>
    <cellStyle name="Comma 54 2 3 3 3 2" xfId="6475" xr:uid="{00000000-0005-0000-0000-000094190000}"/>
    <cellStyle name="Comma 54 2 3 3 3 2 2" xfId="26801" xr:uid="{3A182901-918C-42C0-80C5-4EFBECF6E987}"/>
    <cellStyle name="Comma 54 2 3 3 3 3" xfId="6476" xr:uid="{00000000-0005-0000-0000-000095190000}"/>
    <cellStyle name="Comma 54 2 3 3 3 3 2" xfId="26802" xr:uid="{E8232F4F-B8F3-4636-AA54-EED1680B0660}"/>
    <cellStyle name="Comma 54 2 3 3 3 4" xfId="6477" xr:uid="{00000000-0005-0000-0000-000096190000}"/>
    <cellStyle name="Comma 54 2 3 3 3 4 2" xfId="26803" xr:uid="{D995D435-3C6A-46B9-8BEC-6FE98FF17FE2}"/>
    <cellStyle name="Comma 54 2 3 3 3 5" xfId="26800" xr:uid="{6EFD0FD9-3272-4D26-8514-C0B1C1649069}"/>
    <cellStyle name="Comma 54 2 3 3 4" xfId="6478" xr:uid="{00000000-0005-0000-0000-000097190000}"/>
    <cellStyle name="Comma 54 2 3 3 4 2" xfId="26804" xr:uid="{993066D4-A7C3-42DA-9830-C97E5913B665}"/>
    <cellStyle name="Comma 54 2 3 3 5" xfId="6479" xr:uid="{00000000-0005-0000-0000-000098190000}"/>
    <cellStyle name="Comma 54 2 3 3 5 2" xfId="26805" xr:uid="{D19789D1-FD87-4F55-8A1A-5F58466CAF2E}"/>
    <cellStyle name="Comma 54 2 3 3 6" xfId="6480" xr:uid="{00000000-0005-0000-0000-000099190000}"/>
    <cellStyle name="Comma 54 2 3 3 6 2" xfId="26806" xr:uid="{C113A8AB-7C09-4047-90F9-00FE733929F0}"/>
    <cellStyle name="Comma 54 2 3 3 7" xfId="26791" xr:uid="{80EEB557-722F-4DF3-B354-B7ABDC0D3FB9}"/>
    <cellStyle name="Comma 54 2 3 4" xfId="6481" xr:uid="{00000000-0005-0000-0000-00009A190000}"/>
    <cellStyle name="Comma 54 2 3 4 2" xfId="6482" xr:uid="{00000000-0005-0000-0000-00009B190000}"/>
    <cellStyle name="Comma 54 2 3 4 2 2" xfId="6483" xr:uid="{00000000-0005-0000-0000-00009C190000}"/>
    <cellStyle name="Comma 54 2 3 4 2 2 2" xfId="26809" xr:uid="{4F629DBF-A148-4E66-B4E9-0B7E50242888}"/>
    <cellStyle name="Comma 54 2 3 4 2 3" xfId="6484" xr:uid="{00000000-0005-0000-0000-00009D190000}"/>
    <cellStyle name="Comma 54 2 3 4 2 3 2" xfId="26810" xr:uid="{EE5BFC33-C304-4329-82BD-3CA33EC58071}"/>
    <cellStyle name="Comma 54 2 3 4 2 4" xfId="6485" xr:uid="{00000000-0005-0000-0000-00009E190000}"/>
    <cellStyle name="Comma 54 2 3 4 2 4 2" xfId="26811" xr:uid="{2882AC72-D125-4272-8588-49A07515F506}"/>
    <cellStyle name="Comma 54 2 3 4 2 5" xfId="26808" xr:uid="{3617C8F8-4F34-47AF-90B2-56073788CA5B}"/>
    <cellStyle name="Comma 54 2 3 4 3" xfId="6486" xr:uid="{00000000-0005-0000-0000-00009F190000}"/>
    <cellStyle name="Comma 54 2 3 4 3 2" xfId="26812" xr:uid="{108B39F7-FE88-40F2-BD9B-5771A8860545}"/>
    <cellStyle name="Comma 54 2 3 4 4" xfId="6487" xr:uid="{00000000-0005-0000-0000-0000A0190000}"/>
    <cellStyle name="Comma 54 2 3 4 4 2" xfId="26813" xr:uid="{C1CF2501-52E1-418B-8925-2985921A7079}"/>
    <cellStyle name="Comma 54 2 3 4 5" xfId="6488" xr:uid="{00000000-0005-0000-0000-0000A1190000}"/>
    <cellStyle name="Comma 54 2 3 4 5 2" xfId="26814" xr:uid="{D836F081-F0CA-4EBD-8132-C031492923F4}"/>
    <cellStyle name="Comma 54 2 3 4 6" xfId="26807" xr:uid="{75167D6B-F26F-44DA-B2E3-B829286BF21E}"/>
    <cellStyle name="Comma 54 2 3 5" xfId="6489" xr:uid="{00000000-0005-0000-0000-0000A2190000}"/>
    <cellStyle name="Comma 54 2 3 5 2" xfId="6490" xr:uid="{00000000-0005-0000-0000-0000A3190000}"/>
    <cellStyle name="Comma 54 2 3 5 2 2" xfId="26816" xr:uid="{C9DA62BD-6C5B-4FE7-8687-5E4DE099DE2C}"/>
    <cellStyle name="Comma 54 2 3 5 3" xfId="6491" xr:uid="{00000000-0005-0000-0000-0000A4190000}"/>
    <cellStyle name="Comma 54 2 3 5 3 2" xfId="26817" xr:uid="{732A5035-A140-4DD0-B38B-C87E6FD1BF46}"/>
    <cellStyle name="Comma 54 2 3 5 4" xfId="6492" xr:uid="{00000000-0005-0000-0000-0000A5190000}"/>
    <cellStyle name="Comma 54 2 3 5 4 2" xfId="26818" xr:uid="{F9A387C1-4CFE-42A1-9A93-84AE82B5E15D}"/>
    <cellStyle name="Comma 54 2 3 5 5" xfId="26815" xr:uid="{34D9885D-C0B6-4A49-9650-DD1A69A30CCC}"/>
    <cellStyle name="Comma 54 2 3 6" xfId="6493" xr:uid="{00000000-0005-0000-0000-0000A6190000}"/>
    <cellStyle name="Comma 54 2 3 6 2" xfId="26819" xr:uid="{15E1E69D-04DA-4AAC-B683-21570871082D}"/>
    <cellStyle name="Comma 54 2 3 7" xfId="6494" xr:uid="{00000000-0005-0000-0000-0000A7190000}"/>
    <cellStyle name="Comma 54 2 3 7 2" xfId="26820" xr:uid="{76E82560-1C66-43F8-AF02-4AC5D5D33034}"/>
    <cellStyle name="Comma 54 2 3 8" xfId="6495" xr:uid="{00000000-0005-0000-0000-0000A8190000}"/>
    <cellStyle name="Comma 54 2 3 8 2" xfId="26821" xr:uid="{9FD47776-249D-424E-8287-F142FA7ED7E9}"/>
    <cellStyle name="Comma 54 2 3 9" xfId="26774" xr:uid="{B63C981B-D301-4C2F-98CC-D1AE3906E638}"/>
    <cellStyle name="Comma 54 2 4" xfId="6496" xr:uid="{00000000-0005-0000-0000-0000A9190000}"/>
    <cellStyle name="Comma 54 2 4 2" xfId="6497" xr:uid="{00000000-0005-0000-0000-0000AA190000}"/>
    <cellStyle name="Comma 54 2 4 2 2" xfId="6498" xr:uid="{00000000-0005-0000-0000-0000AB190000}"/>
    <cellStyle name="Comma 54 2 4 2 2 2" xfId="6499" xr:uid="{00000000-0005-0000-0000-0000AC190000}"/>
    <cellStyle name="Comma 54 2 4 2 2 2 2" xfId="26825" xr:uid="{DF0601BC-2113-4C4E-95BF-42AC4ECBC599}"/>
    <cellStyle name="Comma 54 2 4 2 2 3" xfId="6500" xr:uid="{00000000-0005-0000-0000-0000AD190000}"/>
    <cellStyle name="Comma 54 2 4 2 2 3 2" xfId="26826" xr:uid="{9B37E5CB-0811-4705-8ED9-3A451EE5F1CF}"/>
    <cellStyle name="Comma 54 2 4 2 2 4" xfId="6501" xr:uid="{00000000-0005-0000-0000-0000AE190000}"/>
    <cellStyle name="Comma 54 2 4 2 2 4 2" xfId="26827" xr:uid="{79929270-4539-444D-B8C5-BDA97E52711F}"/>
    <cellStyle name="Comma 54 2 4 2 2 5" xfId="26824" xr:uid="{7FA7ACC6-7DD7-4415-B0FE-5312C532F5C0}"/>
    <cellStyle name="Comma 54 2 4 2 3" xfId="6502" xr:uid="{00000000-0005-0000-0000-0000AF190000}"/>
    <cellStyle name="Comma 54 2 4 2 3 2" xfId="26828" xr:uid="{F389CB7A-0B47-4808-B742-5F9E197F4F0B}"/>
    <cellStyle name="Comma 54 2 4 2 4" xfId="6503" xr:uid="{00000000-0005-0000-0000-0000B0190000}"/>
    <cellStyle name="Comma 54 2 4 2 4 2" xfId="26829" xr:uid="{6B82EC11-004E-44EE-BECA-334C3D8A5798}"/>
    <cellStyle name="Comma 54 2 4 2 5" xfId="6504" xr:uid="{00000000-0005-0000-0000-0000B1190000}"/>
    <cellStyle name="Comma 54 2 4 2 5 2" xfId="26830" xr:uid="{C7A47D4B-74F8-4C4E-99B3-C2CBB8B2EDB4}"/>
    <cellStyle name="Comma 54 2 4 2 6" xfId="26823" xr:uid="{F5EB3447-E3F3-4E78-9296-9AE157D9CFC0}"/>
    <cellStyle name="Comma 54 2 4 3" xfId="6505" xr:uid="{00000000-0005-0000-0000-0000B2190000}"/>
    <cellStyle name="Comma 54 2 4 3 2" xfId="6506" xr:uid="{00000000-0005-0000-0000-0000B3190000}"/>
    <cellStyle name="Comma 54 2 4 3 2 2" xfId="26832" xr:uid="{62A07778-257B-45A8-91A2-B4278B66C024}"/>
    <cellStyle name="Comma 54 2 4 3 3" xfId="6507" xr:uid="{00000000-0005-0000-0000-0000B4190000}"/>
    <cellStyle name="Comma 54 2 4 3 3 2" xfId="26833" xr:uid="{34261E1C-BC3F-4CC1-82D2-2D766EF4CFE6}"/>
    <cellStyle name="Comma 54 2 4 3 4" xfId="6508" xr:uid="{00000000-0005-0000-0000-0000B5190000}"/>
    <cellStyle name="Comma 54 2 4 3 4 2" xfId="26834" xr:uid="{7B0235C5-6DF1-42A5-99E6-2505A0A0208E}"/>
    <cellStyle name="Comma 54 2 4 3 5" xfId="26831" xr:uid="{5BB385AD-746E-4D5F-A38B-8587030C593E}"/>
    <cellStyle name="Comma 54 2 4 4" xfId="6509" xr:uid="{00000000-0005-0000-0000-0000B6190000}"/>
    <cellStyle name="Comma 54 2 4 4 2" xfId="26835" xr:uid="{91C2CFAE-E16D-46BA-AECE-9086D5F823CA}"/>
    <cellStyle name="Comma 54 2 4 5" xfId="6510" xr:uid="{00000000-0005-0000-0000-0000B7190000}"/>
    <cellStyle name="Comma 54 2 4 5 2" xfId="26836" xr:uid="{1476E29F-C173-4064-9941-08295949CB0F}"/>
    <cellStyle name="Comma 54 2 4 6" xfId="6511" xr:uid="{00000000-0005-0000-0000-0000B8190000}"/>
    <cellStyle name="Comma 54 2 4 6 2" xfId="26837" xr:uid="{9A961A9D-03EF-4570-849E-1B94345031E4}"/>
    <cellStyle name="Comma 54 2 4 7" xfId="26822" xr:uid="{3D73551D-D2B4-4F18-8A88-62846857107E}"/>
    <cellStyle name="Comma 54 2 5" xfId="6512" xr:uid="{00000000-0005-0000-0000-0000B9190000}"/>
    <cellStyle name="Comma 54 2 5 2" xfId="6513" xr:uid="{00000000-0005-0000-0000-0000BA190000}"/>
    <cellStyle name="Comma 54 2 5 2 2" xfId="6514" xr:uid="{00000000-0005-0000-0000-0000BB190000}"/>
    <cellStyle name="Comma 54 2 5 2 2 2" xfId="6515" xr:uid="{00000000-0005-0000-0000-0000BC190000}"/>
    <cellStyle name="Comma 54 2 5 2 2 2 2" xfId="26841" xr:uid="{70EEF6D9-E2B8-4982-813B-8DA45D394FD9}"/>
    <cellStyle name="Comma 54 2 5 2 2 3" xfId="6516" xr:uid="{00000000-0005-0000-0000-0000BD190000}"/>
    <cellStyle name="Comma 54 2 5 2 2 3 2" xfId="26842" xr:uid="{21FF726C-7AC3-4846-98C2-5A912E4BF0C1}"/>
    <cellStyle name="Comma 54 2 5 2 2 4" xfId="6517" xr:uid="{00000000-0005-0000-0000-0000BE190000}"/>
    <cellStyle name="Comma 54 2 5 2 2 4 2" xfId="26843" xr:uid="{B3E42A8D-9D03-4C58-9F04-081CF73C7764}"/>
    <cellStyle name="Comma 54 2 5 2 2 5" xfId="26840" xr:uid="{144B1811-8047-4A84-A2B5-4225A13F78FD}"/>
    <cellStyle name="Comma 54 2 5 2 3" xfId="6518" xr:uid="{00000000-0005-0000-0000-0000BF190000}"/>
    <cellStyle name="Comma 54 2 5 2 3 2" xfId="26844" xr:uid="{6F89DBCC-7836-4C82-BBCE-2762513D7F82}"/>
    <cellStyle name="Comma 54 2 5 2 4" xfId="6519" xr:uid="{00000000-0005-0000-0000-0000C0190000}"/>
    <cellStyle name="Comma 54 2 5 2 4 2" xfId="26845" xr:uid="{D6CCA904-D11B-4AB2-B2D8-BBC8BA57F684}"/>
    <cellStyle name="Comma 54 2 5 2 5" xfId="6520" xr:uid="{00000000-0005-0000-0000-0000C1190000}"/>
    <cellStyle name="Comma 54 2 5 2 5 2" xfId="26846" xr:uid="{B79BAA18-EA00-4DA4-B41E-B98CE83E9C14}"/>
    <cellStyle name="Comma 54 2 5 2 6" xfId="26839" xr:uid="{E1AFD961-2E9E-4584-B57D-A99867EB1ECD}"/>
    <cellStyle name="Comma 54 2 5 3" xfId="6521" xr:uid="{00000000-0005-0000-0000-0000C2190000}"/>
    <cellStyle name="Comma 54 2 5 3 2" xfId="6522" xr:uid="{00000000-0005-0000-0000-0000C3190000}"/>
    <cellStyle name="Comma 54 2 5 3 2 2" xfId="26848" xr:uid="{AC33443A-1F85-49DD-923F-CADDEC6F9BE9}"/>
    <cellStyle name="Comma 54 2 5 3 3" xfId="6523" xr:uid="{00000000-0005-0000-0000-0000C4190000}"/>
    <cellStyle name="Comma 54 2 5 3 3 2" xfId="26849" xr:uid="{DFEF8EE8-194F-4942-8E09-42A68F5E4547}"/>
    <cellStyle name="Comma 54 2 5 3 4" xfId="6524" xr:uid="{00000000-0005-0000-0000-0000C5190000}"/>
    <cellStyle name="Comma 54 2 5 3 4 2" xfId="26850" xr:uid="{6549C1AD-AA42-4EBB-8627-E9E962ED2CD4}"/>
    <cellStyle name="Comma 54 2 5 3 5" xfId="26847" xr:uid="{8E9C3A91-1C00-4D09-B956-9CAE710D891B}"/>
    <cellStyle name="Comma 54 2 5 4" xfId="6525" xr:uid="{00000000-0005-0000-0000-0000C6190000}"/>
    <cellStyle name="Comma 54 2 5 4 2" xfId="26851" xr:uid="{13E81AF8-F198-4F23-9D14-A73687F73AC0}"/>
    <cellStyle name="Comma 54 2 5 5" xfId="6526" xr:uid="{00000000-0005-0000-0000-0000C7190000}"/>
    <cellStyle name="Comma 54 2 5 5 2" xfId="26852" xr:uid="{17131826-9125-4CDB-A70E-48F448F89ADB}"/>
    <cellStyle name="Comma 54 2 5 6" xfId="6527" xr:uid="{00000000-0005-0000-0000-0000C8190000}"/>
    <cellStyle name="Comma 54 2 5 6 2" xfId="26853" xr:uid="{38278E1C-CAEB-43A8-89CD-AB5AFA13E2F1}"/>
    <cellStyle name="Comma 54 2 5 7" xfId="26838" xr:uid="{7DB88833-8923-4561-A1F3-09A69DC94835}"/>
    <cellStyle name="Comma 54 2 6" xfId="6528" xr:uid="{00000000-0005-0000-0000-0000C9190000}"/>
    <cellStyle name="Comma 54 2 6 2" xfId="6529" xr:uid="{00000000-0005-0000-0000-0000CA190000}"/>
    <cellStyle name="Comma 54 2 6 2 2" xfId="6530" xr:uid="{00000000-0005-0000-0000-0000CB190000}"/>
    <cellStyle name="Comma 54 2 6 2 2 2" xfId="26856" xr:uid="{11AC3572-FE70-4608-9205-52F6D35E2DF1}"/>
    <cellStyle name="Comma 54 2 6 2 3" xfId="6531" xr:uid="{00000000-0005-0000-0000-0000CC190000}"/>
    <cellStyle name="Comma 54 2 6 2 3 2" xfId="26857" xr:uid="{C6E2ED6A-6C0A-4A0C-82A8-576E2F54C654}"/>
    <cellStyle name="Comma 54 2 6 2 4" xfId="6532" xr:uid="{00000000-0005-0000-0000-0000CD190000}"/>
    <cellStyle name="Comma 54 2 6 2 4 2" xfId="26858" xr:uid="{0923835F-AAF5-4D8A-9C03-CC7C1C05EC19}"/>
    <cellStyle name="Comma 54 2 6 2 5" xfId="26855" xr:uid="{B7B516CE-5F47-42A1-A712-4BEF8E36EAB1}"/>
    <cellStyle name="Comma 54 2 6 3" xfId="6533" xr:uid="{00000000-0005-0000-0000-0000CE190000}"/>
    <cellStyle name="Comma 54 2 6 3 2" xfId="26859" xr:uid="{CD116428-8BFC-4D91-BC24-1EDD6D64739B}"/>
    <cellStyle name="Comma 54 2 6 4" xfId="6534" xr:uid="{00000000-0005-0000-0000-0000CF190000}"/>
    <cellStyle name="Comma 54 2 6 4 2" xfId="26860" xr:uid="{860F1A38-A4E9-47A4-ADAB-916B86E167C7}"/>
    <cellStyle name="Comma 54 2 6 5" xfId="6535" xr:uid="{00000000-0005-0000-0000-0000D0190000}"/>
    <cellStyle name="Comma 54 2 6 5 2" xfId="26861" xr:uid="{49DFFA7C-C2A6-4F9A-91A0-6CFE0A6BA2E3}"/>
    <cellStyle name="Comma 54 2 6 6" xfId="26854" xr:uid="{BA5A6D01-AE52-4EAD-B54A-10A1528B14DD}"/>
    <cellStyle name="Comma 54 2 7" xfId="6536" xr:uid="{00000000-0005-0000-0000-0000D1190000}"/>
    <cellStyle name="Comma 54 2 7 2" xfId="6537" xr:uid="{00000000-0005-0000-0000-0000D2190000}"/>
    <cellStyle name="Comma 54 2 7 2 2" xfId="26863" xr:uid="{FE52867A-0705-4BB8-96E7-FF4BBCBB74CC}"/>
    <cellStyle name="Comma 54 2 7 3" xfId="6538" xr:uid="{00000000-0005-0000-0000-0000D3190000}"/>
    <cellStyle name="Comma 54 2 7 3 2" xfId="26864" xr:uid="{6F8D5D90-55A6-48D8-B57A-F50953FA2DF6}"/>
    <cellStyle name="Comma 54 2 7 4" xfId="6539" xr:uid="{00000000-0005-0000-0000-0000D4190000}"/>
    <cellStyle name="Comma 54 2 7 4 2" xfId="26865" xr:uid="{794EF4C3-6E1A-47B5-BB16-FD083116FBEE}"/>
    <cellStyle name="Comma 54 2 7 5" xfId="26862" xr:uid="{02F442D7-8231-4B1C-B1CB-70A3390F0E9F}"/>
    <cellStyle name="Comma 54 2 8" xfId="6540" xr:uid="{00000000-0005-0000-0000-0000D5190000}"/>
    <cellStyle name="Comma 54 2 8 2" xfId="26866" xr:uid="{588C3294-22B2-4657-B222-ECEA01A750AE}"/>
    <cellStyle name="Comma 54 2 9" xfId="6541" xr:uid="{00000000-0005-0000-0000-0000D6190000}"/>
    <cellStyle name="Comma 54 2 9 2" xfId="26867" xr:uid="{5F83B5DC-FD7B-40F2-834D-F5F16583F3EA}"/>
    <cellStyle name="Comma 54 3" xfId="6542" xr:uid="{00000000-0005-0000-0000-0000D7190000}"/>
    <cellStyle name="Comma 54 3 10" xfId="6543" xr:uid="{00000000-0005-0000-0000-0000D8190000}"/>
    <cellStyle name="Comma 54 3 10 2" xfId="26869" xr:uid="{C4985B59-74B8-4E3A-85C0-E95BA8C1FE46}"/>
    <cellStyle name="Comma 54 3 11" xfId="26868" xr:uid="{E84E15C6-24B3-4286-AE3F-9BE20C6E3D94}"/>
    <cellStyle name="Comma 54 3 2" xfId="6544" xr:uid="{00000000-0005-0000-0000-0000D9190000}"/>
    <cellStyle name="Comma 54 3 2 2" xfId="6545" xr:uid="{00000000-0005-0000-0000-0000DA190000}"/>
    <cellStyle name="Comma 54 3 2 2 2" xfId="6546" xr:uid="{00000000-0005-0000-0000-0000DB190000}"/>
    <cellStyle name="Comma 54 3 2 2 2 2" xfId="6547" xr:uid="{00000000-0005-0000-0000-0000DC190000}"/>
    <cellStyle name="Comma 54 3 2 2 2 2 2" xfId="6548" xr:uid="{00000000-0005-0000-0000-0000DD190000}"/>
    <cellStyle name="Comma 54 3 2 2 2 2 2 2" xfId="26874" xr:uid="{770E438F-4FE8-4466-9180-9B2080218FDD}"/>
    <cellStyle name="Comma 54 3 2 2 2 2 3" xfId="6549" xr:uid="{00000000-0005-0000-0000-0000DE190000}"/>
    <cellStyle name="Comma 54 3 2 2 2 2 3 2" xfId="26875" xr:uid="{864EB22A-A5C6-4C9D-A280-EECE33AA4747}"/>
    <cellStyle name="Comma 54 3 2 2 2 2 4" xfId="6550" xr:uid="{00000000-0005-0000-0000-0000DF190000}"/>
    <cellStyle name="Comma 54 3 2 2 2 2 4 2" xfId="26876" xr:uid="{1AAA6677-ADC1-43A4-958F-06353441D686}"/>
    <cellStyle name="Comma 54 3 2 2 2 2 5" xfId="26873" xr:uid="{2A3107B8-5C66-49E5-9695-07B272A20CB9}"/>
    <cellStyle name="Comma 54 3 2 2 2 3" xfId="6551" xr:uid="{00000000-0005-0000-0000-0000E0190000}"/>
    <cellStyle name="Comma 54 3 2 2 2 3 2" xfId="26877" xr:uid="{2F479F8C-26BB-4EF9-B0C1-479575C1B040}"/>
    <cellStyle name="Comma 54 3 2 2 2 4" xfId="6552" xr:uid="{00000000-0005-0000-0000-0000E1190000}"/>
    <cellStyle name="Comma 54 3 2 2 2 4 2" xfId="26878" xr:uid="{1286B731-A563-4466-B869-68F5CAB7C80E}"/>
    <cellStyle name="Comma 54 3 2 2 2 5" xfId="6553" xr:uid="{00000000-0005-0000-0000-0000E2190000}"/>
    <cellStyle name="Comma 54 3 2 2 2 5 2" xfId="26879" xr:uid="{210C9F8E-EE5D-4FBD-8105-09D2431691FA}"/>
    <cellStyle name="Comma 54 3 2 2 2 6" xfId="26872" xr:uid="{F9C8AF44-7EBA-4EF9-840D-F2EA5531588D}"/>
    <cellStyle name="Comma 54 3 2 2 3" xfId="6554" xr:uid="{00000000-0005-0000-0000-0000E3190000}"/>
    <cellStyle name="Comma 54 3 2 2 3 2" xfId="6555" xr:uid="{00000000-0005-0000-0000-0000E4190000}"/>
    <cellStyle name="Comma 54 3 2 2 3 2 2" xfId="26881" xr:uid="{20B56AB4-1931-45C0-88DC-F894B1264263}"/>
    <cellStyle name="Comma 54 3 2 2 3 3" xfId="6556" xr:uid="{00000000-0005-0000-0000-0000E5190000}"/>
    <cellStyle name="Comma 54 3 2 2 3 3 2" xfId="26882" xr:uid="{A470A143-73B9-4536-8D44-CCB55BEF29BA}"/>
    <cellStyle name="Comma 54 3 2 2 3 4" xfId="6557" xr:uid="{00000000-0005-0000-0000-0000E6190000}"/>
    <cellStyle name="Comma 54 3 2 2 3 4 2" xfId="26883" xr:uid="{CE7253A0-0272-4EB4-B64A-C6514D680520}"/>
    <cellStyle name="Comma 54 3 2 2 3 5" xfId="26880" xr:uid="{8068994A-B443-4518-A829-CFAB67089A92}"/>
    <cellStyle name="Comma 54 3 2 2 4" xfId="6558" xr:uid="{00000000-0005-0000-0000-0000E7190000}"/>
    <cellStyle name="Comma 54 3 2 2 4 2" xfId="26884" xr:uid="{035CF18F-57E6-4308-AC9A-853574E33339}"/>
    <cellStyle name="Comma 54 3 2 2 5" xfId="6559" xr:uid="{00000000-0005-0000-0000-0000E8190000}"/>
    <cellStyle name="Comma 54 3 2 2 5 2" xfId="26885" xr:uid="{FFD909F3-2714-4FC9-B872-1D2C79D5DE86}"/>
    <cellStyle name="Comma 54 3 2 2 6" xfId="6560" xr:uid="{00000000-0005-0000-0000-0000E9190000}"/>
    <cellStyle name="Comma 54 3 2 2 6 2" xfId="26886" xr:uid="{722C4E5C-EC7F-4B44-AC7D-6304263A11FB}"/>
    <cellStyle name="Comma 54 3 2 2 7" xfId="26871" xr:uid="{8D9CE47D-D8E9-4B32-B300-6039A8640A32}"/>
    <cellStyle name="Comma 54 3 2 3" xfId="6561" xr:uid="{00000000-0005-0000-0000-0000EA190000}"/>
    <cellStyle name="Comma 54 3 2 3 2" xfId="6562" xr:uid="{00000000-0005-0000-0000-0000EB190000}"/>
    <cellStyle name="Comma 54 3 2 3 2 2" xfId="6563" xr:uid="{00000000-0005-0000-0000-0000EC190000}"/>
    <cellStyle name="Comma 54 3 2 3 2 2 2" xfId="6564" xr:uid="{00000000-0005-0000-0000-0000ED190000}"/>
    <cellStyle name="Comma 54 3 2 3 2 2 2 2" xfId="26890" xr:uid="{EC2415D7-F0F5-4537-BA59-D9EBFBC7659C}"/>
    <cellStyle name="Comma 54 3 2 3 2 2 3" xfId="6565" xr:uid="{00000000-0005-0000-0000-0000EE190000}"/>
    <cellStyle name="Comma 54 3 2 3 2 2 3 2" xfId="26891" xr:uid="{5948792E-59E4-4791-841D-BCBF6A563C4A}"/>
    <cellStyle name="Comma 54 3 2 3 2 2 4" xfId="6566" xr:uid="{00000000-0005-0000-0000-0000EF190000}"/>
    <cellStyle name="Comma 54 3 2 3 2 2 4 2" xfId="26892" xr:uid="{C4629232-A280-44A0-98E5-4F749B90DC0D}"/>
    <cellStyle name="Comma 54 3 2 3 2 2 5" xfId="26889" xr:uid="{08B26DA3-C809-4BE2-9EF0-656321FB0C3B}"/>
    <cellStyle name="Comma 54 3 2 3 2 3" xfId="6567" xr:uid="{00000000-0005-0000-0000-0000F0190000}"/>
    <cellStyle name="Comma 54 3 2 3 2 3 2" xfId="26893" xr:uid="{658022A3-0056-4C91-9C48-E19AC54F0738}"/>
    <cellStyle name="Comma 54 3 2 3 2 4" xfId="6568" xr:uid="{00000000-0005-0000-0000-0000F1190000}"/>
    <cellStyle name="Comma 54 3 2 3 2 4 2" xfId="26894" xr:uid="{D1988ED9-D58C-4E8D-AFF7-7C8D98246620}"/>
    <cellStyle name="Comma 54 3 2 3 2 5" xfId="6569" xr:uid="{00000000-0005-0000-0000-0000F2190000}"/>
    <cellStyle name="Comma 54 3 2 3 2 5 2" xfId="26895" xr:uid="{5F7B93D3-DD27-4B44-B72D-85CCB518CEF2}"/>
    <cellStyle name="Comma 54 3 2 3 2 6" xfId="26888" xr:uid="{797CD3FB-94CD-432F-8078-2BC2CB2C8BF7}"/>
    <cellStyle name="Comma 54 3 2 3 3" xfId="6570" xr:uid="{00000000-0005-0000-0000-0000F3190000}"/>
    <cellStyle name="Comma 54 3 2 3 3 2" xfId="6571" xr:uid="{00000000-0005-0000-0000-0000F4190000}"/>
    <cellStyle name="Comma 54 3 2 3 3 2 2" xfId="26897" xr:uid="{6C311790-F928-4532-AC1E-6668B8F9BFBD}"/>
    <cellStyle name="Comma 54 3 2 3 3 3" xfId="6572" xr:uid="{00000000-0005-0000-0000-0000F5190000}"/>
    <cellStyle name="Comma 54 3 2 3 3 3 2" xfId="26898" xr:uid="{2E070A11-C456-4D8E-8515-E819623D3A1B}"/>
    <cellStyle name="Comma 54 3 2 3 3 4" xfId="6573" xr:uid="{00000000-0005-0000-0000-0000F6190000}"/>
    <cellStyle name="Comma 54 3 2 3 3 4 2" xfId="26899" xr:uid="{47E15D5B-28DA-4F3C-A87A-1EEFAA51BA51}"/>
    <cellStyle name="Comma 54 3 2 3 3 5" xfId="26896" xr:uid="{8776993B-C008-4987-A77A-E0A8D4D256B7}"/>
    <cellStyle name="Comma 54 3 2 3 4" xfId="6574" xr:uid="{00000000-0005-0000-0000-0000F7190000}"/>
    <cellStyle name="Comma 54 3 2 3 4 2" xfId="26900" xr:uid="{1A4ACB0B-DB85-4C1A-9285-6F54ADE1C5EA}"/>
    <cellStyle name="Comma 54 3 2 3 5" xfId="6575" xr:uid="{00000000-0005-0000-0000-0000F8190000}"/>
    <cellStyle name="Comma 54 3 2 3 5 2" xfId="26901" xr:uid="{AE57CE93-AB6D-4474-8439-DD72D5C7169B}"/>
    <cellStyle name="Comma 54 3 2 3 6" xfId="6576" xr:uid="{00000000-0005-0000-0000-0000F9190000}"/>
    <cellStyle name="Comma 54 3 2 3 6 2" xfId="26902" xr:uid="{6D461587-3E57-4FC6-A6AC-A87C886DE069}"/>
    <cellStyle name="Comma 54 3 2 3 7" xfId="26887" xr:uid="{F9D81269-AF2B-4B4A-B931-DC826598B5F9}"/>
    <cellStyle name="Comma 54 3 2 4" xfId="6577" xr:uid="{00000000-0005-0000-0000-0000FA190000}"/>
    <cellStyle name="Comma 54 3 2 4 2" xfId="6578" xr:uid="{00000000-0005-0000-0000-0000FB190000}"/>
    <cellStyle name="Comma 54 3 2 4 2 2" xfId="6579" xr:uid="{00000000-0005-0000-0000-0000FC190000}"/>
    <cellStyle name="Comma 54 3 2 4 2 2 2" xfId="26905" xr:uid="{2EB6805F-E555-4756-B690-8456B6C99362}"/>
    <cellStyle name="Comma 54 3 2 4 2 3" xfId="6580" xr:uid="{00000000-0005-0000-0000-0000FD190000}"/>
    <cellStyle name="Comma 54 3 2 4 2 3 2" xfId="26906" xr:uid="{19F32719-0E96-40B9-940B-6EFDCA698E7E}"/>
    <cellStyle name="Comma 54 3 2 4 2 4" xfId="6581" xr:uid="{00000000-0005-0000-0000-0000FE190000}"/>
    <cellStyle name="Comma 54 3 2 4 2 4 2" xfId="26907" xr:uid="{1DD93D9A-876A-4CFC-93EF-8AFAE70ADE27}"/>
    <cellStyle name="Comma 54 3 2 4 2 5" xfId="26904" xr:uid="{F6B9AF83-ABF6-4A13-9C9E-A64CCC5FBC5A}"/>
    <cellStyle name="Comma 54 3 2 4 3" xfId="6582" xr:uid="{00000000-0005-0000-0000-0000FF190000}"/>
    <cellStyle name="Comma 54 3 2 4 3 2" xfId="26908" xr:uid="{5596CBAF-B1EC-4243-9665-28D86B6AB19C}"/>
    <cellStyle name="Comma 54 3 2 4 4" xfId="6583" xr:uid="{00000000-0005-0000-0000-0000001A0000}"/>
    <cellStyle name="Comma 54 3 2 4 4 2" xfId="26909" xr:uid="{CC1D7300-EB38-44C9-9861-11DF6AC0B022}"/>
    <cellStyle name="Comma 54 3 2 4 5" xfId="6584" xr:uid="{00000000-0005-0000-0000-0000011A0000}"/>
    <cellStyle name="Comma 54 3 2 4 5 2" xfId="26910" xr:uid="{F3C6397E-86DF-4217-8C44-30C19DD43B62}"/>
    <cellStyle name="Comma 54 3 2 4 6" xfId="26903" xr:uid="{54BFC472-450F-4B10-9023-05CB0CBCF7C7}"/>
    <cellStyle name="Comma 54 3 2 5" xfId="6585" xr:uid="{00000000-0005-0000-0000-0000021A0000}"/>
    <cellStyle name="Comma 54 3 2 5 2" xfId="6586" xr:uid="{00000000-0005-0000-0000-0000031A0000}"/>
    <cellStyle name="Comma 54 3 2 5 2 2" xfId="26912" xr:uid="{28BB95C2-1442-4C83-90C5-995619E20613}"/>
    <cellStyle name="Comma 54 3 2 5 3" xfId="6587" xr:uid="{00000000-0005-0000-0000-0000041A0000}"/>
    <cellStyle name="Comma 54 3 2 5 3 2" xfId="26913" xr:uid="{46600D75-DE9E-4BDC-80A1-BBBD3B991F54}"/>
    <cellStyle name="Comma 54 3 2 5 4" xfId="6588" xr:uid="{00000000-0005-0000-0000-0000051A0000}"/>
    <cellStyle name="Comma 54 3 2 5 4 2" xfId="26914" xr:uid="{EDD23F05-DDF0-403F-AFFB-C928385EC9FE}"/>
    <cellStyle name="Comma 54 3 2 5 5" xfId="26911" xr:uid="{ED2E5735-BA6E-42B9-B717-782B635FCEC4}"/>
    <cellStyle name="Comma 54 3 2 6" xfId="6589" xr:uid="{00000000-0005-0000-0000-0000061A0000}"/>
    <cellStyle name="Comma 54 3 2 6 2" xfId="26915" xr:uid="{2FBE6008-A44E-4C44-9974-097EEC84FF9D}"/>
    <cellStyle name="Comma 54 3 2 7" xfId="6590" xr:uid="{00000000-0005-0000-0000-0000071A0000}"/>
    <cellStyle name="Comma 54 3 2 7 2" xfId="26916" xr:uid="{5D7ED95F-7A6B-4664-9CFF-79EAA7327DBE}"/>
    <cellStyle name="Comma 54 3 2 8" xfId="6591" xr:uid="{00000000-0005-0000-0000-0000081A0000}"/>
    <cellStyle name="Comma 54 3 2 8 2" xfId="26917" xr:uid="{57080F3C-0749-4E7D-8694-04788211C23B}"/>
    <cellStyle name="Comma 54 3 2 9" xfId="26870" xr:uid="{D0179E6A-F10E-43E2-99A1-CCD16996C09F}"/>
    <cellStyle name="Comma 54 3 3" xfId="6592" xr:uid="{00000000-0005-0000-0000-0000091A0000}"/>
    <cellStyle name="Comma 54 3 3 2" xfId="6593" xr:uid="{00000000-0005-0000-0000-00000A1A0000}"/>
    <cellStyle name="Comma 54 3 3 2 2" xfId="6594" xr:uid="{00000000-0005-0000-0000-00000B1A0000}"/>
    <cellStyle name="Comma 54 3 3 2 2 2" xfId="6595" xr:uid="{00000000-0005-0000-0000-00000C1A0000}"/>
    <cellStyle name="Comma 54 3 3 2 2 2 2" xfId="6596" xr:uid="{00000000-0005-0000-0000-00000D1A0000}"/>
    <cellStyle name="Comma 54 3 3 2 2 2 2 2" xfId="26922" xr:uid="{2A471D37-AE30-4838-BB66-7F16CE6ED7B2}"/>
    <cellStyle name="Comma 54 3 3 2 2 2 3" xfId="6597" xr:uid="{00000000-0005-0000-0000-00000E1A0000}"/>
    <cellStyle name="Comma 54 3 3 2 2 2 3 2" xfId="26923" xr:uid="{F1EA745D-97C3-4639-9F87-FF60B88A86F8}"/>
    <cellStyle name="Comma 54 3 3 2 2 2 4" xfId="6598" xr:uid="{00000000-0005-0000-0000-00000F1A0000}"/>
    <cellStyle name="Comma 54 3 3 2 2 2 4 2" xfId="26924" xr:uid="{D9CFF8AE-F0D3-4547-ACAA-77303BFC193B}"/>
    <cellStyle name="Comma 54 3 3 2 2 2 5" xfId="26921" xr:uid="{F5F72BB5-FF74-4D8D-98E2-5AFFCF0D02F2}"/>
    <cellStyle name="Comma 54 3 3 2 2 3" xfId="6599" xr:uid="{00000000-0005-0000-0000-0000101A0000}"/>
    <cellStyle name="Comma 54 3 3 2 2 3 2" xfId="26925" xr:uid="{2D555107-A2B0-45C7-ACFD-9819B103F70A}"/>
    <cellStyle name="Comma 54 3 3 2 2 4" xfId="6600" xr:uid="{00000000-0005-0000-0000-0000111A0000}"/>
    <cellStyle name="Comma 54 3 3 2 2 4 2" xfId="26926" xr:uid="{24C60CF8-9C23-4547-B723-3FA5C067310B}"/>
    <cellStyle name="Comma 54 3 3 2 2 5" xfId="6601" xr:uid="{00000000-0005-0000-0000-0000121A0000}"/>
    <cellStyle name="Comma 54 3 3 2 2 5 2" xfId="26927" xr:uid="{4F26ABF9-19EB-420F-A8B1-6E65119CE6FA}"/>
    <cellStyle name="Comma 54 3 3 2 2 6" xfId="26920" xr:uid="{CB286BAC-74ED-4CCF-BFF1-B817643DAE16}"/>
    <cellStyle name="Comma 54 3 3 2 3" xfId="6602" xr:uid="{00000000-0005-0000-0000-0000131A0000}"/>
    <cellStyle name="Comma 54 3 3 2 3 2" xfId="6603" xr:uid="{00000000-0005-0000-0000-0000141A0000}"/>
    <cellStyle name="Comma 54 3 3 2 3 2 2" xfId="26929" xr:uid="{820FE338-D16F-4C6E-9752-D4A0AD291F4E}"/>
    <cellStyle name="Comma 54 3 3 2 3 3" xfId="6604" xr:uid="{00000000-0005-0000-0000-0000151A0000}"/>
    <cellStyle name="Comma 54 3 3 2 3 3 2" xfId="26930" xr:uid="{5EF5AFBA-DD51-403F-9C46-ADA92C110A31}"/>
    <cellStyle name="Comma 54 3 3 2 3 4" xfId="6605" xr:uid="{00000000-0005-0000-0000-0000161A0000}"/>
    <cellStyle name="Comma 54 3 3 2 3 4 2" xfId="26931" xr:uid="{D3A9E23E-1DB3-4A8A-8F96-1308BCA99BCD}"/>
    <cellStyle name="Comma 54 3 3 2 3 5" xfId="26928" xr:uid="{3DFABE4A-9063-4CCC-ABDC-3F48188036DC}"/>
    <cellStyle name="Comma 54 3 3 2 4" xfId="6606" xr:uid="{00000000-0005-0000-0000-0000171A0000}"/>
    <cellStyle name="Comma 54 3 3 2 4 2" xfId="26932" xr:uid="{3DF06C45-CC64-406E-80A7-07E5B3899B62}"/>
    <cellStyle name="Comma 54 3 3 2 5" xfId="6607" xr:uid="{00000000-0005-0000-0000-0000181A0000}"/>
    <cellStyle name="Comma 54 3 3 2 5 2" xfId="26933" xr:uid="{797FEC0A-3D07-4B93-AFA8-AC7B9C8D95DA}"/>
    <cellStyle name="Comma 54 3 3 2 6" xfId="6608" xr:uid="{00000000-0005-0000-0000-0000191A0000}"/>
    <cellStyle name="Comma 54 3 3 2 6 2" xfId="26934" xr:uid="{9D52F567-1381-4E8E-A298-42584DA1DE2F}"/>
    <cellStyle name="Comma 54 3 3 2 7" xfId="26919" xr:uid="{97FB376C-3CF1-45DB-AC16-A2E5B963EB55}"/>
    <cellStyle name="Comma 54 3 3 3" xfId="6609" xr:uid="{00000000-0005-0000-0000-00001A1A0000}"/>
    <cellStyle name="Comma 54 3 3 3 2" xfId="6610" xr:uid="{00000000-0005-0000-0000-00001B1A0000}"/>
    <cellStyle name="Comma 54 3 3 3 2 2" xfId="6611" xr:uid="{00000000-0005-0000-0000-00001C1A0000}"/>
    <cellStyle name="Comma 54 3 3 3 2 2 2" xfId="6612" xr:uid="{00000000-0005-0000-0000-00001D1A0000}"/>
    <cellStyle name="Comma 54 3 3 3 2 2 2 2" xfId="26938" xr:uid="{BEF9C959-C4E7-4B53-94D4-A538359CF1C2}"/>
    <cellStyle name="Comma 54 3 3 3 2 2 3" xfId="6613" xr:uid="{00000000-0005-0000-0000-00001E1A0000}"/>
    <cellStyle name="Comma 54 3 3 3 2 2 3 2" xfId="26939" xr:uid="{55AAB680-D1EE-4A53-8F43-17B385B36EFA}"/>
    <cellStyle name="Comma 54 3 3 3 2 2 4" xfId="6614" xr:uid="{00000000-0005-0000-0000-00001F1A0000}"/>
    <cellStyle name="Comma 54 3 3 3 2 2 4 2" xfId="26940" xr:uid="{6BFA9B30-FBDD-4937-B262-2DE903AC7DE2}"/>
    <cellStyle name="Comma 54 3 3 3 2 2 5" xfId="26937" xr:uid="{2D7859D9-8833-414D-BBE5-B07C9420EA71}"/>
    <cellStyle name="Comma 54 3 3 3 2 3" xfId="6615" xr:uid="{00000000-0005-0000-0000-0000201A0000}"/>
    <cellStyle name="Comma 54 3 3 3 2 3 2" xfId="26941" xr:uid="{B29891E1-E876-46B8-B2BB-6023B96F555D}"/>
    <cellStyle name="Comma 54 3 3 3 2 4" xfId="6616" xr:uid="{00000000-0005-0000-0000-0000211A0000}"/>
    <cellStyle name="Comma 54 3 3 3 2 4 2" xfId="26942" xr:uid="{8155EF2B-4E6B-4446-826A-E074D8C7CDF6}"/>
    <cellStyle name="Comma 54 3 3 3 2 5" xfId="6617" xr:uid="{00000000-0005-0000-0000-0000221A0000}"/>
    <cellStyle name="Comma 54 3 3 3 2 5 2" xfId="26943" xr:uid="{B8A55432-3723-4927-A41D-6925ECF29B91}"/>
    <cellStyle name="Comma 54 3 3 3 2 6" xfId="26936" xr:uid="{F8DDEC45-C83A-4049-86D5-F9193263CDEB}"/>
    <cellStyle name="Comma 54 3 3 3 3" xfId="6618" xr:uid="{00000000-0005-0000-0000-0000231A0000}"/>
    <cellStyle name="Comma 54 3 3 3 3 2" xfId="6619" xr:uid="{00000000-0005-0000-0000-0000241A0000}"/>
    <cellStyle name="Comma 54 3 3 3 3 2 2" xfId="26945" xr:uid="{F8323777-574A-4C62-9E9A-56889F72FE72}"/>
    <cellStyle name="Comma 54 3 3 3 3 3" xfId="6620" xr:uid="{00000000-0005-0000-0000-0000251A0000}"/>
    <cellStyle name="Comma 54 3 3 3 3 3 2" xfId="26946" xr:uid="{322E56F9-A9F1-41C8-B822-AA9506669666}"/>
    <cellStyle name="Comma 54 3 3 3 3 4" xfId="6621" xr:uid="{00000000-0005-0000-0000-0000261A0000}"/>
    <cellStyle name="Comma 54 3 3 3 3 4 2" xfId="26947" xr:uid="{C444B0EF-10EA-4345-BFB3-7F400651A118}"/>
    <cellStyle name="Comma 54 3 3 3 3 5" xfId="26944" xr:uid="{53BADCE9-69F3-498F-ACE1-261F5D861B26}"/>
    <cellStyle name="Comma 54 3 3 3 4" xfId="6622" xr:uid="{00000000-0005-0000-0000-0000271A0000}"/>
    <cellStyle name="Comma 54 3 3 3 4 2" xfId="26948" xr:uid="{41A4F79E-0783-4A4E-BD73-C550121C0F53}"/>
    <cellStyle name="Comma 54 3 3 3 5" xfId="6623" xr:uid="{00000000-0005-0000-0000-0000281A0000}"/>
    <cellStyle name="Comma 54 3 3 3 5 2" xfId="26949" xr:uid="{71C00036-8BE4-433F-9CCD-FDCA9C6B7243}"/>
    <cellStyle name="Comma 54 3 3 3 6" xfId="6624" xr:uid="{00000000-0005-0000-0000-0000291A0000}"/>
    <cellStyle name="Comma 54 3 3 3 6 2" xfId="26950" xr:uid="{6F1A3B8A-18D4-4CEB-B07D-89FA5A896543}"/>
    <cellStyle name="Comma 54 3 3 3 7" xfId="26935" xr:uid="{F8D1E28E-EF4D-46E7-8AFC-09A1A627D203}"/>
    <cellStyle name="Comma 54 3 3 4" xfId="6625" xr:uid="{00000000-0005-0000-0000-00002A1A0000}"/>
    <cellStyle name="Comma 54 3 3 4 2" xfId="6626" xr:uid="{00000000-0005-0000-0000-00002B1A0000}"/>
    <cellStyle name="Comma 54 3 3 4 2 2" xfId="6627" xr:uid="{00000000-0005-0000-0000-00002C1A0000}"/>
    <cellStyle name="Comma 54 3 3 4 2 2 2" xfId="26953" xr:uid="{9F31F316-E692-4862-8F4A-E31FF188B220}"/>
    <cellStyle name="Comma 54 3 3 4 2 3" xfId="6628" xr:uid="{00000000-0005-0000-0000-00002D1A0000}"/>
    <cellStyle name="Comma 54 3 3 4 2 3 2" xfId="26954" xr:uid="{2C0F6BB9-0FAF-41BC-A0B8-74F9D9F163E3}"/>
    <cellStyle name="Comma 54 3 3 4 2 4" xfId="6629" xr:uid="{00000000-0005-0000-0000-00002E1A0000}"/>
    <cellStyle name="Comma 54 3 3 4 2 4 2" xfId="26955" xr:uid="{AE696D1C-B457-4FC0-B1F6-19521126CE1D}"/>
    <cellStyle name="Comma 54 3 3 4 2 5" xfId="26952" xr:uid="{40AF32BA-B84B-443B-A4BC-9F3EE3364C7A}"/>
    <cellStyle name="Comma 54 3 3 4 3" xfId="6630" xr:uid="{00000000-0005-0000-0000-00002F1A0000}"/>
    <cellStyle name="Comma 54 3 3 4 3 2" xfId="26956" xr:uid="{CAC774E2-4B5E-42CE-9E31-73B5EAF4CC85}"/>
    <cellStyle name="Comma 54 3 3 4 4" xfId="6631" xr:uid="{00000000-0005-0000-0000-0000301A0000}"/>
    <cellStyle name="Comma 54 3 3 4 4 2" xfId="26957" xr:uid="{FD765FBD-6111-42A4-847B-E487FBF39E21}"/>
    <cellStyle name="Comma 54 3 3 4 5" xfId="6632" xr:uid="{00000000-0005-0000-0000-0000311A0000}"/>
    <cellStyle name="Comma 54 3 3 4 5 2" xfId="26958" xr:uid="{9F674D8F-ACA2-4C1C-8333-DF57C95927C9}"/>
    <cellStyle name="Comma 54 3 3 4 6" xfId="26951" xr:uid="{D8F7FB8D-4F99-40DD-A059-2100F96FA727}"/>
    <cellStyle name="Comma 54 3 3 5" xfId="6633" xr:uid="{00000000-0005-0000-0000-0000321A0000}"/>
    <cellStyle name="Comma 54 3 3 5 2" xfId="6634" xr:uid="{00000000-0005-0000-0000-0000331A0000}"/>
    <cellStyle name="Comma 54 3 3 5 2 2" xfId="26960" xr:uid="{A7986860-F296-4588-B7FB-E0F2D6F4BDA7}"/>
    <cellStyle name="Comma 54 3 3 5 3" xfId="6635" xr:uid="{00000000-0005-0000-0000-0000341A0000}"/>
    <cellStyle name="Comma 54 3 3 5 3 2" xfId="26961" xr:uid="{9AB1CAC7-33ED-4025-90E6-AD1801AC5D12}"/>
    <cellStyle name="Comma 54 3 3 5 4" xfId="6636" xr:uid="{00000000-0005-0000-0000-0000351A0000}"/>
    <cellStyle name="Comma 54 3 3 5 4 2" xfId="26962" xr:uid="{E0DD04D5-3F23-40D5-8F7F-BF2AD2101F46}"/>
    <cellStyle name="Comma 54 3 3 5 5" xfId="26959" xr:uid="{81F0E2F7-2FF1-4CDB-8332-6890F1B1F21C}"/>
    <cellStyle name="Comma 54 3 3 6" xfId="6637" xr:uid="{00000000-0005-0000-0000-0000361A0000}"/>
    <cellStyle name="Comma 54 3 3 6 2" xfId="26963" xr:uid="{49B63660-79FF-41AF-8620-40B38DC9CF20}"/>
    <cellStyle name="Comma 54 3 3 7" xfId="6638" xr:uid="{00000000-0005-0000-0000-0000371A0000}"/>
    <cellStyle name="Comma 54 3 3 7 2" xfId="26964" xr:uid="{0332D6A6-849F-400B-91D0-F4DD59E35BDB}"/>
    <cellStyle name="Comma 54 3 3 8" xfId="6639" xr:uid="{00000000-0005-0000-0000-0000381A0000}"/>
    <cellStyle name="Comma 54 3 3 8 2" xfId="26965" xr:uid="{2A94F019-F28E-4ABE-982F-3DD2F26E69BA}"/>
    <cellStyle name="Comma 54 3 3 9" xfId="26918" xr:uid="{FF2FFDF9-52F1-4285-BF18-7F10851D0779}"/>
    <cellStyle name="Comma 54 3 4" xfId="6640" xr:uid="{00000000-0005-0000-0000-0000391A0000}"/>
    <cellStyle name="Comma 54 3 4 2" xfId="6641" xr:uid="{00000000-0005-0000-0000-00003A1A0000}"/>
    <cellStyle name="Comma 54 3 4 2 2" xfId="6642" xr:uid="{00000000-0005-0000-0000-00003B1A0000}"/>
    <cellStyle name="Comma 54 3 4 2 2 2" xfId="6643" xr:uid="{00000000-0005-0000-0000-00003C1A0000}"/>
    <cellStyle name="Comma 54 3 4 2 2 2 2" xfId="26969" xr:uid="{79BE221D-F385-4909-8D22-D5BA386514E9}"/>
    <cellStyle name="Comma 54 3 4 2 2 3" xfId="6644" xr:uid="{00000000-0005-0000-0000-00003D1A0000}"/>
    <cellStyle name="Comma 54 3 4 2 2 3 2" xfId="26970" xr:uid="{89090F64-71E6-46D0-9763-1DA8BE44F73A}"/>
    <cellStyle name="Comma 54 3 4 2 2 4" xfId="6645" xr:uid="{00000000-0005-0000-0000-00003E1A0000}"/>
    <cellStyle name="Comma 54 3 4 2 2 4 2" xfId="26971" xr:uid="{4615E576-2F42-467E-8F6C-96B16AF187AD}"/>
    <cellStyle name="Comma 54 3 4 2 2 5" xfId="26968" xr:uid="{A1974144-6AF8-4B16-9299-EA763EF9C001}"/>
    <cellStyle name="Comma 54 3 4 2 3" xfId="6646" xr:uid="{00000000-0005-0000-0000-00003F1A0000}"/>
    <cellStyle name="Comma 54 3 4 2 3 2" xfId="26972" xr:uid="{D5D1B45D-3442-4468-BA9F-3FC6D4CF5525}"/>
    <cellStyle name="Comma 54 3 4 2 4" xfId="6647" xr:uid="{00000000-0005-0000-0000-0000401A0000}"/>
    <cellStyle name="Comma 54 3 4 2 4 2" xfId="26973" xr:uid="{D5180BE6-4F86-4179-A562-CC1DDE5B9492}"/>
    <cellStyle name="Comma 54 3 4 2 5" xfId="6648" xr:uid="{00000000-0005-0000-0000-0000411A0000}"/>
    <cellStyle name="Comma 54 3 4 2 5 2" xfId="26974" xr:uid="{A2609E67-5878-4E14-A750-ED5EE53F459C}"/>
    <cellStyle name="Comma 54 3 4 2 6" xfId="26967" xr:uid="{7121D7A8-60A3-45A7-B211-E1BE14B85CB0}"/>
    <cellStyle name="Comma 54 3 4 3" xfId="6649" xr:uid="{00000000-0005-0000-0000-0000421A0000}"/>
    <cellStyle name="Comma 54 3 4 3 2" xfId="6650" xr:uid="{00000000-0005-0000-0000-0000431A0000}"/>
    <cellStyle name="Comma 54 3 4 3 2 2" xfId="26976" xr:uid="{E7B8E664-A9B6-482F-926F-1D375C4D9799}"/>
    <cellStyle name="Comma 54 3 4 3 3" xfId="6651" xr:uid="{00000000-0005-0000-0000-0000441A0000}"/>
    <cellStyle name="Comma 54 3 4 3 3 2" xfId="26977" xr:uid="{512481FE-6F95-4502-9B93-8025B7C2195C}"/>
    <cellStyle name="Comma 54 3 4 3 4" xfId="6652" xr:uid="{00000000-0005-0000-0000-0000451A0000}"/>
    <cellStyle name="Comma 54 3 4 3 4 2" xfId="26978" xr:uid="{B3AB3371-090D-4E06-A564-05732451A81D}"/>
    <cellStyle name="Comma 54 3 4 3 5" xfId="26975" xr:uid="{BBACCBB0-BF98-4E30-8B5C-A8F3B984C737}"/>
    <cellStyle name="Comma 54 3 4 4" xfId="6653" xr:uid="{00000000-0005-0000-0000-0000461A0000}"/>
    <cellStyle name="Comma 54 3 4 4 2" xfId="26979" xr:uid="{CECD49BE-45AD-4647-82E9-9AF2384BB87B}"/>
    <cellStyle name="Comma 54 3 4 5" xfId="6654" xr:uid="{00000000-0005-0000-0000-0000471A0000}"/>
    <cellStyle name="Comma 54 3 4 5 2" xfId="26980" xr:uid="{BD9C2542-3F2E-45E2-B5ED-F5FC07353F83}"/>
    <cellStyle name="Comma 54 3 4 6" xfId="6655" xr:uid="{00000000-0005-0000-0000-0000481A0000}"/>
    <cellStyle name="Comma 54 3 4 6 2" xfId="26981" xr:uid="{4EEA5B9B-C2C6-46B9-815E-CD1505935835}"/>
    <cellStyle name="Comma 54 3 4 7" xfId="26966" xr:uid="{BC5D992E-D611-44F2-AF66-793BF21151CC}"/>
    <cellStyle name="Comma 54 3 5" xfId="6656" xr:uid="{00000000-0005-0000-0000-0000491A0000}"/>
    <cellStyle name="Comma 54 3 5 2" xfId="6657" xr:uid="{00000000-0005-0000-0000-00004A1A0000}"/>
    <cellStyle name="Comma 54 3 5 2 2" xfId="6658" xr:uid="{00000000-0005-0000-0000-00004B1A0000}"/>
    <cellStyle name="Comma 54 3 5 2 2 2" xfId="6659" xr:uid="{00000000-0005-0000-0000-00004C1A0000}"/>
    <cellStyle name="Comma 54 3 5 2 2 2 2" xfId="26985" xr:uid="{4B1B5F60-3F8C-48D1-B1C6-8863732BDD7F}"/>
    <cellStyle name="Comma 54 3 5 2 2 3" xfId="6660" xr:uid="{00000000-0005-0000-0000-00004D1A0000}"/>
    <cellStyle name="Comma 54 3 5 2 2 3 2" xfId="26986" xr:uid="{F135A307-881A-4E08-824E-71D4867E4112}"/>
    <cellStyle name="Comma 54 3 5 2 2 4" xfId="6661" xr:uid="{00000000-0005-0000-0000-00004E1A0000}"/>
    <cellStyle name="Comma 54 3 5 2 2 4 2" xfId="26987" xr:uid="{5BDB19E3-B6F3-4D5A-BC97-2756EA7082D5}"/>
    <cellStyle name="Comma 54 3 5 2 2 5" xfId="26984" xr:uid="{8E9D5E1C-A1CD-4308-A247-EE655D85A8C0}"/>
    <cellStyle name="Comma 54 3 5 2 3" xfId="6662" xr:uid="{00000000-0005-0000-0000-00004F1A0000}"/>
    <cellStyle name="Comma 54 3 5 2 3 2" xfId="26988" xr:uid="{5644FD51-2B51-458C-B8D9-CF5A0B4393A0}"/>
    <cellStyle name="Comma 54 3 5 2 4" xfId="6663" xr:uid="{00000000-0005-0000-0000-0000501A0000}"/>
    <cellStyle name="Comma 54 3 5 2 4 2" xfId="26989" xr:uid="{BACA3343-734D-4A1B-B8C8-0F5C7156D10A}"/>
    <cellStyle name="Comma 54 3 5 2 5" xfId="6664" xr:uid="{00000000-0005-0000-0000-0000511A0000}"/>
    <cellStyle name="Comma 54 3 5 2 5 2" xfId="26990" xr:uid="{5641F928-8C40-4BDB-B628-EFD004E7DF94}"/>
    <cellStyle name="Comma 54 3 5 2 6" xfId="26983" xr:uid="{F4CD3B57-5535-40F6-A765-6DB5A434A510}"/>
    <cellStyle name="Comma 54 3 5 3" xfId="6665" xr:uid="{00000000-0005-0000-0000-0000521A0000}"/>
    <cellStyle name="Comma 54 3 5 3 2" xfId="6666" xr:uid="{00000000-0005-0000-0000-0000531A0000}"/>
    <cellStyle name="Comma 54 3 5 3 2 2" xfId="26992" xr:uid="{975150E5-7E7A-4997-822E-258423671CAA}"/>
    <cellStyle name="Comma 54 3 5 3 3" xfId="6667" xr:uid="{00000000-0005-0000-0000-0000541A0000}"/>
    <cellStyle name="Comma 54 3 5 3 3 2" xfId="26993" xr:uid="{29495956-9C11-4A74-8B6D-733A046A072E}"/>
    <cellStyle name="Comma 54 3 5 3 4" xfId="6668" xr:uid="{00000000-0005-0000-0000-0000551A0000}"/>
    <cellStyle name="Comma 54 3 5 3 4 2" xfId="26994" xr:uid="{FD9804AF-954D-4436-B536-154D2E402765}"/>
    <cellStyle name="Comma 54 3 5 3 5" xfId="26991" xr:uid="{9EF9D057-EADD-44B2-BF05-8DBF75D5DA9C}"/>
    <cellStyle name="Comma 54 3 5 4" xfId="6669" xr:uid="{00000000-0005-0000-0000-0000561A0000}"/>
    <cellStyle name="Comma 54 3 5 4 2" xfId="26995" xr:uid="{84DBAE7A-49C1-4334-9CBA-4D4C1EE21D52}"/>
    <cellStyle name="Comma 54 3 5 5" xfId="6670" xr:uid="{00000000-0005-0000-0000-0000571A0000}"/>
    <cellStyle name="Comma 54 3 5 5 2" xfId="26996" xr:uid="{0D1386BA-D3C7-449F-AD32-E51B38C546EC}"/>
    <cellStyle name="Comma 54 3 5 6" xfId="6671" xr:uid="{00000000-0005-0000-0000-0000581A0000}"/>
    <cellStyle name="Comma 54 3 5 6 2" xfId="26997" xr:uid="{647F7C7E-4C6E-47A1-8AEB-D641F9AC4B6B}"/>
    <cellStyle name="Comma 54 3 5 7" xfId="26982" xr:uid="{124AEF45-18B5-4DE5-83CA-60E40DE143C8}"/>
    <cellStyle name="Comma 54 3 6" xfId="6672" xr:uid="{00000000-0005-0000-0000-0000591A0000}"/>
    <cellStyle name="Comma 54 3 6 2" xfId="6673" xr:uid="{00000000-0005-0000-0000-00005A1A0000}"/>
    <cellStyle name="Comma 54 3 6 2 2" xfId="6674" xr:uid="{00000000-0005-0000-0000-00005B1A0000}"/>
    <cellStyle name="Comma 54 3 6 2 2 2" xfId="27000" xr:uid="{7903A3C4-8329-48F6-9CA3-DEC861C9D2B6}"/>
    <cellStyle name="Comma 54 3 6 2 3" xfId="6675" xr:uid="{00000000-0005-0000-0000-00005C1A0000}"/>
    <cellStyle name="Comma 54 3 6 2 3 2" xfId="27001" xr:uid="{3BF51930-577B-43EB-8635-E926615C94B2}"/>
    <cellStyle name="Comma 54 3 6 2 4" xfId="6676" xr:uid="{00000000-0005-0000-0000-00005D1A0000}"/>
    <cellStyle name="Comma 54 3 6 2 4 2" xfId="27002" xr:uid="{92B34E26-35B0-470E-965F-BCA33DA1F1DD}"/>
    <cellStyle name="Comma 54 3 6 2 5" xfId="26999" xr:uid="{93881130-7F89-4FC9-AC55-EFB2BF44F448}"/>
    <cellStyle name="Comma 54 3 6 3" xfId="6677" xr:uid="{00000000-0005-0000-0000-00005E1A0000}"/>
    <cellStyle name="Comma 54 3 6 3 2" xfId="27003" xr:uid="{9CC7F71E-10DA-4778-B893-849578380BE5}"/>
    <cellStyle name="Comma 54 3 6 4" xfId="6678" xr:uid="{00000000-0005-0000-0000-00005F1A0000}"/>
    <cellStyle name="Comma 54 3 6 4 2" xfId="27004" xr:uid="{CC8ADCB4-5E49-4D7A-BBA8-42E1CDCF9C08}"/>
    <cellStyle name="Comma 54 3 6 5" xfId="6679" xr:uid="{00000000-0005-0000-0000-0000601A0000}"/>
    <cellStyle name="Comma 54 3 6 5 2" xfId="27005" xr:uid="{C4B257B3-9233-4CDA-B2D7-E6F7AC0B9878}"/>
    <cellStyle name="Comma 54 3 6 6" xfId="26998" xr:uid="{F238CD50-5DDA-4135-B5A6-772FDBDD2D22}"/>
    <cellStyle name="Comma 54 3 7" xfId="6680" xr:uid="{00000000-0005-0000-0000-0000611A0000}"/>
    <cellStyle name="Comma 54 3 7 2" xfId="6681" xr:uid="{00000000-0005-0000-0000-0000621A0000}"/>
    <cellStyle name="Comma 54 3 7 2 2" xfId="27007" xr:uid="{5DAF80FB-2AB9-4822-ACF2-12F0154C67B0}"/>
    <cellStyle name="Comma 54 3 7 3" xfId="6682" xr:uid="{00000000-0005-0000-0000-0000631A0000}"/>
    <cellStyle name="Comma 54 3 7 3 2" xfId="27008" xr:uid="{BEB636B6-5017-46E6-A5BD-C44232474938}"/>
    <cellStyle name="Comma 54 3 7 4" xfId="6683" xr:uid="{00000000-0005-0000-0000-0000641A0000}"/>
    <cellStyle name="Comma 54 3 7 4 2" xfId="27009" xr:uid="{93604B56-2B7F-4E5B-9F35-2BE9EF51ACE2}"/>
    <cellStyle name="Comma 54 3 7 5" xfId="27006" xr:uid="{9C9B4443-D73D-47DD-A210-8CAF39A3606E}"/>
    <cellStyle name="Comma 54 3 8" xfId="6684" xr:uid="{00000000-0005-0000-0000-0000651A0000}"/>
    <cellStyle name="Comma 54 3 8 2" xfId="27010" xr:uid="{12BD499F-4A62-4734-9C74-FAF6889F4A97}"/>
    <cellStyle name="Comma 54 3 9" xfId="6685" xr:uid="{00000000-0005-0000-0000-0000661A0000}"/>
    <cellStyle name="Comma 54 3 9 2" xfId="27011" xr:uid="{C3BC07A5-945D-4B94-A8DE-DD6DD1044D79}"/>
    <cellStyle name="Comma 54 4" xfId="6686" xr:uid="{00000000-0005-0000-0000-0000671A0000}"/>
    <cellStyle name="Comma 54 4 2" xfId="6687" xr:uid="{00000000-0005-0000-0000-0000681A0000}"/>
    <cellStyle name="Comma 54 4 2 2" xfId="6688" xr:uid="{00000000-0005-0000-0000-0000691A0000}"/>
    <cellStyle name="Comma 54 4 2 2 2" xfId="6689" xr:uid="{00000000-0005-0000-0000-00006A1A0000}"/>
    <cellStyle name="Comma 54 4 2 2 2 2" xfId="6690" xr:uid="{00000000-0005-0000-0000-00006B1A0000}"/>
    <cellStyle name="Comma 54 4 2 2 2 2 2" xfId="27016" xr:uid="{12D8C7B6-551B-4587-AE70-6CBFBAA4590E}"/>
    <cellStyle name="Comma 54 4 2 2 2 3" xfId="6691" xr:uid="{00000000-0005-0000-0000-00006C1A0000}"/>
    <cellStyle name="Comma 54 4 2 2 2 3 2" xfId="27017" xr:uid="{CA519633-7B23-4792-9145-82859A6AD777}"/>
    <cellStyle name="Comma 54 4 2 2 2 4" xfId="6692" xr:uid="{00000000-0005-0000-0000-00006D1A0000}"/>
    <cellStyle name="Comma 54 4 2 2 2 4 2" xfId="27018" xr:uid="{9BB2930B-08E6-4BDD-B46F-C1F053B66106}"/>
    <cellStyle name="Comma 54 4 2 2 2 5" xfId="27015" xr:uid="{8C993296-3BD2-4C35-8729-217B843272CC}"/>
    <cellStyle name="Comma 54 4 2 2 3" xfId="6693" xr:uid="{00000000-0005-0000-0000-00006E1A0000}"/>
    <cellStyle name="Comma 54 4 2 2 3 2" xfId="27019" xr:uid="{BE42A8DE-F838-47CB-825C-A46ECB701F3D}"/>
    <cellStyle name="Comma 54 4 2 2 4" xfId="6694" xr:uid="{00000000-0005-0000-0000-00006F1A0000}"/>
    <cellStyle name="Comma 54 4 2 2 4 2" xfId="27020" xr:uid="{82AAA80D-9E55-4B03-B0D4-BF1D63553500}"/>
    <cellStyle name="Comma 54 4 2 2 5" xfId="6695" xr:uid="{00000000-0005-0000-0000-0000701A0000}"/>
    <cellStyle name="Comma 54 4 2 2 5 2" xfId="27021" xr:uid="{42EE59A7-0BAE-4357-8112-613A327B1887}"/>
    <cellStyle name="Comma 54 4 2 2 6" xfId="27014" xr:uid="{8148FF56-2C17-4BFB-A91E-B8F3F6A94E06}"/>
    <cellStyle name="Comma 54 4 2 3" xfId="6696" xr:uid="{00000000-0005-0000-0000-0000711A0000}"/>
    <cellStyle name="Comma 54 4 2 3 2" xfId="6697" xr:uid="{00000000-0005-0000-0000-0000721A0000}"/>
    <cellStyle name="Comma 54 4 2 3 2 2" xfId="27023" xr:uid="{A5E53C5D-68F2-4142-B427-7BD320C08640}"/>
    <cellStyle name="Comma 54 4 2 3 3" xfId="6698" xr:uid="{00000000-0005-0000-0000-0000731A0000}"/>
    <cellStyle name="Comma 54 4 2 3 3 2" xfId="27024" xr:uid="{1A53A106-D8F2-47A4-A36F-C05EB5B4E6E9}"/>
    <cellStyle name="Comma 54 4 2 3 4" xfId="6699" xr:uid="{00000000-0005-0000-0000-0000741A0000}"/>
    <cellStyle name="Comma 54 4 2 3 4 2" xfId="27025" xr:uid="{C547A542-809E-4F71-8874-CC61E43E98E9}"/>
    <cellStyle name="Comma 54 4 2 3 5" xfId="27022" xr:uid="{AD865F5E-3234-4C4E-8C77-1B586EB5B404}"/>
    <cellStyle name="Comma 54 4 2 4" xfId="6700" xr:uid="{00000000-0005-0000-0000-0000751A0000}"/>
    <cellStyle name="Comma 54 4 2 4 2" xfId="27026" xr:uid="{044FE24D-1EFC-4F52-934B-E27F3B1483F7}"/>
    <cellStyle name="Comma 54 4 2 5" xfId="6701" xr:uid="{00000000-0005-0000-0000-0000761A0000}"/>
    <cellStyle name="Comma 54 4 2 5 2" xfId="27027" xr:uid="{442801F1-59C2-4852-B893-B002075AA1AF}"/>
    <cellStyle name="Comma 54 4 2 6" xfId="6702" xr:uid="{00000000-0005-0000-0000-0000771A0000}"/>
    <cellStyle name="Comma 54 4 2 6 2" xfId="27028" xr:uid="{3C8888D0-2AC6-4A20-BE4D-E155920C03DF}"/>
    <cellStyle name="Comma 54 4 2 7" xfId="27013" xr:uid="{D5B9D425-1C99-42E9-A621-EAE531D923ED}"/>
    <cellStyle name="Comma 54 4 3" xfId="6703" xr:uid="{00000000-0005-0000-0000-0000781A0000}"/>
    <cellStyle name="Comma 54 4 3 2" xfId="6704" xr:uid="{00000000-0005-0000-0000-0000791A0000}"/>
    <cellStyle name="Comma 54 4 3 2 2" xfId="6705" xr:uid="{00000000-0005-0000-0000-00007A1A0000}"/>
    <cellStyle name="Comma 54 4 3 2 2 2" xfId="6706" xr:uid="{00000000-0005-0000-0000-00007B1A0000}"/>
    <cellStyle name="Comma 54 4 3 2 2 2 2" xfId="27032" xr:uid="{6303E4DA-12B5-42C9-978D-FF3CFC8DDB0B}"/>
    <cellStyle name="Comma 54 4 3 2 2 3" xfId="6707" xr:uid="{00000000-0005-0000-0000-00007C1A0000}"/>
    <cellStyle name="Comma 54 4 3 2 2 3 2" xfId="27033" xr:uid="{FA3D3AEA-D2D2-4261-BB33-AE238EE0DBAF}"/>
    <cellStyle name="Comma 54 4 3 2 2 4" xfId="6708" xr:uid="{00000000-0005-0000-0000-00007D1A0000}"/>
    <cellStyle name="Comma 54 4 3 2 2 4 2" xfId="27034" xr:uid="{57C7188C-38B0-4451-8FB6-7966CB02F1BB}"/>
    <cellStyle name="Comma 54 4 3 2 2 5" xfId="27031" xr:uid="{DB2C223E-FAB9-4144-B5B5-7C7615731D58}"/>
    <cellStyle name="Comma 54 4 3 2 3" xfId="6709" xr:uid="{00000000-0005-0000-0000-00007E1A0000}"/>
    <cellStyle name="Comma 54 4 3 2 3 2" xfId="27035" xr:uid="{6B4AD746-6ADC-4EF5-A416-2D2E985247B3}"/>
    <cellStyle name="Comma 54 4 3 2 4" xfId="6710" xr:uid="{00000000-0005-0000-0000-00007F1A0000}"/>
    <cellStyle name="Comma 54 4 3 2 4 2" xfId="27036" xr:uid="{FA34EF0F-A60B-42CE-808B-07F797875B77}"/>
    <cellStyle name="Comma 54 4 3 2 5" xfId="6711" xr:uid="{00000000-0005-0000-0000-0000801A0000}"/>
    <cellStyle name="Comma 54 4 3 2 5 2" xfId="27037" xr:uid="{5ABCD2CE-55F8-490C-A9F8-2F82B3362EF1}"/>
    <cellStyle name="Comma 54 4 3 2 6" xfId="27030" xr:uid="{7307D681-1DA3-442F-8AAB-B240FA5287C2}"/>
    <cellStyle name="Comma 54 4 3 3" xfId="6712" xr:uid="{00000000-0005-0000-0000-0000811A0000}"/>
    <cellStyle name="Comma 54 4 3 3 2" xfId="6713" xr:uid="{00000000-0005-0000-0000-0000821A0000}"/>
    <cellStyle name="Comma 54 4 3 3 2 2" xfId="27039" xr:uid="{31D104F7-5483-48CB-B6ED-1B405C948436}"/>
    <cellStyle name="Comma 54 4 3 3 3" xfId="6714" xr:uid="{00000000-0005-0000-0000-0000831A0000}"/>
    <cellStyle name="Comma 54 4 3 3 3 2" xfId="27040" xr:uid="{3D628879-CD47-43FC-B115-5DA115418892}"/>
    <cellStyle name="Comma 54 4 3 3 4" xfId="6715" xr:uid="{00000000-0005-0000-0000-0000841A0000}"/>
    <cellStyle name="Comma 54 4 3 3 4 2" xfId="27041" xr:uid="{1004F1C8-364E-440C-BD65-82E8B96CDD8C}"/>
    <cellStyle name="Comma 54 4 3 3 5" xfId="27038" xr:uid="{6429E58E-EA4A-47CC-9BEE-CC66737750C8}"/>
    <cellStyle name="Comma 54 4 3 4" xfId="6716" xr:uid="{00000000-0005-0000-0000-0000851A0000}"/>
    <cellStyle name="Comma 54 4 3 4 2" xfId="27042" xr:uid="{3F6047A6-2713-430E-A7D2-D49C796555DF}"/>
    <cellStyle name="Comma 54 4 3 5" xfId="6717" xr:uid="{00000000-0005-0000-0000-0000861A0000}"/>
    <cellStyle name="Comma 54 4 3 5 2" xfId="27043" xr:uid="{6346DCAC-F5A0-4ACB-BA61-92A36E5CFC96}"/>
    <cellStyle name="Comma 54 4 3 6" xfId="6718" xr:uid="{00000000-0005-0000-0000-0000871A0000}"/>
    <cellStyle name="Comma 54 4 3 6 2" xfId="27044" xr:uid="{D8341252-3BBB-4EEC-9822-ABFEB4FD11BB}"/>
    <cellStyle name="Comma 54 4 3 7" xfId="27029" xr:uid="{AA8DF519-75BE-42DF-A92B-DA5BCA8FF6D9}"/>
    <cellStyle name="Comma 54 4 4" xfId="6719" xr:uid="{00000000-0005-0000-0000-0000881A0000}"/>
    <cellStyle name="Comma 54 4 4 2" xfId="6720" xr:uid="{00000000-0005-0000-0000-0000891A0000}"/>
    <cellStyle name="Comma 54 4 4 2 2" xfId="6721" xr:uid="{00000000-0005-0000-0000-00008A1A0000}"/>
    <cellStyle name="Comma 54 4 4 2 2 2" xfId="27047" xr:uid="{794E09DF-574B-4D50-B095-E2419D484019}"/>
    <cellStyle name="Comma 54 4 4 2 3" xfId="6722" xr:uid="{00000000-0005-0000-0000-00008B1A0000}"/>
    <cellStyle name="Comma 54 4 4 2 3 2" xfId="27048" xr:uid="{F1991878-F232-453C-AB85-E72C92066638}"/>
    <cellStyle name="Comma 54 4 4 2 4" xfId="6723" xr:uid="{00000000-0005-0000-0000-00008C1A0000}"/>
    <cellStyle name="Comma 54 4 4 2 4 2" xfId="27049" xr:uid="{3AFA6B5F-D3F3-40EB-8BC9-EDCBAE0BC397}"/>
    <cellStyle name="Comma 54 4 4 2 5" xfId="27046" xr:uid="{0C49136C-8889-4F44-AFA6-48E3F645EC5F}"/>
    <cellStyle name="Comma 54 4 4 3" xfId="6724" xr:uid="{00000000-0005-0000-0000-00008D1A0000}"/>
    <cellStyle name="Comma 54 4 4 3 2" xfId="27050" xr:uid="{A0A37C04-C024-4116-BE27-7428BC873A7F}"/>
    <cellStyle name="Comma 54 4 4 4" xfId="6725" xr:uid="{00000000-0005-0000-0000-00008E1A0000}"/>
    <cellStyle name="Comma 54 4 4 4 2" xfId="27051" xr:uid="{A1B0F0B6-B721-4B90-8DFD-14CB3755AC44}"/>
    <cellStyle name="Comma 54 4 4 5" xfId="6726" xr:uid="{00000000-0005-0000-0000-00008F1A0000}"/>
    <cellStyle name="Comma 54 4 4 5 2" xfId="27052" xr:uid="{7F6219B6-3231-4700-8F39-7E6989E1715E}"/>
    <cellStyle name="Comma 54 4 4 6" xfId="27045" xr:uid="{206B5867-221F-43FB-948B-61DDA75CDCA4}"/>
    <cellStyle name="Comma 54 4 5" xfId="6727" xr:uid="{00000000-0005-0000-0000-0000901A0000}"/>
    <cellStyle name="Comma 54 4 5 2" xfId="6728" xr:uid="{00000000-0005-0000-0000-0000911A0000}"/>
    <cellStyle name="Comma 54 4 5 2 2" xfId="27054" xr:uid="{469D897E-ECB1-4936-837D-0B6C1067E94A}"/>
    <cellStyle name="Comma 54 4 5 3" xfId="6729" xr:uid="{00000000-0005-0000-0000-0000921A0000}"/>
    <cellStyle name="Comma 54 4 5 3 2" xfId="27055" xr:uid="{DD27BD30-684A-4E65-9551-63D66DE7BE64}"/>
    <cellStyle name="Comma 54 4 5 4" xfId="6730" xr:uid="{00000000-0005-0000-0000-0000931A0000}"/>
    <cellStyle name="Comma 54 4 5 4 2" xfId="27056" xr:uid="{20474C2F-FE6A-44C7-8360-4A6F7ED33395}"/>
    <cellStyle name="Comma 54 4 5 5" xfId="27053" xr:uid="{5E2A7306-E495-448E-8B97-D5D71A10F68D}"/>
    <cellStyle name="Comma 54 4 6" xfId="6731" xr:uid="{00000000-0005-0000-0000-0000941A0000}"/>
    <cellStyle name="Comma 54 4 6 2" xfId="27057" xr:uid="{CEBDEBCB-EAC4-416D-99B8-EECC151F7B22}"/>
    <cellStyle name="Comma 54 4 7" xfId="6732" xr:uid="{00000000-0005-0000-0000-0000951A0000}"/>
    <cellStyle name="Comma 54 4 7 2" xfId="27058" xr:uid="{21FF25E2-E838-403A-B58C-751D9BFDAE81}"/>
    <cellStyle name="Comma 54 4 8" xfId="6733" xr:uid="{00000000-0005-0000-0000-0000961A0000}"/>
    <cellStyle name="Comma 54 4 8 2" xfId="27059" xr:uid="{5F557C0D-7CE8-4C1D-B86E-CB5BA2877E75}"/>
    <cellStyle name="Comma 54 4 9" xfId="27012" xr:uid="{4D1ABF01-2594-4A87-BB63-6816063E1CAC}"/>
    <cellStyle name="Comma 54 5" xfId="6734" xr:uid="{00000000-0005-0000-0000-0000971A0000}"/>
    <cellStyle name="Comma 54 5 2" xfId="6735" xr:uid="{00000000-0005-0000-0000-0000981A0000}"/>
    <cellStyle name="Comma 54 5 2 2" xfId="6736" xr:uid="{00000000-0005-0000-0000-0000991A0000}"/>
    <cellStyle name="Comma 54 5 2 2 2" xfId="6737" xr:uid="{00000000-0005-0000-0000-00009A1A0000}"/>
    <cellStyle name="Comma 54 5 2 2 2 2" xfId="6738" xr:uid="{00000000-0005-0000-0000-00009B1A0000}"/>
    <cellStyle name="Comma 54 5 2 2 2 2 2" xfId="27064" xr:uid="{4E5FD78D-E553-410D-9E4A-55C0A33041AE}"/>
    <cellStyle name="Comma 54 5 2 2 2 3" xfId="6739" xr:uid="{00000000-0005-0000-0000-00009C1A0000}"/>
    <cellStyle name="Comma 54 5 2 2 2 3 2" xfId="27065" xr:uid="{D477AEDE-AC08-4CCF-9E2F-41753C286DCC}"/>
    <cellStyle name="Comma 54 5 2 2 2 4" xfId="6740" xr:uid="{00000000-0005-0000-0000-00009D1A0000}"/>
    <cellStyle name="Comma 54 5 2 2 2 4 2" xfId="27066" xr:uid="{4830B1BF-D6BB-4456-91B2-E9C61A3054D2}"/>
    <cellStyle name="Comma 54 5 2 2 2 5" xfId="27063" xr:uid="{202644EF-3F72-484C-9292-D16C82DD5C04}"/>
    <cellStyle name="Comma 54 5 2 2 3" xfId="6741" xr:uid="{00000000-0005-0000-0000-00009E1A0000}"/>
    <cellStyle name="Comma 54 5 2 2 3 2" xfId="27067" xr:uid="{073F558B-16B4-402B-8C56-60F907EEE5C2}"/>
    <cellStyle name="Comma 54 5 2 2 4" xfId="6742" xr:uid="{00000000-0005-0000-0000-00009F1A0000}"/>
    <cellStyle name="Comma 54 5 2 2 4 2" xfId="27068" xr:uid="{736A82FE-48A6-4E61-815E-5B5FD3EA9C7C}"/>
    <cellStyle name="Comma 54 5 2 2 5" xfId="6743" xr:uid="{00000000-0005-0000-0000-0000A01A0000}"/>
    <cellStyle name="Comma 54 5 2 2 5 2" xfId="27069" xr:uid="{6FDDEA93-5C3F-42AE-91CD-2AE953277149}"/>
    <cellStyle name="Comma 54 5 2 2 6" xfId="27062" xr:uid="{F53B98C6-1B23-4CBE-8866-C1C7F97AC0CD}"/>
    <cellStyle name="Comma 54 5 2 3" xfId="6744" xr:uid="{00000000-0005-0000-0000-0000A11A0000}"/>
    <cellStyle name="Comma 54 5 2 3 2" xfId="6745" xr:uid="{00000000-0005-0000-0000-0000A21A0000}"/>
    <cellStyle name="Comma 54 5 2 3 2 2" xfId="27071" xr:uid="{B08C49E6-2071-4F0D-803F-9C84A64361B6}"/>
    <cellStyle name="Comma 54 5 2 3 3" xfId="6746" xr:uid="{00000000-0005-0000-0000-0000A31A0000}"/>
    <cellStyle name="Comma 54 5 2 3 3 2" xfId="27072" xr:uid="{92CB37CB-94F5-43FF-98E5-A2F44D3A56A4}"/>
    <cellStyle name="Comma 54 5 2 3 4" xfId="6747" xr:uid="{00000000-0005-0000-0000-0000A41A0000}"/>
    <cellStyle name="Comma 54 5 2 3 4 2" xfId="27073" xr:uid="{CF17C603-F6FC-4A2F-A406-65EEBE935C07}"/>
    <cellStyle name="Comma 54 5 2 3 5" xfId="27070" xr:uid="{D8D15E64-C7A0-465E-8840-2D60284A0D33}"/>
    <cellStyle name="Comma 54 5 2 4" xfId="6748" xr:uid="{00000000-0005-0000-0000-0000A51A0000}"/>
    <cellStyle name="Comma 54 5 2 4 2" xfId="27074" xr:uid="{BA5AD691-3FB3-4DAC-8BE3-A32FE65A0990}"/>
    <cellStyle name="Comma 54 5 2 5" xfId="6749" xr:uid="{00000000-0005-0000-0000-0000A61A0000}"/>
    <cellStyle name="Comma 54 5 2 5 2" xfId="27075" xr:uid="{7B88258A-885B-47D5-A253-2A594E4D9C28}"/>
    <cellStyle name="Comma 54 5 2 6" xfId="6750" xr:uid="{00000000-0005-0000-0000-0000A71A0000}"/>
    <cellStyle name="Comma 54 5 2 6 2" xfId="27076" xr:uid="{2C0A9353-D5E0-441D-9BD5-F06C9D0D7017}"/>
    <cellStyle name="Comma 54 5 2 7" xfId="27061" xr:uid="{40BD6F7C-A8BE-4B7E-9E59-263434CBB9F1}"/>
    <cellStyle name="Comma 54 5 3" xfId="6751" xr:uid="{00000000-0005-0000-0000-0000A81A0000}"/>
    <cellStyle name="Comma 54 5 3 2" xfId="6752" xr:uid="{00000000-0005-0000-0000-0000A91A0000}"/>
    <cellStyle name="Comma 54 5 3 2 2" xfId="6753" xr:uid="{00000000-0005-0000-0000-0000AA1A0000}"/>
    <cellStyle name="Comma 54 5 3 2 2 2" xfId="6754" xr:uid="{00000000-0005-0000-0000-0000AB1A0000}"/>
    <cellStyle name="Comma 54 5 3 2 2 2 2" xfId="27080" xr:uid="{C6E93768-0985-47A3-8CE5-98903B1132A1}"/>
    <cellStyle name="Comma 54 5 3 2 2 3" xfId="6755" xr:uid="{00000000-0005-0000-0000-0000AC1A0000}"/>
    <cellStyle name="Comma 54 5 3 2 2 3 2" xfId="27081" xr:uid="{2FBC04DE-0B65-4FE1-A177-D9B2A238CCBE}"/>
    <cellStyle name="Comma 54 5 3 2 2 4" xfId="6756" xr:uid="{00000000-0005-0000-0000-0000AD1A0000}"/>
    <cellStyle name="Comma 54 5 3 2 2 4 2" xfId="27082" xr:uid="{20C7BBAD-2400-4D7A-A2C8-AF6D2A0982AF}"/>
    <cellStyle name="Comma 54 5 3 2 2 5" xfId="27079" xr:uid="{F1D950F8-6F88-4D8A-9220-5108FC780432}"/>
    <cellStyle name="Comma 54 5 3 2 3" xfId="6757" xr:uid="{00000000-0005-0000-0000-0000AE1A0000}"/>
    <cellStyle name="Comma 54 5 3 2 3 2" xfId="27083" xr:uid="{AF33DB05-2E0C-4843-9735-D344BB73F794}"/>
    <cellStyle name="Comma 54 5 3 2 4" xfId="6758" xr:uid="{00000000-0005-0000-0000-0000AF1A0000}"/>
    <cellStyle name="Comma 54 5 3 2 4 2" xfId="27084" xr:uid="{80A40E0B-0470-4702-B072-20538C2E5082}"/>
    <cellStyle name="Comma 54 5 3 2 5" xfId="6759" xr:uid="{00000000-0005-0000-0000-0000B01A0000}"/>
    <cellStyle name="Comma 54 5 3 2 5 2" xfId="27085" xr:uid="{6F55DADA-AB1A-42FA-95A4-56620CC53BC8}"/>
    <cellStyle name="Comma 54 5 3 2 6" xfId="27078" xr:uid="{35AA4E55-5347-4530-9B7D-A83F790EC126}"/>
    <cellStyle name="Comma 54 5 3 3" xfId="6760" xr:uid="{00000000-0005-0000-0000-0000B11A0000}"/>
    <cellStyle name="Comma 54 5 3 3 2" xfId="6761" xr:uid="{00000000-0005-0000-0000-0000B21A0000}"/>
    <cellStyle name="Comma 54 5 3 3 2 2" xfId="27087" xr:uid="{DBC65B3C-F935-4345-BEAA-4909528D8FA5}"/>
    <cellStyle name="Comma 54 5 3 3 3" xfId="6762" xr:uid="{00000000-0005-0000-0000-0000B31A0000}"/>
    <cellStyle name="Comma 54 5 3 3 3 2" xfId="27088" xr:uid="{13A89169-60FC-429A-A772-B13A8122FE0B}"/>
    <cellStyle name="Comma 54 5 3 3 4" xfId="6763" xr:uid="{00000000-0005-0000-0000-0000B41A0000}"/>
    <cellStyle name="Comma 54 5 3 3 4 2" xfId="27089" xr:uid="{AB1295B8-9680-4884-A28F-09271E1CEE65}"/>
    <cellStyle name="Comma 54 5 3 3 5" xfId="27086" xr:uid="{E14E5788-7A48-45C5-9A2D-C2D611558EA4}"/>
    <cellStyle name="Comma 54 5 3 4" xfId="6764" xr:uid="{00000000-0005-0000-0000-0000B51A0000}"/>
    <cellStyle name="Comma 54 5 3 4 2" xfId="27090" xr:uid="{68B54B74-4172-4989-A1CC-A991E0B6B5BB}"/>
    <cellStyle name="Comma 54 5 3 5" xfId="6765" xr:uid="{00000000-0005-0000-0000-0000B61A0000}"/>
    <cellStyle name="Comma 54 5 3 5 2" xfId="27091" xr:uid="{F6EC1374-42F0-46DB-B717-EF9EBF8477E6}"/>
    <cellStyle name="Comma 54 5 3 6" xfId="6766" xr:uid="{00000000-0005-0000-0000-0000B71A0000}"/>
    <cellStyle name="Comma 54 5 3 6 2" xfId="27092" xr:uid="{A068674B-21DA-40C7-9DD6-3094756F50C2}"/>
    <cellStyle name="Comma 54 5 3 7" xfId="27077" xr:uid="{136ADD19-BEE4-454B-AA21-5D80DC43E57E}"/>
    <cellStyle name="Comma 54 5 4" xfId="6767" xr:uid="{00000000-0005-0000-0000-0000B81A0000}"/>
    <cellStyle name="Comma 54 5 4 2" xfId="6768" xr:uid="{00000000-0005-0000-0000-0000B91A0000}"/>
    <cellStyle name="Comma 54 5 4 2 2" xfId="6769" xr:uid="{00000000-0005-0000-0000-0000BA1A0000}"/>
    <cellStyle name="Comma 54 5 4 2 2 2" xfId="27095" xr:uid="{9B5D4DAA-235C-4ACC-9FCB-CC2606DB5256}"/>
    <cellStyle name="Comma 54 5 4 2 3" xfId="6770" xr:uid="{00000000-0005-0000-0000-0000BB1A0000}"/>
    <cellStyle name="Comma 54 5 4 2 3 2" xfId="27096" xr:uid="{EC0864B9-7612-457D-BBE0-1E470369D8E6}"/>
    <cellStyle name="Comma 54 5 4 2 4" xfId="6771" xr:uid="{00000000-0005-0000-0000-0000BC1A0000}"/>
    <cellStyle name="Comma 54 5 4 2 4 2" xfId="27097" xr:uid="{3D5C1A97-FA67-45A5-8C53-C1EB3807FE03}"/>
    <cellStyle name="Comma 54 5 4 2 5" xfId="27094" xr:uid="{11C248C7-4535-453B-AC9A-314542622596}"/>
    <cellStyle name="Comma 54 5 4 3" xfId="6772" xr:uid="{00000000-0005-0000-0000-0000BD1A0000}"/>
    <cellStyle name="Comma 54 5 4 3 2" xfId="27098" xr:uid="{1BDE0816-8F38-46EC-B400-B3ACCD3E3F15}"/>
    <cellStyle name="Comma 54 5 4 4" xfId="6773" xr:uid="{00000000-0005-0000-0000-0000BE1A0000}"/>
    <cellStyle name="Comma 54 5 4 4 2" xfId="27099" xr:uid="{44C83ABB-F343-4027-972A-4C0F781AFB2F}"/>
    <cellStyle name="Comma 54 5 4 5" xfId="6774" xr:uid="{00000000-0005-0000-0000-0000BF1A0000}"/>
    <cellStyle name="Comma 54 5 4 5 2" xfId="27100" xr:uid="{CCF2B817-6C67-4D0F-800D-123CD9F06DCC}"/>
    <cellStyle name="Comma 54 5 4 6" xfId="27093" xr:uid="{5FF31D7D-E446-4567-9866-35613742F915}"/>
    <cellStyle name="Comma 54 5 5" xfId="6775" xr:uid="{00000000-0005-0000-0000-0000C01A0000}"/>
    <cellStyle name="Comma 54 5 5 2" xfId="6776" xr:uid="{00000000-0005-0000-0000-0000C11A0000}"/>
    <cellStyle name="Comma 54 5 5 2 2" xfId="27102" xr:uid="{89FA3F4B-3E5B-414D-B905-8EFCF967E55D}"/>
    <cellStyle name="Comma 54 5 5 3" xfId="6777" xr:uid="{00000000-0005-0000-0000-0000C21A0000}"/>
    <cellStyle name="Comma 54 5 5 3 2" xfId="27103" xr:uid="{3F340E7F-B526-4BA1-9B37-00498F1E4C78}"/>
    <cellStyle name="Comma 54 5 5 4" xfId="6778" xr:uid="{00000000-0005-0000-0000-0000C31A0000}"/>
    <cellStyle name="Comma 54 5 5 4 2" xfId="27104" xr:uid="{F96D7BF5-9A7A-43AF-9D31-C928266819F1}"/>
    <cellStyle name="Comma 54 5 5 5" xfId="27101" xr:uid="{9F0FBABE-4AC4-4138-AF75-04DE8F0374B1}"/>
    <cellStyle name="Comma 54 5 6" xfId="6779" xr:uid="{00000000-0005-0000-0000-0000C41A0000}"/>
    <cellStyle name="Comma 54 5 6 2" xfId="27105" xr:uid="{5C32C2A4-0305-4FF8-B29F-9EF6A7739847}"/>
    <cellStyle name="Comma 54 5 7" xfId="6780" xr:uid="{00000000-0005-0000-0000-0000C51A0000}"/>
    <cellStyle name="Comma 54 5 7 2" xfId="27106" xr:uid="{3C505E5C-75C1-4840-8726-2623DC535FD2}"/>
    <cellStyle name="Comma 54 5 8" xfId="6781" xr:uid="{00000000-0005-0000-0000-0000C61A0000}"/>
    <cellStyle name="Comma 54 5 8 2" xfId="27107" xr:uid="{AE69D2F0-9390-487B-BD36-478BF86A32BC}"/>
    <cellStyle name="Comma 54 5 9" xfId="27060" xr:uid="{259A398F-1FC9-4FE8-A74B-038AC4F4DD59}"/>
    <cellStyle name="Comma 54 6" xfId="6782" xr:uid="{00000000-0005-0000-0000-0000C71A0000}"/>
    <cellStyle name="Comma 54 6 2" xfId="6783" xr:uid="{00000000-0005-0000-0000-0000C81A0000}"/>
    <cellStyle name="Comma 54 6 2 2" xfId="6784" xr:uid="{00000000-0005-0000-0000-0000C91A0000}"/>
    <cellStyle name="Comma 54 6 2 2 2" xfId="6785" xr:uid="{00000000-0005-0000-0000-0000CA1A0000}"/>
    <cellStyle name="Comma 54 6 2 2 2 2" xfId="27111" xr:uid="{353EEAEE-D905-4462-95F1-7D8C7E4B46BE}"/>
    <cellStyle name="Comma 54 6 2 2 3" xfId="6786" xr:uid="{00000000-0005-0000-0000-0000CB1A0000}"/>
    <cellStyle name="Comma 54 6 2 2 3 2" xfId="27112" xr:uid="{ABB47FC2-A830-4C4A-B458-DACBC5847AD2}"/>
    <cellStyle name="Comma 54 6 2 2 4" xfId="6787" xr:uid="{00000000-0005-0000-0000-0000CC1A0000}"/>
    <cellStyle name="Comma 54 6 2 2 4 2" xfId="27113" xr:uid="{241CD3E8-8D79-4B52-BE34-0062C575CAC0}"/>
    <cellStyle name="Comma 54 6 2 2 5" xfId="27110" xr:uid="{43DEC80F-219A-4173-892F-8A71EBBBF6D0}"/>
    <cellStyle name="Comma 54 6 2 3" xfId="6788" xr:uid="{00000000-0005-0000-0000-0000CD1A0000}"/>
    <cellStyle name="Comma 54 6 2 3 2" xfId="27114" xr:uid="{EB29CBC1-E282-4216-80C2-15DE561972C1}"/>
    <cellStyle name="Comma 54 6 2 4" xfId="6789" xr:uid="{00000000-0005-0000-0000-0000CE1A0000}"/>
    <cellStyle name="Comma 54 6 2 4 2" xfId="27115" xr:uid="{5A344F2B-4076-49DF-B255-CC618CB4AA8D}"/>
    <cellStyle name="Comma 54 6 2 5" xfId="6790" xr:uid="{00000000-0005-0000-0000-0000CF1A0000}"/>
    <cellStyle name="Comma 54 6 2 5 2" xfId="27116" xr:uid="{3D2336B9-707C-4740-B8C6-20A6B84E5FDA}"/>
    <cellStyle name="Comma 54 6 2 6" xfId="27109" xr:uid="{D3C6CF64-4841-4C4E-9E4E-36807D861ADD}"/>
    <cellStyle name="Comma 54 6 3" xfId="6791" xr:uid="{00000000-0005-0000-0000-0000D01A0000}"/>
    <cellStyle name="Comma 54 6 3 2" xfId="6792" xr:uid="{00000000-0005-0000-0000-0000D11A0000}"/>
    <cellStyle name="Comma 54 6 3 2 2" xfId="27118" xr:uid="{E2BB9086-E071-4FFC-AF37-0FADF65895E1}"/>
    <cellStyle name="Comma 54 6 3 3" xfId="6793" xr:uid="{00000000-0005-0000-0000-0000D21A0000}"/>
    <cellStyle name="Comma 54 6 3 3 2" xfId="27119" xr:uid="{AB7D3CC6-1133-434B-B51D-83CD11F9297D}"/>
    <cellStyle name="Comma 54 6 3 4" xfId="6794" xr:uid="{00000000-0005-0000-0000-0000D31A0000}"/>
    <cellStyle name="Comma 54 6 3 4 2" xfId="27120" xr:uid="{CB598089-5022-43BB-9D64-3E4B3F8F0B76}"/>
    <cellStyle name="Comma 54 6 3 5" xfId="27117" xr:uid="{02F2D28D-7D7E-4F6D-9C32-DDDB50898ECE}"/>
    <cellStyle name="Comma 54 6 4" xfId="6795" xr:uid="{00000000-0005-0000-0000-0000D41A0000}"/>
    <cellStyle name="Comma 54 6 4 2" xfId="27121" xr:uid="{AC5E938A-EDB9-431C-8019-8E7789AAEAE3}"/>
    <cellStyle name="Comma 54 6 5" xfId="6796" xr:uid="{00000000-0005-0000-0000-0000D51A0000}"/>
    <cellStyle name="Comma 54 6 5 2" xfId="27122" xr:uid="{ED57C165-5F91-4B85-85E1-789737D65A16}"/>
    <cellStyle name="Comma 54 6 6" xfId="6797" xr:uid="{00000000-0005-0000-0000-0000D61A0000}"/>
    <cellStyle name="Comma 54 6 6 2" xfId="27123" xr:uid="{73A68FA3-733B-4AE1-9451-D43314620071}"/>
    <cellStyle name="Comma 54 6 7" xfId="27108" xr:uid="{397FCC4B-D69E-4D7D-8CC8-4277D87C02FB}"/>
    <cellStyle name="Comma 54 7" xfId="6798" xr:uid="{00000000-0005-0000-0000-0000D71A0000}"/>
    <cellStyle name="Comma 54 7 2" xfId="6799" xr:uid="{00000000-0005-0000-0000-0000D81A0000}"/>
    <cellStyle name="Comma 54 7 2 2" xfId="6800" xr:uid="{00000000-0005-0000-0000-0000D91A0000}"/>
    <cellStyle name="Comma 54 7 2 2 2" xfId="6801" xr:uid="{00000000-0005-0000-0000-0000DA1A0000}"/>
    <cellStyle name="Comma 54 7 2 2 2 2" xfId="27127" xr:uid="{80D705DF-63BD-45C7-986A-05D52259F28C}"/>
    <cellStyle name="Comma 54 7 2 2 3" xfId="6802" xr:uid="{00000000-0005-0000-0000-0000DB1A0000}"/>
    <cellStyle name="Comma 54 7 2 2 3 2" xfId="27128" xr:uid="{A0688D9C-1C1E-4DC3-8C93-39DB74465FE2}"/>
    <cellStyle name="Comma 54 7 2 2 4" xfId="6803" xr:uid="{00000000-0005-0000-0000-0000DC1A0000}"/>
    <cellStyle name="Comma 54 7 2 2 4 2" xfId="27129" xr:uid="{688BD3E2-2961-4197-BA60-71FA3DAB39DE}"/>
    <cellStyle name="Comma 54 7 2 2 5" xfId="27126" xr:uid="{51107FB0-9B2A-42C9-A9CB-4028E37AF780}"/>
    <cellStyle name="Comma 54 7 2 3" xfId="6804" xr:uid="{00000000-0005-0000-0000-0000DD1A0000}"/>
    <cellStyle name="Comma 54 7 2 3 2" xfId="27130" xr:uid="{A35DA151-3007-4834-B98B-D05140E1878B}"/>
    <cellStyle name="Comma 54 7 2 4" xfId="6805" xr:uid="{00000000-0005-0000-0000-0000DE1A0000}"/>
    <cellStyle name="Comma 54 7 2 4 2" xfId="27131" xr:uid="{8B7993A2-B8AC-4F55-9A8D-DE03F0705C56}"/>
    <cellStyle name="Comma 54 7 2 5" xfId="6806" xr:uid="{00000000-0005-0000-0000-0000DF1A0000}"/>
    <cellStyle name="Comma 54 7 2 5 2" xfId="27132" xr:uid="{5DFB600A-2D74-4513-BEEC-7538A6F3245C}"/>
    <cellStyle name="Comma 54 7 2 6" xfId="27125" xr:uid="{837B8600-7F34-43A9-87EE-C24A6BFE491A}"/>
    <cellStyle name="Comma 54 7 3" xfId="6807" xr:uid="{00000000-0005-0000-0000-0000E01A0000}"/>
    <cellStyle name="Comma 54 7 3 2" xfId="6808" xr:uid="{00000000-0005-0000-0000-0000E11A0000}"/>
    <cellStyle name="Comma 54 7 3 2 2" xfId="27134" xr:uid="{78E57352-F259-4C4E-8B1E-DC252197C681}"/>
    <cellStyle name="Comma 54 7 3 3" xfId="6809" xr:uid="{00000000-0005-0000-0000-0000E21A0000}"/>
    <cellStyle name="Comma 54 7 3 3 2" xfId="27135" xr:uid="{59036393-67FD-401B-8014-B0DD2B0BC219}"/>
    <cellStyle name="Comma 54 7 3 4" xfId="6810" xr:uid="{00000000-0005-0000-0000-0000E31A0000}"/>
    <cellStyle name="Comma 54 7 3 4 2" xfId="27136" xr:uid="{00C9872D-8B57-4110-9D77-2427D7D1B6E4}"/>
    <cellStyle name="Comma 54 7 3 5" xfId="27133" xr:uid="{B4A6E77D-DBF7-4F0C-A432-205255F0CBE0}"/>
    <cellStyle name="Comma 54 7 4" xfId="6811" xr:uid="{00000000-0005-0000-0000-0000E41A0000}"/>
    <cellStyle name="Comma 54 7 4 2" xfId="27137" xr:uid="{332B4F02-2DD0-4E38-9558-B1D9A4ED3418}"/>
    <cellStyle name="Comma 54 7 5" xfId="6812" xr:uid="{00000000-0005-0000-0000-0000E51A0000}"/>
    <cellStyle name="Comma 54 7 5 2" xfId="27138" xr:uid="{0190A55C-18FA-4D0E-9FE1-2AFA8DD03481}"/>
    <cellStyle name="Comma 54 7 6" xfId="6813" xr:uid="{00000000-0005-0000-0000-0000E61A0000}"/>
    <cellStyle name="Comma 54 7 6 2" xfId="27139" xr:uid="{D433B8A6-95ED-4CB6-B57B-FB25DA328EE4}"/>
    <cellStyle name="Comma 54 7 7" xfId="27124" xr:uid="{6530E5B0-0DCC-482D-9DFA-592982C56A5D}"/>
    <cellStyle name="Comma 54 8" xfId="6814" xr:uid="{00000000-0005-0000-0000-0000E71A0000}"/>
    <cellStyle name="Comma 54 8 2" xfId="6815" xr:uid="{00000000-0005-0000-0000-0000E81A0000}"/>
    <cellStyle name="Comma 54 8 2 2" xfId="6816" xr:uid="{00000000-0005-0000-0000-0000E91A0000}"/>
    <cellStyle name="Comma 54 8 2 2 2" xfId="27142" xr:uid="{7A228DA9-7EC6-4015-BD90-A15B86F3FFDC}"/>
    <cellStyle name="Comma 54 8 2 3" xfId="6817" xr:uid="{00000000-0005-0000-0000-0000EA1A0000}"/>
    <cellStyle name="Comma 54 8 2 3 2" xfId="27143" xr:uid="{0D1DB811-91FE-4E94-BBCF-3FA9DEE99BF1}"/>
    <cellStyle name="Comma 54 8 2 4" xfId="6818" xr:uid="{00000000-0005-0000-0000-0000EB1A0000}"/>
    <cellStyle name="Comma 54 8 2 4 2" xfId="27144" xr:uid="{F992E943-34ED-4153-A30E-D97AD35B329B}"/>
    <cellStyle name="Comma 54 8 2 5" xfId="27141" xr:uid="{9E623B4C-F6B4-4BC0-A46A-4660F1407364}"/>
    <cellStyle name="Comma 54 8 3" xfId="6819" xr:uid="{00000000-0005-0000-0000-0000EC1A0000}"/>
    <cellStyle name="Comma 54 8 3 2" xfId="27145" xr:uid="{ADBE5F07-0E20-48F9-87BF-110CCAE7C065}"/>
    <cellStyle name="Comma 54 8 4" xfId="6820" xr:uid="{00000000-0005-0000-0000-0000ED1A0000}"/>
    <cellStyle name="Comma 54 8 4 2" xfId="27146" xr:uid="{16A48F6C-24F2-4AB6-990B-2C9FA75683FE}"/>
    <cellStyle name="Comma 54 8 5" xfId="6821" xr:uid="{00000000-0005-0000-0000-0000EE1A0000}"/>
    <cellStyle name="Comma 54 8 5 2" xfId="27147" xr:uid="{D16C2650-732D-43AC-B3A7-D1065242D9FE}"/>
    <cellStyle name="Comma 54 8 6" xfId="27140" xr:uid="{70E1BE83-E233-4A2B-A322-F3F14D043502}"/>
    <cellStyle name="Comma 54 9" xfId="6822" xr:uid="{00000000-0005-0000-0000-0000EF1A0000}"/>
    <cellStyle name="Comma 54 9 2" xfId="6823" xr:uid="{00000000-0005-0000-0000-0000F01A0000}"/>
    <cellStyle name="Comma 54 9 2 2" xfId="27149" xr:uid="{DB4C1925-B9CC-4E76-BC15-275093BCEF5A}"/>
    <cellStyle name="Comma 54 9 3" xfId="6824" xr:uid="{00000000-0005-0000-0000-0000F11A0000}"/>
    <cellStyle name="Comma 54 9 3 2" xfId="27150" xr:uid="{74AA962C-9460-4120-9263-CCD029526534}"/>
    <cellStyle name="Comma 54 9 4" xfId="6825" xr:uid="{00000000-0005-0000-0000-0000F21A0000}"/>
    <cellStyle name="Comma 54 9 4 2" xfId="27151" xr:uid="{9A5DA37F-A197-4CAC-8966-040230F73947}"/>
    <cellStyle name="Comma 54 9 5" xfId="27148" xr:uid="{91BD8AA7-32C6-499F-BF24-48C743AF1C95}"/>
    <cellStyle name="Comma 55" xfId="6826" xr:uid="{00000000-0005-0000-0000-0000F31A0000}"/>
    <cellStyle name="Comma 55 10" xfId="6827" xr:uid="{00000000-0005-0000-0000-0000F41A0000}"/>
    <cellStyle name="Comma 55 10 2" xfId="27153" xr:uid="{1731DB61-469F-4AEB-9A11-498FB404B106}"/>
    <cellStyle name="Comma 55 11" xfId="6828" xr:uid="{00000000-0005-0000-0000-0000F51A0000}"/>
    <cellStyle name="Comma 55 11 2" xfId="27154" xr:uid="{3D913740-C815-49AD-85AB-02821E593F85}"/>
    <cellStyle name="Comma 55 12" xfId="6829" xr:uid="{00000000-0005-0000-0000-0000F61A0000}"/>
    <cellStyle name="Comma 55 12 2" xfId="27155" xr:uid="{9C4E6EAC-12C0-4FAC-8F18-462F56025CF6}"/>
    <cellStyle name="Comma 55 13" xfId="27152" xr:uid="{F773DC09-CA6F-43AB-91AF-1DB94C3AA3DB}"/>
    <cellStyle name="Comma 55 2" xfId="6830" xr:uid="{00000000-0005-0000-0000-0000F71A0000}"/>
    <cellStyle name="Comma 55 2 10" xfId="6831" xr:uid="{00000000-0005-0000-0000-0000F81A0000}"/>
    <cellStyle name="Comma 55 2 10 2" xfId="27157" xr:uid="{F0E50105-06BB-4A2E-8BA3-FF101E1FF724}"/>
    <cellStyle name="Comma 55 2 11" xfId="27156" xr:uid="{50AB347F-D29A-42D0-AA4B-491EE8CB6F87}"/>
    <cellStyle name="Comma 55 2 2" xfId="6832" xr:uid="{00000000-0005-0000-0000-0000F91A0000}"/>
    <cellStyle name="Comma 55 2 2 2" xfId="6833" xr:uid="{00000000-0005-0000-0000-0000FA1A0000}"/>
    <cellStyle name="Comma 55 2 2 2 2" xfId="6834" xr:uid="{00000000-0005-0000-0000-0000FB1A0000}"/>
    <cellStyle name="Comma 55 2 2 2 2 2" xfId="6835" xr:uid="{00000000-0005-0000-0000-0000FC1A0000}"/>
    <cellStyle name="Comma 55 2 2 2 2 2 2" xfId="6836" xr:uid="{00000000-0005-0000-0000-0000FD1A0000}"/>
    <cellStyle name="Comma 55 2 2 2 2 2 2 2" xfId="27162" xr:uid="{89763216-753A-4693-BD26-6E9F64029208}"/>
    <cellStyle name="Comma 55 2 2 2 2 2 3" xfId="6837" xr:uid="{00000000-0005-0000-0000-0000FE1A0000}"/>
    <cellStyle name="Comma 55 2 2 2 2 2 3 2" xfId="27163" xr:uid="{F36AE629-9E20-4F1A-BCD6-F5FFBFDBFCA3}"/>
    <cellStyle name="Comma 55 2 2 2 2 2 4" xfId="6838" xr:uid="{00000000-0005-0000-0000-0000FF1A0000}"/>
    <cellStyle name="Comma 55 2 2 2 2 2 4 2" xfId="27164" xr:uid="{869F7614-1DBD-432B-9DC3-04EC7AD350C0}"/>
    <cellStyle name="Comma 55 2 2 2 2 2 5" xfId="27161" xr:uid="{6905B797-D3DC-4E2F-9712-D918A25AF1D7}"/>
    <cellStyle name="Comma 55 2 2 2 2 3" xfId="6839" xr:uid="{00000000-0005-0000-0000-0000001B0000}"/>
    <cellStyle name="Comma 55 2 2 2 2 3 2" xfId="27165" xr:uid="{AD992D59-324A-49E3-AADA-E21E6AB58C89}"/>
    <cellStyle name="Comma 55 2 2 2 2 4" xfId="6840" xr:uid="{00000000-0005-0000-0000-0000011B0000}"/>
    <cellStyle name="Comma 55 2 2 2 2 4 2" xfId="27166" xr:uid="{33DBEA0E-B927-4F4B-9CB3-2C159ACB1047}"/>
    <cellStyle name="Comma 55 2 2 2 2 5" xfId="6841" xr:uid="{00000000-0005-0000-0000-0000021B0000}"/>
    <cellStyle name="Comma 55 2 2 2 2 5 2" xfId="27167" xr:uid="{BD0C0C90-69F5-4936-B4E7-9B7766F1B557}"/>
    <cellStyle name="Comma 55 2 2 2 2 6" xfId="27160" xr:uid="{31C77A7F-4CD0-4692-877A-131FE3A0DEBA}"/>
    <cellStyle name="Comma 55 2 2 2 3" xfId="6842" xr:uid="{00000000-0005-0000-0000-0000031B0000}"/>
    <cellStyle name="Comma 55 2 2 2 3 2" xfId="6843" xr:uid="{00000000-0005-0000-0000-0000041B0000}"/>
    <cellStyle name="Comma 55 2 2 2 3 2 2" xfId="27169" xr:uid="{58B258AE-1247-4E38-84B0-5089847C8A02}"/>
    <cellStyle name="Comma 55 2 2 2 3 3" xfId="6844" xr:uid="{00000000-0005-0000-0000-0000051B0000}"/>
    <cellStyle name="Comma 55 2 2 2 3 3 2" xfId="27170" xr:uid="{1FA535A5-CD09-41D6-800C-923B30C05BC6}"/>
    <cellStyle name="Comma 55 2 2 2 3 4" xfId="6845" xr:uid="{00000000-0005-0000-0000-0000061B0000}"/>
    <cellStyle name="Comma 55 2 2 2 3 4 2" xfId="27171" xr:uid="{04A013CD-78A0-42B6-BFCD-499434B47A2E}"/>
    <cellStyle name="Comma 55 2 2 2 3 5" xfId="27168" xr:uid="{C43BAC06-D81F-4B85-8720-1D1EA7148241}"/>
    <cellStyle name="Comma 55 2 2 2 4" xfId="6846" xr:uid="{00000000-0005-0000-0000-0000071B0000}"/>
    <cellStyle name="Comma 55 2 2 2 4 2" xfId="27172" xr:uid="{4940FDA7-6ED3-43C4-ABA9-4C2B8BA71FF8}"/>
    <cellStyle name="Comma 55 2 2 2 5" xfId="6847" xr:uid="{00000000-0005-0000-0000-0000081B0000}"/>
    <cellStyle name="Comma 55 2 2 2 5 2" xfId="27173" xr:uid="{350637DF-C85A-4031-8017-F508B33B995A}"/>
    <cellStyle name="Comma 55 2 2 2 6" xfId="6848" xr:uid="{00000000-0005-0000-0000-0000091B0000}"/>
    <cellStyle name="Comma 55 2 2 2 6 2" xfId="27174" xr:uid="{19B73562-9A5D-49BA-9038-6FCEFC4F4802}"/>
    <cellStyle name="Comma 55 2 2 2 7" xfId="27159" xr:uid="{D03FB92E-D06B-45CD-8FB0-1D45579A4A29}"/>
    <cellStyle name="Comma 55 2 2 3" xfId="6849" xr:uid="{00000000-0005-0000-0000-00000A1B0000}"/>
    <cellStyle name="Comma 55 2 2 3 2" xfId="6850" xr:uid="{00000000-0005-0000-0000-00000B1B0000}"/>
    <cellStyle name="Comma 55 2 2 3 2 2" xfId="6851" xr:uid="{00000000-0005-0000-0000-00000C1B0000}"/>
    <cellStyle name="Comma 55 2 2 3 2 2 2" xfId="6852" xr:uid="{00000000-0005-0000-0000-00000D1B0000}"/>
    <cellStyle name="Comma 55 2 2 3 2 2 2 2" xfId="27178" xr:uid="{6F3181B1-2F49-49E6-8BD9-60400F0F99FD}"/>
    <cellStyle name="Comma 55 2 2 3 2 2 3" xfId="6853" xr:uid="{00000000-0005-0000-0000-00000E1B0000}"/>
    <cellStyle name="Comma 55 2 2 3 2 2 3 2" xfId="27179" xr:uid="{C34E4C23-48C9-4454-9C8B-440DECA62BA0}"/>
    <cellStyle name="Comma 55 2 2 3 2 2 4" xfId="6854" xr:uid="{00000000-0005-0000-0000-00000F1B0000}"/>
    <cellStyle name="Comma 55 2 2 3 2 2 4 2" xfId="27180" xr:uid="{C05E6468-EC07-4429-97D2-A6EF618B447D}"/>
    <cellStyle name="Comma 55 2 2 3 2 2 5" xfId="27177" xr:uid="{8FD020AC-3B0C-4051-AA32-54DCDE45546B}"/>
    <cellStyle name="Comma 55 2 2 3 2 3" xfId="6855" xr:uid="{00000000-0005-0000-0000-0000101B0000}"/>
    <cellStyle name="Comma 55 2 2 3 2 3 2" xfId="27181" xr:uid="{4AFCD7B5-B346-4B2E-A5C0-71FE85655D20}"/>
    <cellStyle name="Comma 55 2 2 3 2 4" xfId="6856" xr:uid="{00000000-0005-0000-0000-0000111B0000}"/>
    <cellStyle name="Comma 55 2 2 3 2 4 2" xfId="27182" xr:uid="{73F5C5F6-381B-4673-A3F5-D287A144E02B}"/>
    <cellStyle name="Comma 55 2 2 3 2 5" xfId="6857" xr:uid="{00000000-0005-0000-0000-0000121B0000}"/>
    <cellStyle name="Comma 55 2 2 3 2 5 2" xfId="27183" xr:uid="{0F35B96F-6356-494F-BD8B-D22BFBA2B1E2}"/>
    <cellStyle name="Comma 55 2 2 3 2 6" xfId="27176" xr:uid="{B6021D74-7DA7-47B2-87C8-3ADB47C815C7}"/>
    <cellStyle name="Comma 55 2 2 3 3" xfId="6858" xr:uid="{00000000-0005-0000-0000-0000131B0000}"/>
    <cellStyle name="Comma 55 2 2 3 3 2" xfId="6859" xr:uid="{00000000-0005-0000-0000-0000141B0000}"/>
    <cellStyle name="Comma 55 2 2 3 3 2 2" xfId="27185" xr:uid="{3A53CCA8-6BF2-4B5D-81D9-8AD208D8EA06}"/>
    <cellStyle name="Comma 55 2 2 3 3 3" xfId="6860" xr:uid="{00000000-0005-0000-0000-0000151B0000}"/>
    <cellStyle name="Comma 55 2 2 3 3 3 2" xfId="27186" xr:uid="{85F71565-0F86-48DA-87CF-50C5166E80C9}"/>
    <cellStyle name="Comma 55 2 2 3 3 4" xfId="6861" xr:uid="{00000000-0005-0000-0000-0000161B0000}"/>
    <cellStyle name="Comma 55 2 2 3 3 4 2" xfId="27187" xr:uid="{BEDAB68E-58CE-4F63-BE7B-460DF50E2A37}"/>
    <cellStyle name="Comma 55 2 2 3 3 5" xfId="27184" xr:uid="{99EF7430-598A-400A-B5A0-4D29FDB2E9A4}"/>
    <cellStyle name="Comma 55 2 2 3 4" xfId="6862" xr:uid="{00000000-0005-0000-0000-0000171B0000}"/>
    <cellStyle name="Comma 55 2 2 3 4 2" xfId="27188" xr:uid="{F24D0E79-A774-49DF-AF07-537CC1FC320A}"/>
    <cellStyle name="Comma 55 2 2 3 5" xfId="6863" xr:uid="{00000000-0005-0000-0000-0000181B0000}"/>
    <cellStyle name="Comma 55 2 2 3 5 2" xfId="27189" xr:uid="{1A8E8A0D-4F05-47A3-91E9-ABC917014AB9}"/>
    <cellStyle name="Comma 55 2 2 3 6" xfId="6864" xr:uid="{00000000-0005-0000-0000-0000191B0000}"/>
    <cellStyle name="Comma 55 2 2 3 6 2" xfId="27190" xr:uid="{46D9EF0E-87EB-4CCF-8C35-FFCC465A95FC}"/>
    <cellStyle name="Comma 55 2 2 3 7" xfId="27175" xr:uid="{EDCF9A3D-4D52-49AD-AC94-A67E07C101BA}"/>
    <cellStyle name="Comma 55 2 2 4" xfId="6865" xr:uid="{00000000-0005-0000-0000-00001A1B0000}"/>
    <cellStyle name="Comma 55 2 2 4 2" xfId="6866" xr:uid="{00000000-0005-0000-0000-00001B1B0000}"/>
    <cellStyle name="Comma 55 2 2 4 2 2" xfId="6867" xr:uid="{00000000-0005-0000-0000-00001C1B0000}"/>
    <cellStyle name="Comma 55 2 2 4 2 2 2" xfId="27193" xr:uid="{AF27A4E3-C00E-4D38-A4C8-83A0B83F5A50}"/>
    <cellStyle name="Comma 55 2 2 4 2 3" xfId="6868" xr:uid="{00000000-0005-0000-0000-00001D1B0000}"/>
    <cellStyle name="Comma 55 2 2 4 2 3 2" xfId="27194" xr:uid="{6E5A3BCC-2B5C-4ADA-A429-9C61FD105F2A}"/>
    <cellStyle name="Comma 55 2 2 4 2 4" xfId="6869" xr:uid="{00000000-0005-0000-0000-00001E1B0000}"/>
    <cellStyle name="Comma 55 2 2 4 2 4 2" xfId="27195" xr:uid="{B8985804-EC88-4AE6-8EB4-B4402F4453FC}"/>
    <cellStyle name="Comma 55 2 2 4 2 5" xfId="27192" xr:uid="{272C274F-D05C-4FD6-91F5-39546B471FCB}"/>
    <cellStyle name="Comma 55 2 2 4 3" xfId="6870" xr:uid="{00000000-0005-0000-0000-00001F1B0000}"/>
    <cellStyle name="Comma 55 2 2 4 3 2" xfId="27196" xr:uid="{CCF1E6EF-A4FD-4787-8A76-9864F31A20C7}"/>
    <cellStyle name="Comma 55 2 2 4 4" xfId="6871" xr:uid="{00000000-0005-0000-0000-0000201B0000}"/>
    <cellStyle name="Comma 55 2 2 4 4 2" xfId="27197" xr:uid="{5B8D8C5C-4A3D-454C-A5F7-F9B47477C9AC}"/>
    <cellStyle name="Comma 55 2 2 4 5" xfId="6872" xr:uid="{00000000-0005-0000-0000-0000211B0000}"/>
    <cellStyle name="Comma 55 2 2 4 5 2" xfId="27198" xr:uid="{2D085F61-4FAB-44B9-BCEF-BC6D303B878E}"/>
    <cellStyle name="Comma 55 2 2 4 6" xfId="27191" xr:uid="{75C6AEC5-E9D3-4200-87A2-D1CE48708DF7}"/>
    <cellStyle name="Comma 55 2 2 5" xfId="6873" xr:uid="{00000000-0005-0000-0000-0000221B0000}"/>
    <cellStyle name="Comma 55 2 2 5 2" xfId="6874" xr:uid="{00000000-0005-0000-0000-0000231B0000}"/>
    <cellStyle name="Comma 55 2 2 5 2 2" xfId="27200" xr:uid="{D31F1D1D-4A8D-43C4-A63C-6CE15A8A0168}"/>
    <cellStyle name="Comma 55 2 2 5 3" xfId="6875" xr:uid="{00000000-0005-0000-0000-0000241B0000}"/>
    <cellStyle name="Comma 55 2 2 5 3 2" xfId="27201" xr:uid="{E01E3870-AFB1-4337-A25F-CD17040DCBE0}"/>
    <cellStyle name="Comma 55 2 2 5 4" xfId="6876" xr:uid="{00000000-0005-0000-0000-0000251B0000}"/>
    <cellStyle name="Comma 55 2 2 5 4 2" xfId="27202" xr:uid="{6F7734E4-BBEB-410D-AD11-F8085AACD991}"/>
    <cellStyle name="Comma 55 2 2 5 5" xfId="27199" xr:uid="{753A2251-9602-40AC-A12D-C2256C23AE8B}"/>
    <cellStyle name="Comma 55 2 2 6" xfId="6877" xr:uid="{00000000-0005-0000-0000-0000261B0000}"/>
    <cellStyle name="Comma 55 2 2 6 2" xfId="27203" xr:uid="{45A1455B-D504-4343-B92C-294C68CE2C50}"/>
    <cellStyle name="Comma 55 2 2 7" xfId="6878" xr:uid="{00000000-0005-0000-0000-0000271B0000}"/>
    <cellStyle name="Comma 55 2 2 7 2" xfId="27204" xr:uid="{C9490EDF-D459-4C0A-A456-6DBE426DC145}"/>
    <cellStyle name="Comma 55 2 2 8" xfId="6879" xr:uid="{00000000-0005-0000-0000-0000281B0000}"/>
    <cellStyle name="Comma 55 2 2 8 2" xfId="27205" xr:uid="{FD636F32-6B31-4CC6-BBD9-AEA532886485}"/>
    <cellStyle name="Comma 55 2 2 9" xfId="27158" xr:uid="{1D3DCC62-D708-434C-BCD3-B21A84B63FE4}"/>
    <cellStyle name="Comma 55 2 3" xfId="6880" xr:uid="{00000000-0005-0000-0000-0000291B0000}"/>
    <cellStyle name="Comma 55 2 3 2" xfId="6881" xr:uid="{00000000-0005-0000-0000-00002A1B0000}"/>
    <cellStyle name="Comma 55 2 3 2 2" xfId="6882" xr:uid="{00000000-0005-0000-0000-00002B1B0000}"/>
    <cellStyle name="Comma 55 2 3 2 2 2" xfId="6883" xr:uid="{00000000-0005-0000-0000-00002C1B0000}"/>
    <cellStyle name="Comma 55 2 3 2 2 2 2" xfId="6884" xr:uid="{00000000-0005-0000-0000-00002D1B0000}"/>
    <cellStyle name="Comma 55 2 3 2 2 2 2 2" xfId="27210" xr:uid="{D98A38C9-1828-4907-AFDE-76985B1B6F28}"/>
    <cellStyle name="Comma 55 2 3 2 2 2 3" xfId="6885" xr:uid="{00000000-0005-0000-0000-00002E1B0000}"/>
    <cellStyle name="Comma 55 2 3 2 2 2 3 2" xfId="27211" xr:uid="{CF22237E-C704-41DA-9782-6239BEB6F6A7}"/>
    <cellStyle name="Comma 55 2 3 2 2 2 4" xfId="6886" xr:uid="{00000000-0005-0000-0000-00002F1B0000}"/>
    <cellStyle name="Comma 55 2 3 2 2 2 4 2" xfId="27212" xr:uid="{834F2625-D6D0-4361-8FD2-F627320F7A3E}"/>
    <cellStyle name="Comma 55 2 3 2 2 2 5" xfId="27209" xr:uid="{2C484DD3-C9FD-4F65-B7D7-EC08939BF2F1}"/>
    <cellStyle name="Comma 55 2 3 2 2 3" xfId="6887" xr:uid="{00000000-0005-0000-0000-0000301B0000}"/>
    <cellStyle name="Comma 55 2 3 2 2 3 2" xfId="27213" xr:uid="{2B758849-E952-4952-A210-2B261118B744}"/>
    <cellStyle name="Comma 55 2 3 2 2 4" xfId="6888" xr:uid="{00000000-0005-0000-0000-0000311B0000}"/>
    <cellStyle name="Comma 55 2 3 2 2 4 2" xfId="27214" xr:uid="{24CD6D2A-69DD-4637-98D5-78DEFBB4A583}"/>
    <cellStyle name="Comma 55 2 3 2 2 5" xfId="6889" xr:uid="{00000000-0005-0000-0000-0000321B0000}"/>
    <cellStyle name="Comma 55 2 3 2 2 5 2" xfId="27215" xr:uid="{CEBBE936-630D-4A55-B5BE-1605B78105DF}"/>
    <cellStyle name="Comma 55 2 3 2 2 6" xfId="27208" xr:uid="{C0A279D7-AD99-4AD9-BE96-7D3D2F6F5C12}"/>
    <cellStyle name="Comma 55 2 3 2 3" xfId="6890" xr:uid="{00000000-0005-0000-0000-0000331B0000}"/>
    <cellStyle name="Comma 55 2 3 2 3 2" xfId="6891" xr:uid="{00000000-0005-0000-0000-0000341B0000}"/>
    <cellStyle name="Comma 55 2 3 2 3 2 2" xfId="27217" xr:uid="{41AE75FD-7AE6-497E-9A55-D685DA488AAD}"/>
    <cellStyle name="Comma 55 2 3 2 3 3" xfId="6892" xr:uid="{00000000-0005-0000-0000-0000351B0000}"/>
    <cellStyle name="Comma 55 2 3 2 3 3 2" xfId="27218" xr:uid="{F81728CC-F5F3-4063-9B31-AE79FDE21469}"/>
    <cellStyle name="Comma 55 2 3 2 3 4" xfId="6893" xr:uid="{00000000-0005-0000-0000-0000361B0000}"/>
    <cellStyle name="Comma 55 2 3 2 3 4 2" xfId="27219" xr:uid="{4CBCF1A8-43EC-4822-8AFD-16E9A55B6D8C}"/>
    <cellStyle name="Comma 55 2 3 2 3 5" xfId="27216" xr:uid="{EF4850BE-72D0-4103-9B41-DC829D872269}"/>
    <cellStyle name="Comma 55 2 3 2 4" xfId="6894" xr:uid="{00000000-0005-0000-0000-0000371B0000}"/>
    <cellStyle name="Comma 55 2 3 2 4 2" xfId="27220" xr:uid="{516E8DF9-E532-43AF-8820-FFCA946D4B17}"/>
    <cellStyle name="Comma 55 2 3 2 5" xfId="6895" xr:uid="{00000000-0005-0000-0000-0000381B0000}"/>
    <cellStyle name="Comma 55 2 3 2 5 2" xfId="27221" xr:uid="{127D97AE-39C7-43FB-BCA1-DE289B5638AA}"/>
    <cellStyle name="Comma 55 2 3 2 6" xfId="6896" xr:uid="{00000000-0005-0000-0000-0000391B0000}"/>
    <cellStyle name="Comma 55 2 3 2 6 2" xfId="27222" xr:uid="{8D763AE7-297F-4BCF-818C-BF4A0CECA0B6}"/>
    <cellStyle name="Comma 55 2 3 2 7" xfId="27207" xr:uid="{A6391DEB-87AA-4802-AF04-93013AB039A7}"/>
    <cellStyle name="Comma 55 2 3 3" xfId="6897" xr:uid="{00000000-0005-0000-0000-00003A1B0000}"/>
    <cellStyle name="Comma 55 2 3 3 2" xfId="6898" xr:uid="{00000000-0005-0000-0000-00003B1B0000}"/>
    <cellStyle name="Comma 55 2 3 3 2 2" xfId="6899" xr:uid="{00000000-0005-0000-0000-00003C1B0000}"/>
    <cellStyle name="Comma 55 2 3 3 2 2 2" xfId="6900" xr:uid="{00000000-0005-0000-0000-00003D1B0000}"/>
    <cellStyle name="Comma 55 2 3 3 2 2 2 2" xfId="27226" xr:uid="{FF072E86-8B4E-48FA-95CE-8189DD6A081A}"/>
    <cellStyle name="Comma 55 2 3 3 2 2 3" xfId="6901" xr:uid="{00000000-0005-0000-0000-00003E1B0000}"/>
    <cellStyle name="Comma 55 2 3 3 2 2 3 2" xfId="27227" xr:uid="{69C3ECEC-A9EE-4B73-B292-109FFD1B55FB}"/>
    <cellStyle name="Comma 55 2 3 3 2 2 4" xfId="6902" xr:uid="{00000000-0005-0000-0000-00003F1B0000}"/>
    <cellStyle name="Comma 55 2 3 3 2 2 4 2" xfId="27228" xr:uid="{4852A1F4-A5E1-4C42-8D60-2E6019785B49}"/>
    <cellStyle name="Comma 55 2 3 3 2 2 5" xfId="27225" xr:uid="{46648946-A172-499B-99BF-F8BFE735D601}"/>
    <cellStyle name="Comma 55 2 3 3 2 3" xfId="6903" xr:uid="{00000000-0005-0000-0000-0000401B0000}"/>
    <cellStyle name="Comma 55 2 3 3 2 3 2" xfId="27229" xr:uid="{56A7501D-D5C7-4B99-AF83-D7111076DCFD}"/>
    <cellStyle name="Comma 55 2 3 3 2 4" xfId="6904" xr:uid="{00000000-0005-0000-0000-0000411B0000}"/>
    <cellStyle name="Comma 55 2 3 3 2 4 2" xfId="27230" xr:uid="{70D9D0C9-F3A5-4D8D-A81B-EEDC55E7B201}"/>
    <cellStyle name="Comma 55 2 3 3 2 5" xfId="6905" xr:uid="{00000000-0005-0000-0000-0000421B0000}"/>
    <cellStyle name="Comma 55 2 3 3 2 5 2" xfId="27231" xr:uid="{D49927A7-596C-4C27-82FF-1ABE73EC46AB}"/>
    <cellStyle name="Comma 55 2 3 3 2 6" xfId="27224" xr:uid="{9A769442-843F-451A-AF49-62EE07110C59}"/>
    <cellStyle name="Comma 55 2 3 3 3" xfId="6906" xr:uid="{00000000-0005-0000-0000-0000431B0000}"/>
    <cellStyle name="Comma 55 2 3 3 3 2" xfId="6907" xr:uid="{00000000-0005-0000-0000-0000441B0000}"/>
    <cellStyle name="Comma 55 2 3 3 3 2 2" xfId="27233" xr:uid="{A8021FE0-96E9-4129-B355-DBA97997FFFB}"/>
    <cellStyle name="Comma 55 2 3 3 3 3" xfId="6908" xr:uid="{00000000-0005-0000-0000-0000451B0000}"/>
    <cellStyle name="Comma 55 2 3 3 3 3 2" xfId="27234" xr:uid="{491FB3C1-C53B-438F-8742-EA7F7672734E}"/>
    <cellStyle name="Comma 55 2 3 3 3 4" xfId="6909" xr:uid="{00000000-0005-0000-0000-0000461B0000}"/>
    <cellStyle name="Comma 55 2 3 3 3 4 2" xfId="27235" xr:uid="{4C658AEF-E868-41FE-8188-8E05B9E54C4E}"/>
    <cellStyle name="Comma 55 2 3 3 3 5" xfId="27232" xr:uid="{A6485230-5C4F-4D5F-A9A2-77022E405536}"/>
    <cellStyle name="Comma 55 2 3 3 4" xfId="6910" xr:uid="{00000000-0005-0000-0000-0000471B0000}"/>
    <cellStyle name="Comma 55 2 3 3 4 2" xfId="27236" xr:uid="{A15A013E-0BD2-4E1B-9327-525951910969}"/>
    <cellStyle name="Comma 55 2 3 3 5" xfId="6911" xr:uid="{00000000-0005-0000-0000-0000481B0000}"/>
    <cellStyle name="Comma 55 2 3 3 5 2" xfId="27237" xr:uid="{CF640512-0027-4FB5-BA7F-2E8983B0BE16}"/>
    <cellStyle name="Comma 55 2 3 3 6" xfId="6912" xr:uid="{00000000-0005-0000-0000-0000491B0000}"/>
    <cellStyle name="Comma 55 2 3 3 6 2" xfId="27238" xr:uid="{0AB34074-093C-4E15-AA4A-A184D8DFEBE8}"/>
    <cellStyle name="Comma 55 2 3 3 7" xfId="27223" xr:uid="{38954F58-E5F5-4D33-A12A-2A07AF2E72AD}"/>
    <cellStyle name="Comma 55 2 3 4" xfId="6913" xr:uid="{00000000-0005-0000-0000-00004A1B0000}"/>
    <cellStyle name="Comma 55 2 3 4 2" xfId="6914" xr:uid="{00000000-0005-0000-0000-00004B1B0000}"/>
    <cellStyle name="Comma 55 2 3 4 2 2" xfId="6915" xr:uid="{00000000-0005-0000-0000-00004C1B0000}"/>
    <cellStyle name="Comma 55 2 3 4 2 2 2" xfId="27241" xr:uid="{4F037BD8-6388-4E5A-A467-85BD7D95A6B7}"/>
    <cellStyle name="Comma 55 2 3 4 2 3" xfId="6916" xr:uid="{00000000-0005-0000-0000-00004D1B0000}"/>
    <cellStyle name="Comma 55 2 3 4 2 3 2" xfId="27242" xr:uid="{59627D08-F9D8-4B99-96D7-83820519E867}"/>
    <cellStyle name="Comma 55 2 3 4 2 4" xfId="6917" xr:uid="{00000000-0005-0000-0000-00004E1B0000}"/>
    <cellStyle name="Comma 55 2 3 4 2 4 2" xfId="27243" xr:uid="{B11181CE-1723-4E19-9032-2500F4D56968}"/>
    <cellStyle name="Comma 55 2 3 4 2 5" xfId="27240" xr:uid="{E750FB4D-B38D-423B-951B-C8644C9CB01E}"/>
    <cellStyle name="Comma 55 2 3 4 3" xfId="6918" xr:uid="{00000000-0005-0000-0000-00004F1B0000}"/>
    <cellStyle name="Comma 55 2 3 4 3 2" xfId="27244" xr:uid="{DFB6E798-F584-4D4E-9F32-D631FAE24A38}"/>
    <cellStyle name="Comma 55 2 3 4 4" xfId="6919" xr:uid="{00000000-0005-0000-0000-0000501B0000}"/>
    <cellStyle name="Comma 55 2 3 4 4 2" xfId="27245" xr:uid="{66638A90-E145-4112-ACF5-58FE5ABA0AFA}"/>
    <cellStyle name="Comma 55 2 3 4 5" xfId="6920" xr:uid="{00000000-0005-0000-0000-0000511B0000}"/>
    <cellStyle name="Comma 55 2 3 4 5 2" xfId="27246" xr:uid="{EB042229-7D31-48EB-8A25-878E8E29A33B}"/>
    <cellStyle name="Comma 55 2 3 4 6" xfId="27239" xr:uid="{674675DC-D86A-4A62-A1E7-4D43A7A5D0CF}"/>
    <cellStyle name="Comma 55 2 3 5" xfId="6921" xr:uid="{00000000-0005-0000-0000-0000521B0000}"/>
    <cellStyle name="Comma 55 2 3 5 2" xfId="6922" xr:uid="{00000000-0005-0000-0000-0000531B0000}"/>
    <cellStyle name="Comma 55 2 3 5 2 2" xfId="27248" xr:uid="{8A8FD21D-CDD1-475B-A92F-44C69BEBB707}"/>
    <cellStyle name="Comma 55 2 3 5 3" xfId="6923" xr:uid="{00000000-0005-0000-0000-0000541B0000}"/>
    <cellStyle name="Comma 55 2 3 5 3 2" xfId="27249" xr:uid="{A60E77EC-A1A0-43A8-94C3-61EBBB829D03}"/>
    <cellStyle name="Comma 55 2 3 5 4" xfId="6924" xr:uid="{00000000-0005-0000-0000-0000551B0000}"/>
    <cellStyle name="Comma 55 2 3 5 4 2" xfId="27250" xr:uid="{933231BF-C5AB-4403-AABD-738523595457}"/>
    <cellStyle name="Comma 55 2 3 5 5" xfId="27247" xr:uid="{8747C256-BDAB-4F6C-8F4E-AF71AAF1F61D}"/>
    <cellStyle name="Comma 55 2 3 6" xfId="6925" xr:uid="{00000000-0005-0000-0000-0000561B0000}"/>
    <cellStyle name="Comma 55 2 3 6 2" xfId="27251" xr:uid="{7BA366B6-25F8-44A3-9927-615D0B4ABC17}"/>
    <cellStyle name="Comma 55 2 3 7" xfId="6926" xr:uid="{00000000-0005-0000-0000-0000571B0000}"/>
    <cellStyle name="Comma 55 2 3 7 2" xfId="27252" xr:uid="{AAFD9F55-633A-4748-809D-13C97B821179}"/>
    <cellStyle name="Comma 55 2 3 8" xfId="6927" xr:uid="{00000000-0005-0000-0000-0000581B0000}"/>
    <cellStyle name="Comma 55 2 3 8 2" xfId="27253" xr:uid="{58F14A91-74B7-4993-8184-5FF5C69BCF12}"/>
    <cellStyle name="Comma 55 2 3 9" xfId="27206" xr:uid="{F13BD6C5-4A35-48FD-9A5E-4ABEAFECDE82}"/>
    <cellStyle name="Comma 55 2 4" xfId="6928" xr:uid="{00000000-0005-0000-0000-0000591B0000}"/>
    <cellStyle name="Comma 55 2 4 2" xfId="6929" xr:uid="{00000000-0005-0000-0000-00005A1B0000}"/>
    <cellStyle name="Comma 55 2 4 2 2" xfId="6930" xr:uid="{00000000-0005-0000-0000-00005B1B0000}"/>
    <cellStyle name="Comma 55 2 4 2 2 2" xfId="6931" xr:uid="{00000000-0005-0000-0000-00005C1B0000}"/>
    <cellStyle name="Comma 55 2 4 2 2 2 2" xfId="27257" xr:uid="{ED49292B-4C99-4825-883F-CEB5B7781F1D}"/>
    <cellStyle name="Comma 55 2 4 2 2 3" xfId="6932" xr:uid="{00000000-0005-0000-0000-00005D1B0000}"/>
    <cellStyle name="Comma 55 2 4 2 2 3 2" xfId="27258" xr:uid="{A9CCB881-B7B2-4359-9989-6E3726725275}"/>
    <cellStyle name="Comma 55 2 4 2 2 4" xfId="6933" xr:uid="{00000000-0005-0000-0000-00005E1B0000}"/>
    <cellStyle name="Comma 55 2 4 2 2 4 2" xfId="27259" xr:uid="{30A17336-657F-452B-B3DE-EF33F0C6A735}"/>
    <cellStyle name="Comma 55 2 4 2 2 5" xfId="27256" xr:uid="{8CB5F47B-97BD-4162-B7D8-0F34B014D68A}"/>
    <cellStyle name="Comma 55 2 4 2 3" xfId="6934" xr:uid="{00000000-0005-0000-0000-00005F1B0000}"/>
    <cellStyle name="Comma 55 2 4 2 3 2" xfId="27260" xr:uid="{FA12DD29-A627-4C3F-80A9-4F510A8B30FF}"/>
    <cellStyle name="Comma 55 2 4 2 4" xfId="6935" xr:uid="{00000000-0005-0000-0000-0000601B0000}"/>
    <cellStyle name="Comma 55 2 4 2 4 2" xfId="27261" xr:uid="{0346F086-4664-4C92-B0FB-515F9666EF40}"/>
    <cellStyle name="Comma 55 2 4 2 5" xfId="6936" xr:uid="{00000000-0005-0000-0000-0000611B0000}"/>
    <cellStyle name="Comma 55 2 4 2 5 2" xfId="27262" xr:uid="{5A75C6CA-F403-4668-A36D-128DCCB98695}"/>
    <cellStyle name="Comma 55 2 4 2 6" xfId="27255" xr:uid="{B9B34E58-459C-4929-8BDA-C1212031354E}"/>
    <cellStyle name="Comma 55 2 4 3" xfId="6937" xr:uid="{00000000-0005-0000-0000-0000621B0000}"/>
    <cellStyle name="Comma 55 2 4 3 2" xfId="6938" xr:uid="{00000000-0005-0000-0000-0000631B0000}"/>
    <cellStyle name="Comma 55 2 4 3 2 2" xfId="27264" xr:uid="{AAD37BD9-65EA-40B0-A4C7-20035C418DD4}"/>
    <cellStyle name="Comma 55 2 4 3 3" xfId="6939" xr:uid="{00000000-0005-0000-0000-0000641B0000}"/>
    <cellStyle name="Comma 55 2 4 3 3 2" xfId="27265" xr:uid="{B03D18BA-FEA1-4307-8AE1-CF5FDD19871C}"/>
    <cellStyle name="Comma 55 2 4 3 4" xfId="6940" xr:uid="{00000000-0005-0000-0000-0000651B0000}"/>
    <cellStyle name="Comma 55 2 4 3 4 2" xfId="27266" xr:uid="{CD763694-A30C-4C47-8B49-95E6D6391FB2}"/>
    <cellStyle name="Comma 55 2 4 3 5" xfId="27263" xr:uid="{23819BDA-0BDD-4C84-858B-EFD4171D4B45}"/>
    <cellStyle name="Comma 55 2 4 4" xfId="6941" xr:uid="{00000000-0005-0000-0000-0000661B0000}"/>
    <cellStyle name="Comma 55 2 4 4 2" xfId="27267" xr:uid="{2B1DF8DE-8312-4C20-B163-4BA45C9B1957}"/>
    <cellStyle name="Comma 55 2 4 5" xfId="6942" xr:uid="{00000000-0005-0000-0000-0000671B0000}"/>
    <cellStyle name="Comma 55 2 4 5 2" xfId="27268" xr:uid="{0703468D-E59D-43D5-A026-7FCA8EDFB670}"/>
    <cellStyle name="Comma 55 2 4 6" xfId="6943" xr:uid="{00000000-0005-0000-0000-0000681B0000}"/>
    <cellStyle name="Comma 55 2 4 6 2" xfId="27269" xr:uid="{2B0029B8-944E-419E-8C56-0A3A00B1863E}"/>
    <cellStyle name="Comma 55 2 4 7" xfId="27254" xr:uid="{3A876F88-F650-4A92-A277-9470C8C1493B}"/>
    <cellStyle name="Comma 55 2 5" xfId="6944" xr:uid="{00000000-0005-0000-0000-0000691B0000}"/>
    <cellStyle name="Comma 55 2 5 2" xfId="6945" xr:uid="{00000000-0005-0000-0000-00006A1B0000}"/>
    <cellStyle name="Comma 55 2 5 2 2" xfId="6946" xr:uid="{00000000-0005-0000-0000-00006B1B0000}"/>
    <cellStyle name="Comma 55 2 5 2 2 2" xfId="6947" xr:uid="{00000000-0005-0000-0000-00006C1B0000}"/>
    <cellStyle name="Comma 55 2 5 2 2 2 2" xfId="27273" xr:uid="{77CB69C6-55CB-42AF-AB1D-75375F1CF2CA}"/>
    <cellStyle name="Comma 55 2 5 2 2 3" xfId="6948" xr:uid="{00000000-0005-0000-0000-00006D1B0000}"/>
    <cellStyle name="Comma 55 2 5 2 2 3 2" xfId="27274" xr:uid="{278CB740-629E-44B7-949C-7EF60E77737B}"/>
    <cellStyle name="Comma 55 2 5 2 2 4" xfId="6949" xr:uid="{00000000-0005-0000-0000-00006E1B0000}"/>
    <cellStyle name="Comma 55 2 5 2 2 4 2" xfId="27275" xr:uid="{061F34F6-F447-4DDD-B511-C6440825EA8F}"/>
    <cellStyle name="Comma 55 2 5 2 2 5" xfId="27272" xr:uid="{ECCF9F48-7488-4E51-ADB6-4ACB124106CA}"/>
    <cellStyle name="Comma 55 2 5 2 3" xfId="6950" xr:uid="{00000000-0005-0000-0000-00006F1B0000}"/>
    <cellStyle name="Comma 55 2 5 2 3 2" xfId="27276" xr:uid="{8AEEE892-0AE0-44FA-9FFC-6EFE5FDA9F6B}"/>
    <cellStyle name="Comma 55 2 5 2 4" xfId="6951" xr:uid="{00000000-0005-0000-0000-0000701B0000}"/>
    <cellStyle name="Comma 55 2 5 2 4 2" xfId="27277" xr:uid="{7F4A930C-D622-4104-85C1-F444BD439B20}"/>
    <cellStyle name="Comma 55 2 5 2 5" xfId="6952" xr:uid="{00000000-0005-0000-0000-0000711B0000}"/>
    <cellStyle name="Comma 55 2 5 2 5 2" xfId="27278" xr:uid="{595A6011-EE20-4BE3-A349-7B1FA4266069}"/>
    <cellStyle name="Comma 55 2 5 2 6" xfId="27271" xr:uid="{7637AD18-BB62-4E6C-A9E4-DEF470E97721}"/>
    <cellStyle name="Comma 55 2 5 3" xfId="6953" xr:uid="{00000000-0005-0000-0000-0000721B0000}"/>
    <cellStyle name="Comma 55 2 5 3 2" xfId="6954" xr:uid="{00000000-0005-0000-0000-0000731B0000}"/>
    <cellStyle name="Comma 55 2 5 3 2 2" xfId="27280" xr:uid="{80FEF47E-F04E-444D-8E73-873BC5A652D8}"/>
    <cellStyle name="Comma 55 2 5 3 3" xfId="6955" xr:uid="{00000000-0005-0000-0000-0000741B0000}"/>
    <cellStyle name="Comma 55 2 5 3 3 2" xfId="27281" xr:uid="{EF948880-659D-441A-B01A-953A3749D97D}"/>
    <cellStyle name="Comma 55 2 5 3 4" xfId="6956" xr:uid="{00000000-0005-0000-0000-0000751B0000}"/>
    <cellStyle name="Comma 55 2 5 3 4 2" xfId="27282" xr:uid="{E78B8289-068E-44A9-B3D3-5B5F08382F65}"/>
    <cellStyle name="Comma 55 2 5 3 5" xfId="27279" xr:uid="{34273F64-43A3-477D-A284-C62E5AD66F44}"/>
    <cellStyle name="Comma 55 2 5 4" xfId="6957" xr:uid="{00000000-0005-0000-0000-0000761B0000}"/>
    <cellStyle name="Comma 55 2 5 4 2" xfId="27283" xr:uid="{053B64FE-5608-4DD9-94AC-EB8BAC3D6FB6}"/>
    <cellStyle name="Comma 55 2 5 5" xfId="6958" xr:uid="{00000000-0005-0000-0000-0000771B0000}"/>
    <cellStyle name="Comma 55 2 5 5 2" xfId="27284" xr:uid="{D870E001-7DB1-4046-8FEF-13D05DE07F2F}"/>
    <cellStyle name="Comma 55 2 5 6" xfId="6959" xr:uid="{00000000-0005-0000-0000-0000781B0000}"/>
    <cellStyle name="Comma 55 2 5 6 2" xfId="27285" xr:uid="{9C520794-6F5D-42DF-BE16-42BB76D2BF33}"/>
    <cellStyle name="Comma 55 2 5 7" xfId="27270" xr:uid="{FBD6130E-EA97-48C9-BE5A-7CC78DF019F2}"/>
    <cellStyle name="Comma 55 2 6" xfId="6960" xr:uid="{00000000-0005-0000-0000-0000791B0000}"/>
    <cellStyle name="Comma 55 2 6 2" xfId="6961" xr:uid="{00000000-0005-0000-0000-00007A1B0000}"/>
    <cellStyle name="Comma 55 2 6 2 2" xfId="6962" xr:uid="{00000000-0005-0000-0000-00007B1B0000}"/>
    <cellStyle name="Comma 55 2 6 2 2 2" xfId="27288" xr:uid="{FC48B501-B561-49AB-9FD4-986D4D4812CE}"/>
    <cellStyle name="Comma 55 2 6 2 3" xfId="6963" xr:uid="{00000000-0005-0000-0000-00007C1B0000}"/>
    <cellStyle name="Comma 55 2 6 2 3 2" xfId="27289" xr:uid="{7B0A4E21-D7A1-4CF1-9E42-D527D9D25C37}"/>
    <cellStyle name="Comma 55 2 6 2 4" xfId="6964" xr:uid="{00000000-0005-0000-0000-00007D1B0000}"/>
    <cellStyle name="Comma 55 2 6 2 4 2" xfId="27290" xr:uid="{6585BD29-2BCC-484D-9DD7-CF014B5BAC97}"/>
    <cellStyle name="Comma 55 2 6 2 5" xfId="27287" xr:uid="{23EE2129-7AED-40A3-9802-B33362B722EF}"/>
    <cellStyle name="Comma 55 2 6 3" xfId="6965" xr:uid="{00000000-0005-0000-0000-00007E1B0000}"/>
    <cellStyle name="Comma 55 2 6 3 2" xfId="27291" xr:uid="{B0173667-283B-4D0D-B67F-3BEAAC0F9127}"/>
    <cellStyle name="Comma 55 2 6 4" xfId="6966" xr:uid="{00000000-0005-0000-0000-00007F1B0000}"/>
    <cellStyle name="Comma 55 2 6 4 2" xfId="27292" xr:uid="{8669AE9A-EB05-4FDB-A288-6FCCCAC6B486}"/>
    <cellStyle name="Comma 55 2 6 5" xfId="6967" xr:uid="{00000000-0005-0000-0000-0000801B0000}"/>
    <cellStyle name="Comma 55 2 6 5 2" xfId="27293" xr:uid="{F1BA1DBE-257F-4DDA-B046-EAE6B95B035B}"/>
    <cellStyle name="Comma 55 2 6 6" xfId="27286" xr:uid="{844F66BF-7456-4557-8BFB-6CB9FE2C9706}"/>
    <cellStyle name="Comma 55 2 7" xfId="6968" xr:uid="{00000000-0005-0000-0000-0000811B0000}"/>
    <cellStyle name="Comma 55 2 7 2" xfId="6969" xr:uid="{00000000-0005-0000-0000-0000821B0000}"/>
    <cellStyle name="Comma 55 2 7 2 2" xfId="27295" xr:uid="{7931AC9E-3C70-4BF4-A309-D06B009C3E3F}"/>
    <cellStyle name="Comma 55 2 7 3" xfId="6970" xr:uid="{00000000-0005-0000-0000-0000831B0000}"/>
    <cellStyle name="Comma 55 2 7 3 2" xfId="27296" xr:uid="{BBF18000-EE6D-4D48-AC1B-437A5C76A4F7}"/>
    <cellStyle name="Comma 55 2 7 4" xfId="6971" xr:uid="{00000000-0005-0000-0000-0000841B0000}"/>
    <cellStyle name="Comma 55 2 7 4 2" xfId="27297" xr:uid="{354F3729-333E-4E7E-BE2F-698B76C19EFA}"/>
    <cellStyle name="Comma 55 2 7 5" xfId="27294" xr:uid="{79CA8D16-44D6-4169-8F61-E1C974769643}"/>
    <cellStyle name="Comma 55 2 8" xfId="6972" xr:uid="{00000000-0005-0000-0000-0000851B0000}"/>
    <cellStyle name="Comma 55 2 8 2" xfId="27298" xr:uid="{443D4E42-20A3-42BE-8579-475944587F5C}"/>
    <cellStyle name="Comma 55 2 9" xfId="6973" xr:uid="{00000000-0005-0000-0000-0000861B0000}"/>
    <cellStyle name="Comma 55 2 9 2" xfId="27299" xr:uid="{00B97A04-B30F-46DB-BEAE-22B77F4FBED1}"/>
    <cellStyle name="Comma 55 3" xfId="6974" xr:uid="{00000000-0005-0000-0000-0000871B0000}"/>
    <cellStyle name="Comma 55 3 10" xfId="6975" xr:uid="{00000000-0005-0000-0000-0000881B0000}"/>
    <cellStyle name="Comma 55 3 10 2" xfId="27301" xr:uid="{AC9FA3BD-A996-4F38-8121-09EBF0268BBF}"/>
    <cellStyle name="Comma 55 3 11" xfId="27300" xr:uid="{AA838DBC-20D6-4FD9-AF7C-CA3276DF1CC5}"/>
    <cellStyle name="Comma 55 3 2" xfId="6976" xr:uid="{00000000-0005-0000-0000-0000891B0000}"/>
    <cellStyle name="Comma 55 3 2 2" xfId="6977" xr:uid="{00000000-0005-0000-0000-00008A1B0000}"/>
    <cellStyle name="Comma 55 3 2 2 2" xfId="6978" xr:uid="{00000000-0005-0000-0000-00008B1B0000}"/>
    <cellStyle name="Comma 55 3 2 2 2 2" xfId="6979" xr:uid="{00000000-0005-0000-0000-00008C1B0000}"/>
    <cellStyle name="Comma 55 3 2 2 2 2 2" xfId="6980" xr:uid="{00000000-0005-0000-0000-00008D1B0000}"/>
    <cellStyle name="Comma 55 3 2 2 2 2 2 2" xfId="27306" xr:uid="{766C4D4D-1877-444C-939D-FE0730CA287C}"/>
    <cellStyle name="Comma 55 3 2 2 2 2 3" xfId="6981" xr:uid="{00000000-0005-0000-0000-00008E1B0000}"/>
    <cellStyle name="Comma 55 3 2 2 2 2 3 2" xfId="27307" xr:uid="{F4E558D8-D8DD-4D75-82BF-CD8DF48FE242}"/>
    <cellStyle name="Comma 55 3 2 2 2 2 4" xfId="6982" xr:uid="{00000000-0005-0000-0000-00008F1B0000}"/>
    <cellStyle name="Comma 55 3 2 2 2 2 4 2" xfId="27308" xr:uid="{7412F616-C6E6-490A-989B-503C1E765205}"/>
    <cellStyle name="Comma 55 3 2 2 2 2 5" xfId="27305" xr:uid="{C7BEFECB-D023-4642-B7FF-6F310FC22771}"/>
    <cellStyle name="Comma 55 3 2 2 2 3" xfId="6983" xr:uid="{00000000-0005-0000-0000-0000901B0000}"/>
    <cellStyle name="Comma 55 3 2 2 2 3 2" xfId="27309" xr:uid="{03B3BC34-3483-4464-87C0-A0E8BD01C4FE}"/>
    <cellStyle name="Comma 55 3 2 2 2 4" xfId="6984" xr:uid="{00000000-0005-0000-0000-0000911B0000}"/>
    <cellStyle name="Comma 55 3 2 2 2 4 2" xfId="27310" xr:uid="{A9947920-7F28-4522-8BE2-E689C61C3CC7}"/>
    <cellStyle name="Comma 55 3 2 2 2 5" xfId="6985" xr:uid="{00000000-0005-0000-0000-0000921B0000}"/>
    <cellStyle name="Comma 55 3 2 2 2 5 2" xfId="27311" xr:uid="{C5D4E0BC-A086-457F-85CB-54EDEBC87C09}"/>
    <cellStyle name="Comma 55 3 2 2 2 6" xfId="27304" xr:uid="{AAF5556F-00A2-437C-9524-2D8E8DFAD7A1}"/>
    <cellStyle name="Comma 55 3 2 2 3" xfId="6986" xr:uid="{00000000-0005-0000-0000-0000931B0000}"/>
    <cellStyle name="Comma 55 3 2 2 3 2" xfId="6987" xr:uid="{00000000-0005-0000-0000-0000941B0000}"/>
    <cellStyle name="Comma 55 3 2 2 3 2 2" xfId="27313" xr:uid="{B778221E-D632-4A24-85A1-F1CDBEB5D2B4}"/>
    <cellStyle name="Comma 55 3 2 2 3 3" xfId="6988" xr:uid="{00000000-0005-0000-0000-0000951B0000}"/>
    <cellStyle name="Comma 55 3 2 2 3 3 2" xfId="27314" xr:uid="{AAFB2D42-5498-4851-ACA1-720419137C68}"/>
    <cellStyle name="Comma 55 3 2 2 3 4" xfId="6989" xr:uid="{00000000-0005-0000-0000-0000961B0000}"/>
    <cellStyle name="Comma 55 3 2 2 3 4 2" xfId="27315" xr:uid="{D0C916F4-3E1A-42DD-A5F9-1F8E861486C2}"/>
    <cellStyle name="Comma 55 3 2 2 3 5" xfId="27312" xr:uid="{A580AE3D-5D77-4AE1-A7C5-2D7C443E2385}"/>
    <cellStyle name="Comma 55 3 2 2 4" xfId="6990" xr:uid="{00000000-0005-0000-0000-0000971B0000}"/>
    <cellStyle name="Comma 55 3 2 2 4 2" xfId="27316" xr:uid="{B23C1036-CDF9-441C-92BC-77A3A2D294BF}"/>
    <cellStyle name="Comma 55 3 2 2 5" xfId="6991" xr:uid="{00000000-0005-0000-0000-0000981B0000}"/>
    <cellStyle name="Comma 55 3 2 2 5 2" xfId="27317" xr:uid="{DAED344A-15BB-4174-A82D-1457D72ACC4B}"/>
    <cellStyle name="Comma 55 3 2 2 6" xfId="6992" xr:uid="{00000000-0005-0000-0000-0000991B0000}"/>
    <cellStyle name="Comma 55 3 2 2 6 2" xfId="27318" xr:uid="{3B93F37C-3431-4EC9-ABD9-3401F0263562}"/>
    <cellStyle name="Comma 55 3 2 2 7" xfId="27303" xr:uid="{4E0B2D29-888B-4885-B4CE-1C2DD0FFF4FD}"/>
    <cellStyle name="Comma 55 3 2 3" xfId="6993" xr:uid="{00000000-0005-0000-0000-00009A1B0000}"/>
    <cellStyle name="Comma 55 3 2 3 2" xfId="6994" xr:uid="{00000000-0005-0000-0000-00009B1B0000}"/>
    <cellStyle name="Comma 55 3 2 3 2 2" xfId="6995" xr:uid="{00000000-0005-0000-0000-00009C1B0000}"/>
    <cellStyle name="Comma 55 3 2 3 2 2 2" xfId="6996" xr:uid="{00000000-0005-0000-0000-00009D1B0000}"/>
    <cellStyle name="Comma 55 3 2 3 2 2 2 2" xfId="27322" xr:uid="{EC3C1468-C8EC-4D5A-99DE-40F567506DDF}"/>
    <cellStyle name="Comma 55 3 2 3 2 2 3" xfId="6997" xr:uid="{00000000-0005-0000-0000-00009E1B0000}"/>
    <cellStyle name="Comma 55 3 2 3 2 2 3 2" xfId="27323" xr:uid="{ACA2B701-A87A-48BC-94CF-B1B1643916C0}"/>
    <cellStyle name="Comma 55 3 2 3 2 2 4" xfId="6998" xr:uid="{00000000-0005-0000-0000-00009F1B0000}"/>
    <cellStyle name="Comma 55 3 2 3 2 2 4 2" xfId="27324" xr:uid="{B82F6A8C-9339-4584-B238-F009D463E17D}"/>
    <cellStyle name="Comma 55 3 2 3 2 2 5" xfId="27321" xr:uid="{64F947D6-9575-4ED1-9EF1-EA51AC832D76}"/>
    <cellStyle name="Comma 55 3 2 3 2 3" xfId="6999" xr:uid="{00000000-0005-0000-0000-0000A01B0000}"/>
    <cellStyle name="Comma 55 3 2 3 2 3 2" xfId="27325" xr:uid="{5BB7994B-6C72-4A98-8309-0473F6F62B67}"/>
    <cellStyle name="Comma 55 3 2 3 2 4" xfId="7000" xr:uid="{00000000-0005-0000-0000-0000A11B0000}"/>
    <cellStyle name="Comma 55 3 2 3 2 4 2" xfId="27326" xr:uid="{F7597B9A-CCDD-493F-82AB-17B2FD355C5F}"/>
    <cellStyle name="Comma 55 3 2 3 2 5" xfId="7001" xr:uid="{00000000-0005-0000-0000-0000A21B0000}"/>
    <cellStyle name="Comma 55 3 2 3 2 5 2" xfId="27327" xr:uid="{9C58DF32-AF84-47CC-B029-8269068E0CA7}"/>
    <cellStyle name="Comma 55 3 2 3 2 6" xfId="27320" xr:uid="{0403B53B-F279-4A20-8507-7AE8337D757D}"/>
    <cellStyle name="Comma 55 3 2 3 3" xfId="7002" xr:uid="{00000000-0005-0000-0000-0000A31B0000}"/>
    <cellStyle name="Comma 55 3 2 3 3 2" xfId="7003" xr:uid="{00000000-0005-0000-0000-0000A41B0000}"/>
    <cellStyle name="Comma 55 3 2 3 3 2 2" xfId="27329" xr:uid="{00077093-8872-44EC-9C2B-F61A2620E0A4}"/>
    <cellStyle name="Comma 55 3 2 3 3 3" xfId="7004" xr:uid="{00000000-0005-0000-0000-0000A51B0000}"/>
    <cellStyle name="Comma 55 3 2 3 3 3 2" xfId="27330" xr:uid="{846617B2-2EDF-4540-9B99-FE0D67422CCD}"/>
    <cellStyle name="Comma 55 3 2 3 3 4" xfId="7005" xr:uid="{00000000-0005-0000-0000-0000A61B0000}"/>
    <cellStyle name="Comma 55 3 2 3 3 4 2" xfId="27331" xr:uid="{B0A03EBF-B64A-417F-89E7-BAE852BDA7FF}"/>
    <cellStyle name="Comma 55 3 2 3 3 5" xfId="27328" xr:uid="{907E858B-43BB-4BD1-B52E-6115B0032FC5}"/>
    <cellStyle name="Comma 55 3 2 3 4" xfId="7006" xr:uid="{00000000-0005-0000-0000-0000A71B0000}"/>
    <cellStyle name="Comma 55 3 2 3 4 2" xfId="27332" xr:uid="{BD41832C-0C0F-44A9-B594-27835FAA3652}"/>
    <cellStyle name="Comma 55 3 2 3 5" xfId="7007" xr:uid="{00000000-0005-0000-0000-0000A81B0000}"/>
    <cellStyle name="Comma 55 3 2 3 5 2" xfId="27333" xr:uid="{303B06E3-CD69-40A7-B74D-D54220516377}"/>
    <cellStyle name="Comma 55 3 2 3 6" xfId="7008" xr:uid="{00000000-0005-0000-0000-0000A91B0000}"/>
    <cellStyle name="Comma 55 3 2 3 6 2" xfId="27334" xr:uid="{B9DD6B69-B1E3-48E3-9B1E-D09C3C05F1C9}"/>
    <cellStyle name="Comma 55 3 2 3 7" xfId="27319" xr:uid="{A4F8F591-329F-413B-BF45-B6F39ECA27C5}"/>
    <cellStyle name="Comma 55 3 2 4" xfId="7009" xr:uid="{00000000-0005-0000-0000-0000AA1B0000}"/>
    <cellStyle name="Comma 55 3 2 4 2" xfId="7010" xr:uid="{00000000-0005-0000-0000-0000AB1B0000}"/>
    <cellStyle name="Comma 55 3 2 4 2 2" xfId="7011" xr:uid="{00000000-0005-0000-0000-0000AC1B0000}"/>
    <cellStyle name="Comma 55 3 2 4 2 2 2" xfId="27337" xr:uid="{EC2986EE-41C9-49C4-BBE4-2288B5AFAF80}"/>
    <cellStyle name="Comma 55 3 2 4 2 3" xfId="7012" xr:uid="{00000000-0005-0000-0000-0000AD1B0000}"/>
    <cellStyle name="Comma 55 3 2 4 2 3 2" xfId="27338" xr:uid="{617A862B-5C07-453A-8591-F7659C2A17D2}"/>
    <cellStyle name="Comma 55 3 2 4 2 4" xfId="7013" xr:uid="{00000000-0005-0000-0000-0000AE1B0000}"/>
    <cellStyle name="Comma 55 3 2 4 2 4 2" xfId="27339" xr:uid="{4BF45E90-E5D9-446C-8044-EE5478D32EA2}"/>
    <cellStyle name="Comma 55 3 2 4 2 5" xfId="27336" xr:uid="{049D7585-A204-4FAD-979B-9E02FC8B4703}"/>
    <cellStyle name="Comma 55 3 2 4 3" xfId="7014" xr:uid="{00000000-0005-0000-0000-0000AF1B0000}"/>
    <cellStyle name="Comma 55 3 2 4 3 2" xfId="27340" xr:uid="{9A8FA637-6C3F-4953-8A2A-87B507C0DACD}"/>
    <cellStyle name="Comma 55 3 2 4 4" xfId="7015" xr:uid="{00000000-0005-0000-0000-0000B01B0000}"/>
    <cellStyle name="Comma 55 3 2 4 4 2" xfId="27341" xr:uid="{BFCB1413-CBF5-49E6-880D-9EDE959FF8FA}"/>
    <cellStyle name="Comma 55 3 2 4 5" xfId="7016" xr:uid="{00000000-0005-0000-0000-0000B11B0000}"/>
    <cellStyle name="Comma 55 3 2 4 5 2" xfId="27342" xr:uid="{F06E88D9-B00C-4332-AF08-F6D3B43FCF2B}"/>
    <cellStyle name="Comma 55 3 2 4 6" xfId="27335" xr:uid="{E74A09F1-3919-4CCC-9B35-7D22C5A3FB25}"/>
    <cellStyle name="Comma 55 3 2 5" xfId="7017" xr:uid="{00000000-0005-0000-0000-0000B21B0000}"/>
    <cellStyle name="Comma 55 3 2 5 2" xfId="7018" xr:uid="{00000000-0005-0000-0000-0000B31B0000}"/>
    <cellStyle name="Comma 55 3 2 5 2 2" xfId="27344" xr:uid="{7D051FD1-E724-4EC3-969C-1920B498738A}"/>
    <cellStyle name="Comma 55 3 2 5 3" xfId="7019" xr:uid="{00000000-0005-0000-0000-0000B41B0000}"/>
    <cellStyle name="Comma 55 3 2 5 3 2" xfId="27345" xr:uid="{361F22AD-151F-4291-83DD-CF2CDAC112FA}"/>
    <cellStyle name="Comma 55 3 2 5 4" xfId="7020" xr:uid="{00000000-0005-0000-0000-0000B51B0000}"/>
    <cellStyle name="Comma 55 3 2 5 4 2" xfId="27346" xr:uid="{DD15222D-6234-48AF-9145-DAD9A4BDCC9A}"/>
    <cellStyle name="Comma 55 3 2 5 5" xfId="27343" xr:uid="{7B89DAE6-F77D-4E53-A59F-01120C659DE3}"/>
    <cellStyle name="Comma 55 3 2 6" xfId="7021" xr:uid="{00000000-0005-0000-0000-0000B61B0000}"/>
    <cellStyle name="Comma 55 3 2 6 2" xfId="27347" xr:uid="{E33A6919-9E34-4A8E-9113-8A836073E6F9}"/>
    <cellStyle name="Comma 55 3 2 7" xfId="7022" xr:uid="{00000000-0005-0000-0000-0000B71B0000}"/>
    <cellStyle name="Comma 55 3 2 7 2" xfId="27348" xr:uid="{5DFD888B-08DD-4104-BC92-7FAE220EDB36}"/>
    <cellStyle name="Comma 55 3 2 8" xfId="7023" xr:uid="{00000000-0005-0000-0000-0000B81B0000}"/>
    <cellStyle name="Comma 55 3 2 8 2" xfId="27349" xr:uid="{9BDEFFD9-5E28-4001-AC4F-BAFB686CAAE2}"/>
    <cellStyle name="Comma 55 3 2 9" xfId="27302" xr:uid="{8AABFD78-1F13-43D5-8C96-954BA6272091}"/>
    <cellStyle name="Comma 55 3 3" xfId="7024" xr:uid="{00000000-0005-0000-0000-0000B91B0000}"/>
    <cellStyle name="Comma 55 3 3 2" xfId="7025" xr:uid="{00000000-0005-0000-0000-0000BA1B0000}"/>
    <cellStyle name="Comma 55 3 3 2 2" xfId="7026" xr:uid="{00000000-0005-0000-0000-0000BB1B0000}"/>
    <cellStyle name="Comma 55 3 3 2 2 2" xfId="7027" xr:uid="{00000000-0005-0000-0000-0000BC1B0000}"/>
    <cellStyle name="Comma 55 3 3 2 2 2 2" xfId="7028" xr:uid="{00000000-0005-0000-0000-0000BD1B0000}"/>
    <cellStyle name="Comma 55 3 3 2 2 2 2 2" xfId="27354" xr:uid="{F4976314-CC58-4530-9E8B-FF94F2D3408B}"/>
    <cellStyle name="Comma 55 3 3 2 2 2 3" xfId="7029" xr:uid="{00000000-0005-0000-0000-0000BE1B0000}"/>
    <cellStyle name="Comma 55 3 3 2 2 2 3 2" xfId="27355" xr:uid="{8701BDD4-09DB-49F5-9252-28EACD1F880F}"/>
    <cellStyle name="Comma 55 3 3 2 2 2 4" xfId="7030" xr:uid="{00000000-0005-0000-0000-0000BF1B0000}"/>
    <cellStyle name="Comma 55 3 3 2 2 2 4 2" xfId="27356" xr:uid="{8845BB72-1042-44DB-9564-5137491BE1A9}"/>
    <cellStyle name="Comma 55 3 3 2 2 2 5" xfId="27353" xr:uid="{FF778001-7AFA-4F53-9BE6-4659EC83A8CC}"/>
    <cellStyle name="Comma 55 3 3 2 2 3" xfId="7031" xr:uid="{00000000-0005-0000-0000-0000C01B0000}"/>
    <cellStyle name="Comma 55 3 3 2 2 3 2" xfId="27357" xr:uid="{13732BFF-8706-4E8A-8956-AD1FBF667CDD}"/>
    <cellStyle name="Comma 55 3 3 2 2 4" xfId="7032" xr:uid="{00000000-0005-0000-0000-0000C11B0000}"/>
    <cellStyle name="Comma 55 3 3 2 2 4 2" xfId="27358" xr:uid="{5923E0F5-3736-4499-BA69-267640B127DD}"/>
    <cellStyle name="Comma 55 3 3 2 2 5" xfId="7033" xr:uid="{00000000-0005-0000-0000-0000C21B0000}"/>
    <cellStyle name="Comma 55 3 3 2 2 5 2" xfId="27359" xr:uid="{F233BEB6-7D75-43CF-9D79-C8DB80D42FAA}"/>
    <cellStyle name="Comma 55 3 3 2 2 6" xfId="27352" xr:uid="{11D77991-3C64-4C13-811B-3CF05A8CAB14}"/>
    <cellStyle name="Comma 55 3 3 2 3" xfId="7034" xr:uid="{00000000-0005-0000-0000-0000C31B0000}"/>
    <cellStyle name="Comma 55 3 3 2 3 2" xfId="7035" xr:uid="{00000000-0005-0000-0000-0000C41B0000}"/>
    <cellStyle name="Comma 55 3 3 2 3 2 2" xfId="27361" xr:uid="{65B8E504-A239-4118-A5E5-599406B27DAD}"/>
    <cellStyle name="Comma 55 3 3 2 3 3" xfId="7036" xr:uid="{00000000-0005-0000-0000-0000C51B0000}"/>
    <cellStyle name="Comma 55 3 3 2 3 3 2" xfId="27362" xr:uid="{0D7FCDAF-97D7-4624-AB09-3D019F6753D0}"/>
    <cellStyle name="Comma 55 3 3 2 3 4" xfId="7037" xr:uid="{00000000-0005-0000-0000-0000C61B0000}"/>
    <cellStyle name="Comma 55 3 3 2 3 4 2" xfId="27363" xr:uid="{BE1E6DE1-7189-452E-BDD1-4D1BA1DB6407}"/>
    <cellStyle name="Comma 55 3 3 2 3 5" xfId="27360" xr:uid="{D12BBE12-423F-4FF3-96AC-A7E79B5D686C}"/>
    <cellStyle name="Comma 55 3 3 2 4" xfId="7038" xr:uid="{00000000-0005-0000-0000-0000C71B0000}"/>
    <cellStyle name="Comma 55 3 3 2 4 2" xfId="27364" xr:uid="{53B28815-EF7C-41CE-801F-38BAC98474DC}"/>
    <cellStyle name="Comma 55 3 3 2 5" xfId="7039" xr:uid="{00000000-0005-0000-0000-0000C81B0000}"/>
    <cellStyle name="Comma 55 3 3 2 5 2" xfId="27365" xr:uid="{DD9CB49C-8FF9-46A0-A4D8-9F8FA5CFD435}"/>
    <cellStyle name="Comma 55 3 3 2 6" xfId="7040" xr:uid="{00000000-0005-0000-0000-0000C91B0000}"/>
    <cellStyle name="Comma 55 3 3 2 6 2" xfId="27366" xr:uid="{27D054CB-2B3F-4BC5-9FA9-1138AB36622B}"/>
    <cellStyle name="Comma 55 3 3 2 7" xfId="27351" xr:uid="{CBB28C4F-575C-48E3-8798-925CCC1CFAD3}"/>
    <cellStyle name="Comma 55 3 3 3" xfId="7041" xr:uid="{00000000-0005-0000-0000-0000CA1B0000}"/>
    <cellStyle name="Comma 55 3 3 3 2" xfId="7042" xr:uid="{00000000-0005-0000-0000-0000CB1B0000}"/>
    <cellStyle name="Comma 55 3 3 3 2 2" xfId="7043" xr:uid="{00000000-0005-0000-0000-0000CC1B0000}"/>
    <cellStyle name="Comma 55 3 3 3 2 2 2" xfId="7044" xr:uid="{00000000-0005-0000-0000-0000CD1B0000}"/>
    <cellStyle name="Comma 55 3 3 3 2 2 2 2" xfId="27370" xr:uid="{AEF1FA8E-1C11-46D7-9711-448EE2057117}"/>
    <cellStyle name="Comma 55 3 3 3 2 2 3" xfId="7045" xr:uid="{00000000-0005-0000-0000-0000CE1B0000}"/>
    <cellStyle name="Comma 55 3 3 3 2 2 3 2" xfId="27371" xr:uid="{A541526F-A902-4696-85A6-6280151C209B}"/>
    <cellStyle name="Comma 55 3 3 3 2 2 4" xfId="7046" xr:uid="{00000000-0005-0000-0000-0000CF1B0000}"/>
    <cellStyle name="Comma 55 3 3 3 2 2 4 2" xfId="27372" xr:uid="{7A81F810-171E-43E8-8E91-AE661F7BF8E6}"/>
    <cellStyle name="Comma 55 3 3 3 2 2 5" xfId="27369" xr:uid="{953CA32E-DF75-4302-811C-221498CDCA4A}"/>
    <cellStyle name="Comma 55 3 3 3 2 3" xfId="7047" xr:uid="{00000000-0005-0000-0000-0000D01B0000}"/>
    <cellStyle name="Comma 55 3 3 3 2 3 2" xfId="27373" xr:uid="{1D7261C5-7B0F-4249-B61B-FDFB14896A3A}"/>
    <cellStyle name="Comma 55 3 3 3 2 4" xfId="7048" xr:uid="{00000000-0005-0000-0000-0000D11B0000}"/>
    <cellStyle name="Comma 55 3 3 3 2 4 2" xfId="27374" xr:uid="{223A911C-73B4-47FF-AD83-740716C39005}"/>
    <cellStyle name="Comma 55 3 3 3 2 5" xfId="7049" xr:uid="{00000000-0005-0000-0000-0000D21B0000}"/>
    <cellStyle name="Comma 55 3 3 3 2 5 2" xfId="27375" xr:uid="{AFD9B085-1755-4034-BD44-53EB4154701A}"/>
    <cellStyle name="Comma 55 3 3 3 2 6" xfId="27368" xr:uid="{C819F7DD-D26E-42E8-A406-9383C435909D}"/>
    <cellStyle name="Comma 55 3 3 3 3" xfId="7050" xr:uid="{00000000-0005-0000-0000-0000D31B0000}"/>
    <cellStyle name="Comma 55 3 3 3 3 2" xfId="7051" xr:uid="{00000000-0005-0000-0000-0000D41B0000}"/>
    <cellStyle name="Comma 55 3 3 3 3 2 2" xfId="27377" xr:uid="{B5C0E264-E947-41A2-829C-456A045A50BA}"/>
    <cellStyle name="Comma 55 3 3 3 3 3" xfId="7052" xr:uid="{00000000-0005-0000-0000-0000D51B0000}"/>
    <cellStyle name="Comma 55 3 3 3 3 3 2" xfId="27378" xr:uid="{9C278ECA-B795-497E-AA2B-63F6F5615208}"/>
    <cellStyle name="Comma 55 3 3 3 3 4" xfId="7053" xr:uid="{00000000-0005-0000-0000-0000D61B0000}"/>
    <cellStyle name="Comma 55 3 3 3 3 4 2" xfId="27379" xr:uid="{21AA4301-6FE4-4F1F-9E9A-AD7BF8F5770F}"/>
    <cellStyle name="Comma 55 3 3 3 3 5" xfId="27376" xr:uid="{BC3DFB8B-D267-4194-B2EF-D8B00CF07A45}"/>
    <cellStyle name="Comma 55 3 3 3 4" xfId="7054" xr:uid="{00000000-0005-0000-0000-0000D71B0000}"/>
    <cellStyle name="Comma 55 3 3 3 4 2" xfId="27380" xr:uid="{04A26BD1-7CC2-41F3-900D-4897278603B8}"/>
    <cellStyle name="Comma 55 3 3 3 5" xfId="7055" xr:uid="{00000000-0005-0000-0000-0000D81B0000}"/>
    <cellStyle name="Comma 55 3 3 3 5 2" xfId="27381" xr:uid="{DAB9CBB3-85A1-4732-AD6E-EF3DBF5BBFCB}"/>
    <cellStyle name="Comma 55 3 3 3 6" xfId="7056" xr:uid="{00000000-0005-0000-0000-0000D91B0000}"/>
    <cellStyle name="Comma 55 3 3 3 6 2" xfId="27382" xr:uid="{86882808-A06A-4BB4-BD87-7B84BD20C692}"/>
    <cellStyle name="Comma 55 3 3 3 7" xfId="27367" xr:uid="{55A15A6C-792F-4E85-BB27-1908F16545FF}"/>
    <cellStyle name="Comma 55 3 3 4" xfId="7057" xr:uid="{00000000-0005-0000-0000-0000DA1B0000}"/>
    <cellStyle name="Comma 55 3 3 4 2" xfId="7058" xr:uid="{00000000-0005-0000-0000-0000DB1B0000}"/>
    <cellStyle name="Comma 55 3 3 4 2 2" xfId="7059" xr:uid="{00000000-0005-0000-0000-0000DC1B0000}"/>
    <cellStyle name="Comma 55 3 3 4 2 2 2" xfId="27385" xr:uid="{0AC028C4-0DD7-4379-B872-DA50C0A4CFAC}"/>
    <cellStyle name="Comma 55 3 3 4 2 3" xfId="7060" xr:uid="{00000000-0005-0000-0000-0000DD1B0000}"/>
    <cellStyle name="Comma 55 3 3 4 2 3 2" xfId="27386" xr:uid="{210E9530-3EC7-4436-AEBA-5BAEBADEA235}"/>
    <cellStyle name="Comma 55 3 3 4 2 4" xfId="7061" xr:uid="{00000000-0005-0000-0000-0000DE1B0000}"/>
    <cellStyle name="Comma 55 3 3 4 2 4 2" xfId="27387" xr:uid="{B3D913BB-1800-4686-B96F-49A3619F975F}"/>
    <cellStyle name="Comma 55 3 3 4 2 5" xfId="27384" xr:uid="{83CFFCAC-3EAA-4AF9-B10C-0A940F5369C1}"/>
    <cellStyle name="Comma 55 3 3 4 3" xfId="7062" xr:uid="{00000000-0005-0000-0000-0000DF1B0000}"/>
    <cellStyle name="Comma 55 3 3 4 3 2" xfId="27388" xr:uid="{525D150E-12ED-44AD-A04C-053D64E6AE04}"/>
    <cellStyle name="Comma 55 3 3 4 4" xfId="7063" xr:uid="{00000000-0005-0000-0000-0000E01B0000}"/>
    <cellStyle name="Comma 55 3 3 4 4 2" xfId="27389" xr:uid="{43A9DA52-F6D1-47FF-82FD-705146BD4803}"/>
    <cellStyle name="Comma 55 3 3 4 5" xfId="7064" xr:uid="{00000000-0005-0000-0000-0000E11B0000}"/>
    <cellStyle name="Comma 55 3 3 4 5 2" xfId="27390" xr:uid="{65A69B89-4C97-40AD-86C9-1C04319C5C6C}"/>
    <cellStyle name="Comma 55 3 3 4 6" xfId="27383" xr:uid="{F3C8B783-EE0F-40EF-997F-A50B2EBB3652}"/>
    <cellStyle name="Comma 55 3 3 5" xfId="7065" xr:uid="{00000000-0005-0000-0000-0000E21B0000}"/>
    <cellStyle name="Comma 55 3 3 5 2" xfId="7066" xr:uid="{00000000-0005-0000-0000-0000E31B0000}"/>
    <cellStyle name="Comma 55 3 3 5 2 2" xfId="27392" xr:uid="{9A5AD750-B580-43A5-843A-62D0F47B0BDE}"/>
    <cellStyle name="Comma 55 3 3 5 3" xfId="7067" xr:uid="{00000000-0005-0000-0000-0000E41B0000}"/>
    <cellStyle name="Comma 55 3 3 5 3 2" xfId="27393" xr:uid="{589D9881-5315-42BA-AEA4-2D18C93783E3}"/>
    <cellStyle name="Comma 55 3 3 5 4" xfId="7068" xr:uid="{00000000-0005-0000-0000-0000E51B0000}"/>
    <cellStyle name="Comma 55 3 3 5 4 2" xfId="27394" xr:uid="{DB92DCFD-D04A-462D-A541-87C67BC64331}"/>
    <cellStyle name="Comma 55 3 3 5 5" xfId="27391" xr:uid="{03B56E9B-7A9B-4BD5-BC52-D4C138AAE1B6}"/>
    <cellStyle name="Comma 55 3 3 6" xfId="7069" xr:uid="{00000000-0005-0000-0000-0000E61B0000}"/>
    <cellStyle name="Comma 55 3 3 6 2" xfId="27395" xr:uid="{D748DED8-3505-4285-B4E1-3B7E10DAB231}"/>
    <cellStyle name="Comma 55 3 3 7" xfId="7070" xr:uid="{00000000-0005-0000-0000-0000E71B0000}"/>
    <cellStyle name="Comma 55 3 3 7 2" xfId="27396" xr:uid="{DD2647B6-79E6-4587-951E-FA87F0176B0D}"/>
    <cellStyle name="Comma 55 3 3 8" xfId="7071" xr:uid="{00000000-0005-0000-0000-0000E81B0000}"/>
    <cellStyle name="Comma 55 3 3 8 2" xfId="27397" xr:uid="{FBCD8569-CFB9-4BD3-AA79-851BA389C716}"/>
    <cellStyle name="Comma 55 3 3 9" xfId="27350" xr:uid="{18B6E945-A5D7-41F8-AE66-7641726E624F}"/>
    <cellStyle name="Comma 55 3 4" xfId="7072" xr:uid="{00000000-0005-0000-0000-0000E91B0000}"/>
    <cellStyle name="Comma 55 3 4 2" xfId="7073" xr:uid="{00000000-0005-0000-0000-0000EA1B0000}"/>
    <cellStyle name="Comma 55 3 4 2 2" xfId="7074" xr:uid="{00000000-0005-0000-0000-0000EB1B0000}"/>
    <cellStyle name="Comma 55 3 4 2 2 2" xfId="7075" xr:uid="{00000000-0005-0000-0000-0000EC1B0000}"/>
    <cellStyle name="Comma 55 3 4 2 2 2 2" xfId="27401" xr:uid="{7E8C58BF-1974-410F-87C4-2C4938505F24}"/>
    <cellStyle name="Comma 55 3 4 2 2 3" xfId="7076" xr:uid="{00000000-0005-0000-0000-0000ED1B0000}"/>
    <cellStyle name="Comma 55 3 4 2 2 3 2" xfId="27402" xr:uid="{D451C04C-BDB4-4683-BD8F-94AFCC474A6D}"/>
    <cellStyle name="Comma 55 3 4 2 2 4" xfId="7077" xr:uid="{00000000-0005-0000-0000-0000EE1B0000}"/>
    <cellStyle name="Comma 55 3 4 2 2 4 2" xfId="27403" xr:uid="{5546E966-E146-472F-8F78-5CBE3B3DF04D}"/>
    <cellStyle name="Comma 55 3 4 2 2 5" xfId="27400" xr:uid="{C6F55DEE-1295-4650-B659-46FF6274F36E}"/>
    <cellStyle name="Comma 55 3 4 2 3" xfId="7078" xr:uid="{00000000-0005-0000-0000-0000EF1B0000}"/>
    <cellStyle name="Comma 55 3 4 2 3 2" xfId="27404" xr:uid="{9837B398-26E6-443C-B0ED-1986FF913EA4}"/>
    <cellStyle name="Comma 55 3 4 2 4" xfId="7079" xr:uid="{00000000-0005-0000-0000-0000F01B0000}"/>
    <cellStyle name="Comma 55 3 4 2 4 2" xfId="27405" xr:uid="{58B0C288-C31D-4DD9-BC73-C37A762355CE}"/>
    <cellStyle name="Comma 55 3 4 2 5" xfId="7080" xr:uid="{00000000-0005-0000-0000-0000F11B0000}"/>
    <cellStyle name="Comma 55 3 4 2 5 2" xfId="27406" xr:uid="{711E4180-4D1F-43E8-A728-3196CB04156E}"/>
    <cellStyle name="Comma 55 3 4 2 6" xfId="27399" xr:uid="{CBAFA4F6-58B3-406F-9BF0-800502E5E917}"/>
    <cellStyle name="Comma 55 3 4 3" xfId="7081" xr:uid="{00000000-0005-0000-0000-0000F21B0000}"/>
    <cellStyle name="Comma 55 3 4 3 2" xfId="7082" xr:uid="{00000000-0005-0000-0000-0000F31B0000}"/>
    <cellStyle name="Comma 55 3 4 3 2 2" xfId="27408" xr:uid="{BAE599DF-419C-4446-8D0C-6B73182E3557}"/>
    <cellStyle name="Comma 55 3 4 3 3" xfId="7083" xr:uid="{00000000-0005-0000-0000-0000F41B0000}"/>
    <cellStyle name="Comma 55 3 4 3 3 2" xfId="27409" xr:uid="{E6A7F658-FF1F-40ED-9D74-DFB0212CB8E6}"/>
    <cellStyle name="Comma 55 3 4 3 4" xfId="7084" xr:uid="{00000000-0005-0000-0000-0000F51B0000}"/>
    <cellStyle name="Comma 55 3 4 3 4 2" xfId="27410" xr:uid="{A995DF5A-23FF-4C99-8937-BC9C49F3430A}"/>
    <cellStyle name="Comma 55 3 4 3 5" xfId="27407" xr:uid="{B5777F72-2F53-446F-B78C-532F9014130C}"/>
    <cellStyle name="Comma 55 3 4 4" xfId="7085" xr:uid="{00000000-0005-0000-0000-0000F61B0000}"/>
    <cellStyle name="Comma 55 3 4 4 2" xfId="27411" xr:uid="{50E85FEF-86A5-4C8B-8DB2-382771C70E09}"/>
    <cellStyle name="Comma 55 3 4 5" xfId="7086" xr:uid="{00000000-0005-0000-0000-0000F71B0000}"/>
    <cellStyle name="Comma 55 3 4 5 2" xfId="27412" xr:uid="{A759207E-48C8-4D24-B1E3-1503202DEB26}"/>
    <cellStyle name="Comma 55 3 4 6" xfId="7087" xr:uid="{00000000-0005-0000-0000-0000F81B0000}"/>
    <cellStyle name="Comma 55 3 4 6 2" xfId="27413" xr:uid="{A8E4BE69-8A02-4F92-88A1-F7A2075C4206}"/>
    <cellStyle name="Comma 55 3 4 7" xfId="27398" xr:uid="{30A6B4B4-8AAD-467F-8E74-720BBC772170}"/>
    <cellStyle name="Comma 55 3 5" xfId="7088" xr:uid="{00000000-0005-0000-0000-0000F91B0000}"/>
    <cellStyle name="Comma 55 3 5 2" xfId="7089" xr:uid="{00000000-0005-0000-0000-0000FA1B0000}"/>
    <cellStyle name="Comma 55 3 5 2 2" xfId="7090" xr:uid="{00000000-0005-0000-0000-0000FB1B0000}"/>
    <cellStyle name="Comma 55 3 5 2 2 2" xfId="7091" xr:uid="{00000000-0005-0000-0000-0000FC1B0000}"/>
    <cellStyle name="Comma 55 3 5 2 2 2 2" xfId="27417" xr:uid="{4B7366E4-BE6C-48DF-A54A-7C1DDD3276CC}"/>
    <cellStyle name="Comma 55 3 5 2 2 3" xfId="7092" xr:uid="{00000000-0005-0000-0000-0000FD1B0000}"/>
    <cellStyle name="Comma 55 3 5 2 2 3 2" xfId="27418" xr:uid="{A55973E6-8A08-4938-818B-B0795F506EC8}"/>
    <cellStyle name="Comma 55 3 5 2 2 4" xfId="7093" xr:uid="{00000000-0005-0000-0000-0000FE1B0000}"/>
    <cellStyle name="Comma 55 3 5 2 2 4 2" xfId="27419" xr:uid="{03DF0FF1-0A0D-4719-997E-6DA7BD31130E}"/>
    <cellStyle name="Comma 55 3 5 2 2 5" xfId="27416" xr:uid="{5A72297D-568B-4911-A09E-886878F74DD8}"/>
    <cellStyle name="Comma 55 3 5 2 3" xfId="7094" xr:uid="{00000000-0005-0000-0000-0000FF1B0000}"/>
    <cellStyle name="Comma 55 3 5 2 3 2" xfId="27420" xr:uid="{8C5F9103-6731-4429-8599-E32AF4E0E43E}"/>
    <cellStyle name="Comma 55 3 5 2 4" xfId="7095" xr:uid="{00000000-0005-0000-0000-0000001C0000}"/>
    <cellStyle name="Comma 55 3 5 2 4 2" xfId="27421" xr:uid="{B53A7AD8-7948-4329-AF45-CF1E801BD598}"/>
    <cellStyle name="Comma 55 3 5 2 5" xfId="7096" xr:uid="{00000000-0005-0000-0000-0000011C0000}"/>
    <cellStyle name="Comma 55 3 5 2 5 2" xfId="27422" xr:uid="{A54A4500-0D77-44C4-A003-32D293BD2B0F}"/>
    <cellStyle name="Comma 55 3 5 2 6" xfId="27415" xr:uid="{9E346B37-CA74-4A7E-BAF9-3DC0402DE1FA}"/>
    <cellStyle name="Comma 55 3 5 3" xfId="7097" xr:uid="{00000000-0005-0000-0000-0000021C0000}"/>
    <cellStyle name="Comma 55 3 5 3 2" xfId="7098" xr:uid="{00000000-0005-0000-0000-0000031C0000}"/>
    <cellStyle name="Comma 55 3 5 3 2 2" xfId="27424" xr:uid="{98FFCCA0-D0C0-415E-ABD9-441F2DD7FF2D}"/>
    <cellStyle name="Comma 55 3 5 3 3" xfId="7099" xr:uid="{00000000-0005-0000-0000-0000041C0000}"/>
    <cellStyle name="Comma 55 3 5 3 3 2" xfId="27425" xr:uid="{C8829ABF-1130-4ED4-B2D2-9D5C2B63ABDB}"/>
    <cellStyle name="Comma 55 3 5 3 4" xfId="7100" xr:uid="{00000000-0005-0000-0000-0000051C0000}"/>
    <cellStyle name="Comma 55 3 5 3 4 2" xfId="27426" xr:uid="{053E8861-7E8D-4834-86E4-4D04C9DC22E0}"/>
    <cellStyle name="Comma 55 3 5 3 5" xfId="27423" xr:uid="{835B2722-F7A5-4284-9B5A-8C7FE7DFE52A}"/>
    <cellStyle name="Comma 55 3 5 4" xfId="7101" xr:uid="{00000000-0005-0000-0000-0000061C0000}"/>
    <cellStyle name="Comma 55 3 5 4 2" xfId="27427" xr:uid="{4CC7FBFE-680F-443F-9431-208CA1174AB0}"/>
    <cellStyle name="Comma 55 3 5 5" xfId="7102" xr:uid="{00000000-0005-0000-0000-0000071C0000}"/>
    <cellStyle name="Comma 55 3 5 5 2" xfId="27428" xr:uid="{51F4E6DE-D3E5-4F3F-A477-D82A29F31D6A}"/>
    <cellStyle name="Comma 55 3 5 6" xfId="7103" xr:uid="{00000000-0005-0000-0000-0000081C0000}"/>
    <cellStyle name="Comma 55 3 5 6 2" xfId="27429" xr:uid="{09A07511-1D80-477F-BF30-E08ABBF0E1AB}"/>
    <cellStyle name="Comma 55 3 5 7" xfId="27414" xr:uid="{2436AF74-B784-429D-ACB4-FF43240178EA}"/>
    <cellStyle name="Comma 55 3 6" xfId="7104" xr:uid="{00000000-0005-0000-0000-0000091C0000}"/>
    <cellStyle name="Comma 55 3 6 2" xfId="7105" xr:uid="{00000000-0005-0000-0000-00000A1C0000}"/>
    <cellStyle name="Comma 55 3 6 2 2" xfId="7106" xr:uid="{00000000-0005-0000-0000-00000B1C0000}"/>
    <cellStyle name="Comma 55 3 6 2 2 2" xfId="27432" xr:uid="{13421E5C-BEC6-457C-AA35-7E389589DE3E}"/>
    <cellStyle name="Comma 55 3 6 2 3" xfId="7107" xr:uid="{00000000-0005-0000-0000-00000C1C0000}"/>
    <cellStyle name="Comma 55 3 6 2 3 2" xfId="27433" xr:uid="{2FD2DA12-E6C7-44A7-9CDD-1B0A8813BF06}"/>
    <cellStyle name="Comma 55 3 6 2 4" xfId="7108" xr:uid="{00000000-0005-0000-0000-00000D1C0000}"/>
    <cellStyle name="Comma 55 3 6 2 4 2" xfId="27434" xr:uid="{3AA46B90-4508-4A38-8620-28E8EEBB9AD4}"/>
    <cellStyle name="Comma 55 3 6 2 5" xfId="27431" xr:uid="{70EB4976-9588-48DF-9DC3-5011ECC2FB29}"/>
    <cellStyle name="Comma 55 3 6 3" xfId="7109" xr:uid="{00000000-0005-0000-0000-00000E1C0000}"/>
    <cellStyle name="Comma 55 3 6 3 2" xfId="27435" xr:uid="{AE819A72-BD80-46FD-A272-19BB852CF66F}"/>
    <cellStyle name="Comma 55 3 6 4" xfId="7110" xr:uid="{00000000-0005-0000-0000-00000F1C0000}"/>
    <cellStyle name="Comma 55 3 6 4 2" xfId="27436" xr:uid="{2FAED9C5-29DA-46AE-8A7E-B3118BED8EA4}"/>
    <cellStyle name="Comma 55 3 6 5" xfId="7111" xr:uid="{00000000-0005-0000-0000-0000101C0000}"/>
    <cellStyle name="Comma 55 3 6 5 2" xfId="27437" xr:uid="{C11F77C1-06B4-4446-8880-4A4DEAC9A9BC}"/>
    <cellStyle name="Comma 55 3 6 6" xfId="27430" xr:uid="{9D41AED8-A2FF-4720-B21B-F17D3E0D89C3}"/>
    <cellStyle name="Comma 55 3 7" xfId="7112" xr:uid="{00000000-0005-0000-0000-0000111C0000}"/>
    <cellStyle name="Comma 55 3 7 2" xfId="7113" xr:uid="{00000000-0005-0000-0000-0000121C0000}"/>
    <cellStyle name="Comma 55 3 7 2 2" xfId="27439" xr:uid="{97E36FED-EEB7-49CC-931A-714D46EFC730}"/>
    <cellStyle name="Comma 55 3 7 3" xfId="7114" xr:uid="{00000000-0005-0000-0000-0000131C0000}"/>
    <cellStyle name="Comma 55 3 7 3 2" xfId="27440" xr:uid="{1B24D4E9-DF5A-43ED-8706-CDE5DDA8775A}"/>
    <cellStyle name="Comma 55 3 7 4" xfId="7115" xr:uid="{00000000-0005-0000-0000-0000141C0000}"/>
    <cellStyle name="Comma 55 3 7 4 2" xfId="27441" xr:uid="{808BF51D-54A9-4CD3-9A08-5BEEC33AA857}"/>
    <cellStyle name="Comma 55 3 7 5" xfId="27438" xr:uid="{E9246F03-E5DF-4470-8ADC-97EFB310A4F5}"/>
    <cellStyle name="Comma 55 3 8" xfId="7116" xr:uid="{00000000-0005-0000-0000-0000151C0000}"/>
    <cellStyle name="Comma 55 3 8 2" xfId="27442" xr:uid="{BF946B6C-487D-4603-9FDC-430A150FCF01}"/>
    <cellStyle name="Comma 55 3 9" xfId="7117" xr:uid="{00000000-0005-0000-0000-0000161C0000}"/>
    <cellStyle name="Comma 55 3 9 2" xfId="27443" xr:uid="{985611DE-9329-4461-B456-04A02666FD75}"/>
    <cellStyle name="Comma 55 4" xfId="7118" xr:uid="{00000000-0005-0000-0000-0000171C0000}"/>
    <cellStyle name="Comma 55 4 2" xfId="7119" xr:uid="{00000000-0005-0000-0000-0000181C0000}"/>
    <cellStyle name="Comma 55 4 2 2" xfId="7120" xr:uid="{00000000-0005-0000-0000-0000191C0000}"/>
    <cellStyle name="Comma 55 4 2 2 2" xfId="7121" xr:uid="{00000000-0005-0000-0000-00001A1C0000}"/>
    <cellStyle name="Comma 55 4 2 2 2 2" xfId="7122" xr:uid="{00000000-0005-0000-0000-00001B1C0000}"/>
    <cellStyle name="Comma 55 4 2 2 2 2 2" xfId="27448" xr:uid="{E492734B-8DD4-4183-A99F-8B291EE2E1B7}"/>
    <cellStyle name="Comma 55 4 2 2 2 3" xfId="7123" xr:uid="{00000000-0005-0000-0000-00001C1C0000}"/>
    <cellStyle name="Comma 55 4 2 2 2 3 2" xfId="27449" xr:uid="{3B9E955E-1BB0-4547-8F74-E21892D8A2DE}"/>
    <cellStyle name="Comma 55 4 2 2 2 4" xfId="7124" xr:uid="{00000000-0005-0000-0000-00001D1C0000}"/>
    <cellStyle name="Comma 55 4 2 2 2 4 2" xfId="27450" xr:uid="{60FC214B-E405-4352-8F1E-E1A95397C4C7}"/>
    <cellStyle name="Comma 55 4 2 2 2 5" xfId="27447" xr:uid="{F3B2D238-2042-456B-BAD6-64A65F14A4DD}"/>
    <cellStyle name="Comma 55 4 2 2 3" xfId="7125" xr:uid="{00000000-0005-0000-0000-00001E1C0000}"/>
    <cellStyle name="Comma 55 4 2 2 3 2" xfId="27451" xr:uid="{AB7F5251-2220-469F-81F3-1E8628A06239}"/>
    <cellStyle name="Comma 55 4 2 2 4" xfId="7126" xr:uid="{00000000-0005-0000-0000-00001F1C0000}"/>
    <cellStyle name="Comma 55 4 2 2 4 2" xfId="27452" xr:uid="{7A3B4920-DBA3-4EA0-8010-4D402531CFD4}"/>
    <cellStyle name="Comma 55 4 2 2 5" xfId="7127" xr:uid="{00000000-0005-0000-0000-0000201C0000}"/>
    <cellStyle name="Comma 55 4 2 2 5 2" xfId="27453" xr:uid="{88A487B9-7731-44C3-8D3D-B50D6142675C}"/>
    <cellStyle name="Comma 55 4 2 2 6" xfId="27446" xr:uid="{5113620C-E24E-4692-A3F6-67225A962D85}"/>
    <cellStyle name="Comma 55 4 2 3" xfId="7128" xr:uid="{00000000-0005-0000-0000-0000211C0000}"/>
    <cellStyle name="Comma 55 4 2 3 2" xfId="7129" xr:uid="{00000000-0005-0000-0000-0000221C0000}"/>
    <cellStyle name="Comma 55 4 2 3 2 2" xfId="27455" xr:uid="{212B6228-CC64-4C54-9B82-461E10DB776F}"/>
    <cellStyle name="Comma 55 4 2 3 3" xfId="7130" xr:uid="{00000000-0005-0000-0000-0000231C0000}"/>
    <cellStyle name="Comma 55 4 2 3 3 2" xfId="27456" xr:uid="{BA9ADA1B-C80F-44DB-B835-3E2F70BFBA3B}"/>
    <cellStyle name="Comma 55 4 2 3 4" xfId="7131" xr:uid="{00000000-0005-0000-0000-0000241C0000}"/>
    <cellStyle name="Comma 55 4 2 3 4 2" xfId="27457" xr:uid="{08B37152-5051-4347-A838-C46EE807DC54}"/>
    <cellStyle name="Comma 55 4 2 3 5" xfId="27454" xr:uid="{9232A11B-BC4F-4DD0-BBA6-D1028029C9AA}"/>
    <cellStyle name="Comma 55 4 2 4" xfId="7132" xr:uid="{00000000-0005-0000-0000-0000251C0000}"/>
    <cellStyle name="Comma 55 4 2 4 2" xfId="27458" xr:uid="{7B0C2EAB-5CEB-41EC-A928-9B67B1CCF64D}"/>
    <cellStyle name="Comma 55 4 2 5" xfId="7133" xr:uid="{00000000-0005-0000-0000-0000261C0000}"/>
    <cellStyle name="Comma 55 4 2 5 2" xfId="27459" xr:uid="{43351E52-21B1-4244-A2A6-3225737622E4}"/>
    <cellStyle name="Comma 55 4 2 6" xfId="7134" xr:uid="{00000000-0005-0000-0000-0000271C0000}"/>
    <cellStyle name="Comma 55 4 2 6 2" xfId="27460" xr:uid="{B8D340FB-8502-4107-B2DE-25A8E1A71B43}"/>
    <cellStyle name="Comma 55 4 2 7" xfId="27445" xr:uid="{4F65094D-7508-42F7-9A60-15C80874DA11}"/>
    <cellStyle name="Comma 55 4 3" xfId="7135" xr:uid="{00000000-0005-0000-0000-0000281C0000}"/>
    <cellStyle name="Comma 55 4 3 2" xfId="7136" xr:uid="{00000000-0005-0000-0000-0000291C0000}"/>
    <cellStyle name="Comma 55 4 3 2 2" xfId="7137" xr:uid="{00000000-0005-0000-0000-00002A1C0000}"/>
    <cellStyle name="Comma 55 4 3 2 2 2" xfId="7138" xr:uid="{00000000-0005-0000-0000-00002B1C0000}"/>
    <cellStyle name="Comma 55 4 3 2 2 2 2" xfId="27464" xr:uid="{D36E86A2-88F9-4095-8AB9-180A11506B42}"/>
    <cellStyle name="Comma 55 4 3 2 2 3" xfId="7139" xr:uid="{00000000-0005-0000-0000-00002C1C0000}"/>
    <cellStyle name="Comma 55 4 3 2 2 3 2" xfId="27465" xr:uid="{2B70F8B2-C4E0-480C-82FA-97F04E99F7C5}"/>
    <cellStyle name="Comma 55 4 3 2 2 4" xfId="7140" xr:uid="{00000000-0005-0000-0000-00002D1C0000}"/>
    <cellStyle name="Comma 55 4 3 2 2 4 2" xfId="27466" xr:uid="{E097036D-BC1A-4976-8063-7D47977B8ABC}"/>
    <cellStyle name="Comma 55 4 3 2 2 5" xfId="27463" xr:uid="{CA4D59F9-1A06-49D2-B668-1B006504F329}"/>
    <cellStyle name="Comma 55 4 3 2 3" xfId="7141" xr:uid="{00000000-0005-0000-0000-00002E1C0000}"/>
    <cellStyle name="Comma 55 4 3 2 3 2" xfId="27467" xr:uid="{481BBCDB-19D0-4BA4-AD1C-904D06C3F903}"/>
    <cellStyle name="Comma 55 4 3 2 4" xfId="7142" xr:uid="{00000000-0005-0000-0000-00002F1C0000}"/>
    <cellStyle name="Comma 55 4 3 2 4 2" xfId="27468" xr:uid="{61679093-BC99-45BD-A100-F5475F6B66B8}"/>
    <cellStyle name="Comma 55 4 3 2 5" xfId="7143" xr:uid="{00000000-0005-0000-0000-0000301C0000}"/>
    <cellStyle name="Comma 55 4 3 2 5 2" xfId="27469" xr:uid="{6D7A769A-412C-4C33-8849-248E57CC6924}"/>
    <cellStyle name="Comma 55 4 3 2 6" xfId="27462" xr:uid="{9C8B0B99-4EA7-425D-98D6-E34ECA6D2B74}"/>
    <cellStyle name="Comma 55 4 3 3" xfId="7144" xr:uid="{00000000-0005-0000-0000-0000311C0000}"/>
    <cellStyle name="Comma 55 4 3 3 2" xfId="7145" xr:uid="{00000000-0005-0000-0000-0000321C0000}"/>
    <cellStyle name="Comma 55 4 3 3 2 2" xfId="27471" xr:uid="{898FA1F4-67E3-44D9-BB0F-EFB15F135CE9}"/>
    <cellStyle name="Comma 55 4 3 3 3" xfId="7146" xr:uid="{00000000-0005-0000-0000-0000331C0000}"/>
    <cellStyle name="Comma 55 4 3 3 3 2" xfId="27472" xr:uid="{C3169674-FCFF-43B6-A1D2-1F644EB2A3F2}"/>
    <cellStyle name="Comma 55 4 3 3 4" xfId="7147" xr:uid="{00000000-0005-0000-0000-0000341C0000}"/>
    <cellStyle name="Comma 55 4 3 3 4 2" xfId="27473" xr:uid="{4270DE2B-5C9F-4E28-99E0-AA2837ABBE93}"/>
    <cellStyle name="Comma 55 4 3 3 5" xfId="27470" xr:uid="{7A00666F-AD75-4CBB-BF31-5545697A01C2}"/>
    <cellStyle name="Comma 55 4 3 4" xfId="7148" xr:uid="{00000000-0005-0000-0000-0000351C0000}"/>
    <cellStyle name="Comma 55 4 3 4 2" xfId="27474" xr:uid="{C324D719-6C8B-4B16-9E04-46D54DFC2348}"/>
    <cellStyle name="Comma 55 4 3 5" xfId="7149" xr:uid="{00000000-0005-0000-0000-0000361C0000}"/>
    <cellStyle name="Comma 55 4 3 5 2" xfId="27475" xr:uid="{BD00B1AD-0940-40E5-B6DE-52E93AD411A4}"/>
    <cellStyle name="Comma 55 4 3 6" xfId="7150" xr:uid="{00000000-0005-0000-0000-0000371C0000}"/>
    <cellStyle name="Comma 55 4 3 6 2" xfId="27476" xr:uid="{554969A4-905E-4232-BDEF-59124CFCC583}"/>
    <cellStyle name="Comma 55 4 3 7" xfId="27461" xr:uid="{6A88AED8-A72A-42DC-96ED-8642A4B54A41}"/>
    <cellStyle name="Comma 55 4 4" xfId="7151" xr:uid="{00000000-0005-0000-0000-0000381C0000}"/>
    <cellStyle name="Comma 55 4 4 2" xfId="7152" xr:uid="{00000000-0005-0000-0000-0000391C0000}"/>
    <cellStyle name="Comma 55 4 4 2 2" xfId="7153" xr:uid="{00000000-0005-0000-0000-00003A1C0000}"/>
    <cellStyle name="Comma 55 4 4 2 2 2" xfId="27479" xr:uid="{54F84145-DC12-4C49-A607-19524AEC1A24}"/>
    <cellStyle name="Comma 55 4 4 2 3" xfId="7154" xr:uid="{00000000-0005-0000-0000-00003B1C0000}"/>
    <cellStyle name="Comma 55 4 4 2 3 2" xfId="27480" xr:uid="{FF4145E5-92E5-4CF5-AF74-A0AB0619ADD3}"/>
    <cellStyle name="Comma 55 4 4 2 4" xfId="7155" xr:uid="{00000000-0005-0000-0000-00003C1C0000}"/>
    <cellStyle name="Comma 55 4 4 2 4 2" xfId="27481" xr:uid="{A11C309C-90DB-4D50-A20F-7737D4E67845}"/>
    <cellStyle name="Comma 55 4 4 2 5" xfId="27478" xr:uid="{F4883854-F104-4299-83F1-5CE6138BB108}"/>
    <cellStyle name="Comma 55 4 4 3" xfId="7156" xr:uid="{00000000-0005-0000-0000-00003D1C0000}"/>
    <cellStyle name="Comma 55 4 4 3 2" xfId="27482" xr:uid="{86310E43-EF0C-4F50-909D-651D253CC65C}"/>
    <cellStyle name="Comma 55 4 4 4" xfId="7157" xr:uid="{00000000-0005-0000-0000-00003E1C0000}"/>
    <cellStyle name="Comma 55 4 4 4 2" xfId="27483" xr:uid="{47DC1514-BD45-45C3-A0F1-D3D23E5D10EA}"/>
    <cellStyle name="Comma 55 4 4 5" xfId="7158" xr:uid="{00000000-0005-0000-0000-00003F1C0000}"/>
    <cellStyle name="Comma 55 4 4 5 2" xfId="27484" xr:uid="{0F605A5B-03C4-47AA-8EF0-C908B9D94D69}"/>
    <cellStyle name="Comma 55 4 4 6" xfId="27477" xr:uid="{66A1CC81-BC93-4F45-A731-E746F3EB0850}"/>
    <cellStyle name="Comma 55 4 5" xfId="7159" xr:uid="{00000000-0005-0000-0000-0000401C0000}"/>
    <cellStyle name="Comma 55 4 5 2" xfId="7160" xr:uid="{00000000-0005-0000-0000-0000411C0000}"/>
    <cellStyle name="Comma 55 4 5 2 2" xfId="27486" xr:uid="{5D2AE2CA-DDA1-4736-892F-6CC016D965ED}"/>
    <cellStyle name="Comma 55 4 5 3" xfId="7161" xr:uid="{00000000-0005-0000-0000-0000421C0000}"/>
    <cellStyle name="Comma 55 4 5 3 2" xfId="27487" xr:uid="{3C15AA3B-E393-4073-BE1A-73DD97A49CC1}"/>
    <cellStyle name="Comma 55 4 5 4" xfId="7162" xr:uid="{00000000-0005-0000-0000-0000431C0000}"/>
    <cellStyle name="Comma 55 4 5 4 2" xfId="27488" xr:uid="{99033B65-CE3D-46AA-A354-A6E8B28C7F18}"/>
    <cellStyle name="Comma 55 4 5 5" xfId="27485" xr:uid="{A5D520E8-2899-4677-80A7-089EEA29F5A4}"/>
    <cellStyle name="Comma 55 4 6" xfId="7163" xr:uid="{00000000-0005-0000-0000-0000441C0000}"/>
    <cellStyle name="Comma 55 4 6 2" xfId="27489" xr:uid="{E0AB90A0-B0EC-47AA-857C-212FD032E938}"/>
    <cellStyle name="Comma 55 4 7" xfId="7164" xr:uid="{00000000-0005-0000-0000-0000451C0000}"/>
    <cellStyle name="Comma 55 4 7 2" xfId="27490" xr:uid="{15323F5E-05E3-43CA-858A-394AE2EB8EE2}"/>
    <cellStyle name="Comma 55 4 8" xfId="7165" xr:uid="{00000000-0005-0000-0000-0000461C0000}"/>
    <cellStyle name="Comma 55 4 8 2" xfId="27491" xr:uid="{3DF75A77-C18D-4B5C-BAEB-7B7F92274280}"/>
    <cellStyle name="Comma 55 4 9" xfId="27444" xr:uid="{1FE4A1AD-F44D-4303-8BF5-CDDDF38D1083}"/>
    <cellStyle name="Comma 55 5" xfId="7166" xr:uid="{00000000-0005-0000-0000-0000471C0000}"/>
    <cellStyle name="Comma 55 5 2" xfId="7167" xr:uid="{00000000-0005-0000-0000-0000481C0000}"/>
    <cellStyle name="Comma 55 5 2 2" xfId="7168" xr:uid="{00000000-0005-0000-0000-0000491C0000}"/>
    <cellStyle name="Comma 55 5 2 2 2" xfId="7169" xr:uid="{00000000-0005-0000-0000-00004A1C0000}"/>
    <cellStyle name="Comma 55 5 2 2 2 2" xfId="7170" xr:uid="{00000000-0005-0000-0000-00004B1C0000}"/>
    <cellStyle name="Comma 55 5 2 2 2 2 2" xfId="27496" xr:uid="{6025B8F4-83FC-4D39-9BA0-951E63F75211}"/>
    <cellStyle name="Comma 55 5 2 2 2 3" xfId="7171" xr:uid="{00000000-0005-0000-0000-00004C1C0000}"/>
    <cellStyle name="Comma 55 5 2 2 2 3 2" xfId="27497" xr:uid="{8B2CFFA3-4F09-433A-8AA6-7153CAB5C26C}"/>
    <cellStyle name="Comma 55 5 2 2 2 4" xfId="7172" xr:uid="{00000000-0005-0000-0000-00004D1C0000}"/>
    <cellStyle name="Comma 55 5 2 2 2 4 2" xfId="27498" xr:uid="{37BE55E7-384F-44C3-BBD5-1B5FE42C7A35}"/>
    <cellStyle name="Comma 55 5 2 2 2 5" xfId="27495" xr:uid="{B8EBC506-32D3-4022-B431-D33043EB4B29}"/>
    <cellStyle name="Comma 55 5 2 2 3" xfId="7173" xr:uid="{00000000-0005-0000-0000-00004E1C0000}"/>
    <cellStyle name="Comma 55 5 2 2 3 2" xfId="27499" xr:uid="{A68E197E-690F-4172-8A03-A41A17ADA578}"/>
    <cellStyle name="Comma 55 5 2 2 4" xfId="7174" xr:uid="{00000000-0005-0000-0000-00004F1C0000}"/>
    <cellStyle name="Comma 55 5 2 2 4 2" xfId="27500" xr:uid="{8662F76A-184E-4606-AE47-8C01841B444A}"/>
    <cellStyle name="Comma 55 5 2 2 5" xfId="7175" xr:uid="{00000000-0005-0000-0000-0000501C0000}"/>
    <cellStyle name="Comma 55 5 2 2 5 2" xfId="27501" xr:uid="{3533CFEB-4C83-49E6-A1CC-10507CAAA6F4}"/>
    <cellStyle name="Comma 55 5 2 2 6" xfId="27494" xr:uid="{1AC4678D-185D-4982-B60A-28BAB00DBD2E}"/>
    <cellStyle name="Comma 55 5 2 3" xfId="7176" xr:uid="{00000000-0005-0000-0000-0000511C0000}"/>
    <cellStyle name="Comma 55 5 2 3 2" xfId="7177" xr:uid="{00000000-0005-0000-0000-0000521C0000}"/>
    <cellStyle name="Comma 55 5 2 3 2 2" xfId="27503" xr:uid="{BDFDECE4-4F02-457E-9138-BCE1E7B43B43}"/>
    <cellStyle name="Comma 55 5 2 3 3" xfId="7178" xr:uid="{00000000-0005-0000-0000-0000531C0000}"/>
    <cellStyle name="Comma 55 5 2 3 3 2" xfId="27504" xr:uid="{56C789CE-5157-4C5B-A43C-13908E6D332D}"/>
    <cellStyle name="Comma 55 5 2 3 4" xfId="7179" xr:uid="{00000000-0005-0000-0000-0000541C0000}"/>
    <cellStyle name="Comma 55 5 2 3 4 2" xfId="27505" xr:uid="{011B49C4-AB6F-4476-BE61-AC7B4BF13E37}"/>
    <cellStyle name="Comma 55 5 2 3 5" xfId="27502" xr:uid="{7D16F1ED-7BF6-4F61-8F71-8C4CBD1AF570}"/>
    <cellStyle name="Comma 55 5 2 4" xfId="7180" xr:uid="{00000000-0005-0000-0000-0000551C0000}"/>
    <cellStyle name="Comma 55 5 2 4 2" xfId="27506" xr:uid="{E387A58D-C702-42CF-A57B-B6E18C435E34}"/>
    <cellStyle name="Comma 55 5 2 5" xfId="7181" xr:uid="{00000000-0005-0000-0000-0000561C0000}"/>
    <cellStyle name="Comma 55 5 2 5 2" xfId="27507" xr:uid="{0062289C-D019-4A5B-8203-BBEE6FB6B2DB}"/>
    <cellStyle name="Comma 55 5 2 6" xfId="7182" xr:uid="{00000000-0005-0000-0000-0000571C0000}"/>
    <cellStyle name="Comma 55 5 2 6 2" xfId="27508" xr:uid="{2C17541B-FCB3-4286-99EA-A1814FEE1C1B}"/>
    <cellStyle name="Comma 55 5 2 7" xfId="27493" xr:uid="{07080FC4-2649-4A3A-86E6-3400945449B4}"/>
    <cellStyle name="Comma 55 5 3" xfId="7183" xr:uid="{00000000-0005-0000-0000-0000581C0000}"/>
    <cellStyle name="Comma 55 5 3 2" xfId="7184" xr:uid="{00000000-0005-0000-0000-0000591C0000}"/>
    <cellStyle name="Comma 55 5 3 2 2" xfId="7185" xr:uid="{00000000-0005-0000-0000-00005A1C0000}"/>
    <cellStyle name="Comma 55 5 3 2 2 2" xfId="7186" xr:uid="{00000000-0005-0000-0000-00005B1C0000}"/>
    <cellStyle name="Comma 55 5 3 2 2 2 2" xfId="27512" xr:uid="{20B8610D-94DA-45BE-897A-F4AFA5E3B8B0}"/>
    <cellStyle name="Comma 55 5 3 2 2 3" xfId="7187" xr:uid="{00000000-0005-0000-0000-00005C1C0000}"/>
    <cellStyle name="Comma 55 5 3 2 2 3 2" xfId="27513" xr:uid="{2E64AC1A-2DB1-404A-92EF-4B968E77FB3A}"/>
    <cellStyle name="Comma 55 5 3 2 2 4" xfId="7188" xr:uid="{00000000-0005-0000-0000-00005D1C0000}"/>
    <cellStyle name="Comma 55 5 3 2 2 4 2" xfId="27514" xr:uid="{6A0D47B8-C5F5-429B-8416-57110E6EEF34}"/>
    <cellStyle name="Comma 55 5 3 2 2 5" xfId="27511" xr:uid="{C8CE4D8A-2263-4330-8C41-D0B35CC19FE6}"/>
    <cellStyle name="Comma 55 5 3 2 3" xfId="7189" xr:uid="{00000000-0005-0000-0000-00005E1C0000}"/>
    <cellStyle name="Comma 55 5 3 2 3 2" xfId="27515" xr:uid="{5F447A12-783C-467F-9A21-806329F146DD}"/>
    <cellStyle name="Comma 55 5 3 2 4" xfId="7190" xr:uid="{00000000-0005-0000-0000-00005F1C0000}"/>
    <cellStyle name="Comma 55 5 3 2 4 2" xfId="27516" xr:uid="{7D21008A-76A3-4ABF-9267-1F7F12908F72}"/>
    <cellStyle name="Comma 55 5 3 2 5" xfId="7191" xr:uid="{00000000-0005-0000-0000-0000601C0000}"/>
    <cellStyle name="Comma 55 5 3 2 5 2" xfId="27517" xr:uid="{10667EDE-ED71-480F-A40F-92E8F9B48774}"/>
    <cellStyle name="Comma 55 5 3 2 6" xfId="27510" xr:uid="{61034A29-DD47-4ED5-9B8C-7061C7A4E9A7}"/>
    <cellStyle name="Comma 55 5 3 3" xfId="7192" xr:uid="{00000000-0005-0000-0000-0000611C0000}"/>
    <cellStyle name="Comma 55 5 3 3 2" xfId="7193" xr:uid="{00000000-0005-0000-0000-0000621C0000}"/>
    <cellStyle name="Comma 55 5 3 3 2 2" xfId="27519" xr:uid="{C0D5FDF2-DED5-4BE1-A3CA-61E2C8BD68C5}"/>
    <cellStyle name="Comma 55 5 3 3 3" xfId="7194" xr:uid="{00000000-0005-0000-0000-0000631C0000}"/>
    <cellStyle name="Comma 55 5 3 3 3 2" xfId="27520" xr:uid="{CA5E8A39-BFE2-45B1-ABED-BBC8C303EBF9}"/>
    <cellStyle name="Comma 55 5 3 3 4" xfId="7195" xr:uid="{00000000-0005-0000-0000-0000641C0000}"/>
    <cellStyle name="Comma 55 5 3 3 4 2" xfId="27521" xr:uid="{014033AD-F296-499D-979A-F2E9DF82019F}"/>
    <cellStyle name="Comma 55 5 3 3 5" xfId="27518" xr:uid="{919A793E-5DE1-4B38-ADEE-85AF505D0BD8}"/>
    <cellStyle name="Comma 55 5 3 4" xfId="7196" xr:uid="{00000000-0005-0000-0000-0000651C0000}"/>
    <cellStyle name="Comma 55 5 3 4 2" xfId="27522" xr:uid="{9C7C6C29-CBA0-4336-9688-00F228618BC9}"/>
    <cellStyle name="Comma 55 5 3 5" xfId="7197" xr:uid="{00000000-0005-0000-0000-0000661C0000}"/>
    <cellStyle name="Comma 55 5 3 5 2" xfId="27523" xr:uid="{2E91AC07-72EE-4DF5-9D55-B4AC110164E8}"/>
    <cellStyle name="Comma 55 5 3 6" xfId="7198" xr:uid="{00000000-0005-0000-0000-0000671C0000}"/>
    <cellStyle name="Comma 55 5 3 6 2" xfId="27524" xr:uid="{944675D8-6583-4D33-AC38-F5A39B489388}"/>
    <cellStyle name="Comma 55 5 3 7" xfId="27509" xr:uid="{3276F947-3A0D-409B-B11A-2BC2A19437E1}"/>
    <cellStyle name="Comma 55 5 4" xfId="7199" xr:uid="{00000000-0005-0000-0000-0000681C0000}"/>
    <cellStyle name="Comma 55 5 4 2" xfId="7200" xr:uid="{00000000-0005-0000-0000-0000691C0000}"/>
    <cellStyle name="Comma 55 5 4 2 2" xfId="7201" xr:uid="{00000000-0005-0000-0000-00006A1C0000}"/>
    <cellStyle name="Comma 55 5 4 2 2 2" xfId="27527" xr:uid="{A76CF530-2663-45E0-BAEE-129F9C14C5BE}"/>
    <cellStyle name="Comma 55 5 4 2 3" xfId="7202" xr:uid="{00000000-0005-0000-0000-00006B1C0000}"/>
    <cellStyle name="Comma 55 5 4 2 3 2" xfId="27528" xr:uid="{48483A7C-79DB-450F-96F1-75DAFE15B4A5}"/>
    <cellStyle name="Comma 55 5 4 2 4" xfId="7203" xr:uid="{00000000-0005-0000-0000-00006C1C0000}"/>
    <cellStyle name="Comma 55 5 4 2 4 2" xfId="27529" xr:uid="{73B31ED5-CDB6-489B-A6E6-AB1E184A827D}"/>
    <cellStyle name="Comma 55 5 4 2 5" xfId="27526" xr:uid="{026FC161-71AE-42F8-AD64-94DCF906445E}"/>
    <cellStyle name="Comma 55 5 4 3" xfId="7204" xr:uid="{00000000-0005-0000-0000-00006D1C0000}"/>
    <cellStyle name="Comma 55 5 4 3 2" xfId="27530" xr:uid="{F796FF46-701B-48D6-AF23-A6201504E52A}"/>
    <cellStyle name="Comma 55 5 4 4" xfId="7205" xr:uid="{00000000-0005-0000-0000-00006E1C0000}"/>
    <cellStyle name="Comma 55 5 4 4 2" xfId="27531" xr:uid="{0817EECE-2D2B-4726-98E8-CE4F7ADF4AF5}"/>
    <cellStyle name="Comma 55 5 4 5" xfId="7206" xr:uid="{00000000-0005-0000-0000-00006F1C0000}"/>
    <cellStyle name="Comma 55 5 4 5 2" xfId="27532" xr:uid="{E2B43210-30A9-4615-AF00-A0EA3A3F36DE}"/>
    <cellStyle name="Comma 55 5 4 6" xfId="27525" xr:uid="{A7B0E16A-BC12-42A6-B45C-C29CF988DEF1}"/>
    <cellStyle name="Comma 55 5 5" xfId="7207" xr:uid="{00000000-0005-0000-0000-0000701C0000}"/>
    <cellStyle name="Comma 55 5 5 2" xfId="7208" xr:uid="{00000000-0005-0000-0000-0000711C0000}"/>
    <cellStyle name="Comma 55 5 5 2 2" xfId="27534" xr:uid="{D9066C39-E6A5-4F19-A689-77A89D747C54}"/>
    <cellStyle name="Comma 55 5 5 3" xfId="7209" xr:uid="{00000000-0005-0000-0000-0000721C0000}"/>
    <cellStyle name="Comma 55 5 5 3 2" xfId="27535" xr:uid="{1D36DC9F-F478-4C5F-BEFB-B5C7BDCDFD89}"/>
    <cellStyle name="Comma 55 5 5 4" xfId="7210" xr:uid="{00000000-0005-0000-0000-0000731C0000}"/>
    <cellStyle name="Comma 55 5 5 4 2" xfId="27536" xr:uid="{208FA7D7-51A8-4003-901F-3702E0DCE59A}"/>
    <cellStyle name="Comma 55 5 5 5" xfId="27533" xr:uid="{83E81FA4-D72B-4AAA-A923-C0D774804738}"/>
    <cellStyle name="Comma 55 5 6" xfId="7211" xr:uid="{00000000-0005-0000-0000-0000741C0000}"/>
    <cellStyle name="Comma 55 5 6 2" xfId="27537" xr:uid="{852A7DC3-01FE-4D9C-B974-71805D71F29D}"/>
    <cellStyle name="Comma 55 5 7" xfId="7212" xr:uid="{00000000-0005-0000-0000-0000751C0000}"/>
    <cellStyle name="Comma 55 5 7 2" xfId="27538" xr:uid="{FED14CA4-3407-41EC-A23C-B34D18BB7A08}"/>
    <cellStyle name="Comma 55 5 8" xfId="7213" xr:uid="{00000000-0005-0000-0000-0000761C0000}"/>
    <cellStyle name="Comma 55 5 8 2" xfId="27539" xr:uid="{DC090BF0-471D-4194-B930-8C48AB669D69}"/>
    <cellStyle name="Comma 55 5 9" xfId="27492" xr:uid="{4E813036-77DB-4999-AF8F-C76190A353A8}"/>
    <cellStyle name="Comma 55 6" xfId="7214" xr:uid="{00000000-0005-0000-0000-0000771C0000}"/>
    <cellStyle name="Comma 55 6 2" xfId="7215" xr:uid="{00000000-0005-0000-0000-0000781C0000}"/>
    <cellStyle name="Comma 55 6 2 2" xfId="7216" xr:uid="{00000000-0005-0000-0000-0000791C0000}"/>
    <cellStyle name="Comma 55 6 2 2 2" xfId="7217" xr:uid="{00000000-0005-0000-0000-00007A1C0000}"/>
    <cellStyle name="Comma 55 6 2 2 2 2" xfId="27543" xr:uid="{D69A6EC0-E1D3-426C-A140-F9B412443017}"/>
    <cellStyle name="Comma 55 6 2 2 3" xfId="7218" xr:uid="{00000000-0005-0000-0000-00007B1C0000}"/>
    <cellStyle name="Comma 55 6 2 2 3 2" xfId="27544" xr:uid="{874F8DAF-1BD8-4070-8CCE-FD76C116E135}"/>
    <cellStyle name="Comma 55 6 2 2 4" xfId="7219" xr:uid="{00000000-0005-0000-0000-00007C1C0000}"/>
    <cellStyle name="Comma 55 6 2 2 4 2" xfId="27545" xr:uid="{5CD549B3-D25E-416E-9E3C-A39D34CDFC83}"/>
    <cellStyle name="Comma 55 6 2 2 5" xfId="27542" xr:uid="{AD885D7A-C53E-44A0-99FB-B6992865A25D}"/>
    <cellStyle name="Comma 55 6 2 3" xfId="7220" xr:uid="{00000000-0005-0000-0000-00007D1C0000}"/>
    <cellStyle name="Comma 55 6 2 3 2" xfId="27546" xr:uid="{1DB9B198-D785-4167-BBE3-D1E2C63AC6E2}"/>
    <cellStyle name="Comma 55 6 2 4" xfId="7221" xr:uid="{00000000-0005-0000-0000-00007E1C0000}"/>
    <cellStyle name="Comma 55 6 2 4 2" xfId="27547" xr:uid="{372E434F-48D7-485C-9190-A82733A5B7FB}"/>
    <cellStyle name="Comma 55 6 2 5" xfId="7222" xr:uid="{00000000-0005-0000-0000-00007F1C0000}"/>
    <cellStyle name="Comma 55 6 2 5 2" xfId="27548" xr:uid="{80AB3C2F-EE7B-4A76-80F1-EB684725B66B}"/>
    <cellStyle name="Comma 55 6 2 6" xfId="27541" xr:uid="{9C267363-E453-4CCC-8489-8A6D9318DF9F}"/>
    <cellStyle name="Comma 55 6 3" xfId="7223" xr:uid="{00000000-0005-0000-0000-0000801C0000}"/>
    <cellStyle name="Comma 55 6 3 2" xfId="7224" xr:uid="{00000000-0005-0000-0000-0000811C0000}"/>
    <cellStyle name="Comma 55 6 3 2 2" xfId="27550" xr:uid="{80678AA3-786E-43C7-B3C3-482E333DC899}"/>
    <cellStyle name="Comma 55 6 3 3" xfId="7225" xr:uid="{00000000-0005-0000-0000-0000821C0000}"/>
    <cellStyle name="Comma 55 6 3 3 2" xfId="27551" xr:uid="{1041E93B-481C-4AFC-9A81-2A66E6612C22}"/>
    <cellStyle name="Comma 55 6 3 4" xfId="7226" xr:uid="{00000000-0005-0000-0000-0000831C0000}"/>
    <cellStyle name="Comma 55 6 3 4 2" xfId="27552" xr:uid="{8B7A86CD-7833-485A-A5E8-74E07F5B5169}"/>
    <cellStyle name="Comma 55 6 3 5" xfId="27549" xr:uid="{349F9CA8-A3C3-4193-B1FB-DB30A4DE85C9}"/>
    <cellStyle name="Comma 55 6 4" xfId="7227" xr:uid="{00000000-0005-0000-0000-0000841C0000}"/>
    <cellStyle name="Comma 55 6 4 2" xfId="27553" xr:uid="{EDB1221C-7007-4CC9-88F3-A6FC41201B1B}"/>
    <cellStyle name="Comma 55 6 5" xfId="7228" xr:uid="{00000000-0005-0000-0000-0000851C0000}"/>
    <cellStyle name="Comma 55 6 5 2" xfId="27554" xr:uid="{38CBBE1B-7E7D-4EDC-85ED-EEDC9AA82B9E}"/>
    <cellStyle name="Comma 55 6 6" xfId="7229" xr:uid="{00000000-0005-0000-0000-0000861C0000}"/>
    <cellStyle name="Comma 55 6 6 2" xfId="27555" xr:uid="{8EB8C69A-0864-4140-8830-4DB052A8CDE1}"/>
    <cellStyle name="Comma 55 6 7" xfId="27540" xr:uid="{27738085-D422-4E11-BBB0-F8A449393B74}"/>
    <cellStyle name="Comma 55 7" xfId="7230" xr:uid="{00000000-0005-0000-0000-0000871C0000}"/>
    <cellStyle name="Comma 55 7 2" xfId="7231" xr:uid="{00000000-0005-0000-0000-0000881C0000}"/>
    <cellStyle name="Comma 55 7 2 2" xfId="7232" xr:uid="{00000000-0005-0000-0000-0000891C0000}"/>
    <cellStyle name="Comma 55 7 2 2 2" xfId="7233" xr:uid="{00000000-0005-0000-0000-00008A1C0000}"/>
    <cellStyle name="Comma 55 7 2 2 2 2" xfId="27559" xr:uid="{A0FFAD8A-CA8C-463C-B602-684F98E377EE}"/>
    <cellStyle name="Comma 55 7 2 2 3" xfId="7234" xr:uid="{00000000-0005-0000-0000-00008B1C0000}"/>
    <cellStyle name="Comma 55 7 2 2 3 2" xfId="27560" xr:uid="{03D627EB-0DE7-4862-B185-5D8CDF31FBB8}"/>
    <cellStyle name="Comma 55 7 2 2 4" xfId="7235" xr:uid="{00000000-0005-0000-0000-00008C1C0000}"/>
    <cellStyle name="Comma 55 7 2 2 4 2" xfId="27561" xr:uid="{7E457587-0417-4746-9555-1864636EFF35}"/>
    <cellStyle name="Comma 55 7 2 2 5" xfId="27558" xr:uid="{A02C351D-3912-44BA-8498-5681CD43A8FD}"/>
    <cellStyle name="Comma 55 7 2 3" xfId="7236" xr:uid="{00000000-0005-0000-0000-00008D1C0000}"/>
    <cellStyle name="Comma 55 7 2 3 2" xfId="27562" xr:uid="{CCEB23D4-49A9-45F4-B62F-0B4BF0EE0AF1}"/>
    <cellStyle name="Comma 55 7 2 4" xfId="7237" xr:uid="{00000000-0005-0000-0000-00008E1C0000}"/>
    <cellStyle name="Comma 55 7 2 4 2" xfId="27563" xr:uid="{6872632B-88A5-4299-AE6A-177021D5CD53}"/>
    <cellStyle name="Comma 55 7 2 5" xfId="7238" xr:uid="{00000000-0005-0000-0000-00008F1C0000}"/>
    <cellStyle name="Comma 55 7 2 5 2" xfId="27564" xr:uid="{714A76FB-2229-4E26-8D29-679CFFB9DEA6}"/>
    <cellStyle name="Comma 55 7 2 6" xfId="27557" xr:uid="{A4AE603C-7B93-43BF-8715-9AE6639A809B}"/>
    <cellStyle name="Comma 55 7 3" xfId="7239" xr:uid="{00000000-0005-0000-0000-0000901C0000}"/>
    <cellStyle name="Comma 55 7 3 2" xfId="7240" xr:uid="{00000000-0005-0000-0000-0000911C0000}"/>
    <cellStyle name="Comma 55 7 3 2 2" xfId="27566" xr:uid="{B39B561C-D277-4A5C-BB27-865AF8C77AF9}"/>
    <cellStyle name="Comma 55 7 3 3" xfId="7241" xr:uid="{00000000-0005-0000-0000-0000921C0000}"/>
    <cellStyle name="Comma 55 7 3 3 2" xfId="27567" xr:uid="{CD46FBE7-D753-49C4-96DC-39A73A36100E}"/>
    <cellStyle name="Comma 55 7 3 4" xfId="7242" xr:uid="{00000000-0005-0000-0000-0000931C0000}"/>
    <cellStyle name="Comma 55 7 3 4 2" xfId="27568" xr:uid="{224FC6C5-1C62-40E5-A19D-F1C1E4B559AD}"/>
    <cellStyle name="Comma 55 7 3 5" xfId="27565" xr:uid="{422D5499-1D5D-4E49-AE45-E525C0E6CAFB}"/>
    <cellStyle name="Comma 55 7 4" xfId="7243" xr:uid="{00000000-0005-0000-0000-0000941C0000}"/>
    <cellStyle name="Comma 55 7 4 2" xfId="27569" xr:uid="{4D780FDD-8F24-4468-B31E-696FA493F532}"/>
    <cellStyle name="Comma 55 7 5" xfId="7244" xr:uid="{00000000-0005-0000-0000-0000951C0000}"/>
    <cellStyle name="Comma 55 7 5 2" xfId="27570" xr:uid="{B6770845-C312-469E-93AE-5E65240EA371}"/>
    <cellStyle name="Comma 55 7 6" xfId="7245" xr:uid="{00000000-0005-0000-0000-0000961C0000}"/>
    <cellStyle name="Comma 55 7 6 2" xfId="27571" xr:uid="{9A4C7689-7802-4C15-A6D6-D407FD6A1331}"/>
    <cellStyle name="Comma 55 7 7" xfId="27556" xr:uid="{541A051E-EFC6-4F26-A9A5-49094EEFF2CC}"/>
    <cellStyle name="Comma 55 8" xfId="7246" xr:uid="{00000000-0005-0000-0000-0000971C0000}"/>
    <cellStyle name="Comma 55 8 2" xfId="7247" xr:uid="{00000000-0005-0000-0000-0000981C0000}"/>
    <cellStyle name="Comma 55 8 2 2" xfId="7248" xr:uid="{00000000-0005-0000-0000-0000991C0000}"/>
    <cellStyle name="Comma 55 8 2 2 2" xfId="27574" xr:uid="{FF59DC70-06F7-4A71-8142-CD6DF7ACDC61}"/>
    <cellStyle name="Comma 55 8 2 3" xfId="7249" xr:uid="{00000000-0005-0000-0000-00009A1C0000}"/>
    <cellStyle name="Comma 55 8 2 3 2" xfId="27575" xr:uid="{6614FE9F-C47B-49AA-8DE9-5EFBB2B76B1F}"/>
    <cellStyle name="Comma 55 8 2 4" xfId="7250" xr:uid="{00000000-0005-0000-0000-00009B1C0000}"/>
    <cellStyle name="Comma 55 8 2 4 2" xfId="27576" xr:uid="{DA09C9CA-8BDA-4E6F-BC4E-839B99382566}"/>
    <cellStyle name="Comma 55 8 2 5" xfId="27573" xr:uid="{CA0A34E0-7D37-4DE7-8B1C-76F10E3249D4}"/>
    <cellStyle name="Comma 55 8 3" xfId="7251" xr:uid="{00000000-0005-0000-0000-00009C1C0000}"/>
    <cellStyle name="Comma 55 8 3 2" xfId="27577" xr:uid="{5174DE27-7CD0-4586-822D-06B07AE588B9}"/>
    <cellStyle name="Comma 55 8 4" xfId="7252" xr:uid="{00000000-0005-0000-0000-00009D1C0000}"/>
    <cellStyle name="Comma 55 8 4 2" xfId="27578" xr:uid="{79768945-1F24-4E88-8482-2280A4510678}"/>
    <cellStyle name="Comma 55 8 5" xfId="7253" xr:uid="{00000000-0005-0000-0000-00009E1C0000}"/>
    <cellStyle name="Comma 55 8 5 2" xfId="27579" xr:uid="{2F0D5B0D-61D2-46A3-B8B5-A09D293784A7}"/>
    <cellStyle name="Comma 55 8 6" xfId="27572" xr:uid="{A656A345-8A98-4B9C-BEC4-3AA3BA4C361B}"/>
    <cellStyle name="Comma 55 9" xfId="7254" xr:uid="{00000000-0005-0000-0000-00009F1C0000}"/>
    <cellStyle name="Comma 55 9 2" xfId="7255" xr:uid="{00000000-0005-0000-0000-0000A01C0000}"/>
    <cellStyle name="Comma 55 9 2 2" xfId="27581" xr:uid="{F41338C4-6383-451A-AB66-6693F426BA22}"/>
    <cellStyle name="Comma 55 9 3" xfId="7256" xr:uid="{00000000-0005-0000-0000-0000A11C0000}"/>
    <cellStyle name="Comma 55 9 3 2" xfId="27582" xr:uid="{975F9734-A042-4512-A22F-C61CCE343987}"/>
    <cellStyle name="Comma 55 9 4" xfId="7257" xr:uid="{00000000-0005-0000-0000-0000A21C0000}"/>
    <cellStyle name="Comma 55 9 4 2" xfId="27583" xr:uid="{70FD9DF7-F69C-49E2-81E1-709DFD2C8B16}"/>
    <cellStyle name="Comma 55 9 5" xfId="27580" xr:uid="{D634B2C7-5A17-494B-A1F0-200B19EC8AA4}"/>
    <cellStyle name="Comma 56" xfId="7258" xr:uid="{00000000-0005-0000-0000-0000A31C0000}"/>
    <cellStyle name="Comma 56 10" xfId="7259" xr:uid="{00000000-0005-0000-0000-0000A41C0000}"/>
    <cellStyle name="Comma 56 10 2" xfId="27585" xr:uid="{52EA3457-B336-4F91-BECD-F9BBB792A892}"/>
    <cellStyle name="Comma 56 11" xfId="7260" xr:uid="{00000000-0005-0000-0000-0000A51C0000}"/>
    <cellStyle name="Comma 56 11 2" xfId="27586" xr:uid="{EAA28ABE-32FB-4598-BE26-962F3A300DA7}"/>
    <cellStyle name="Comma 56 12" xfId="7261" xr:uid="{00000000-0005-0000-0000-0000A61C0000}"/>
    <cellStyle name="Comma 56 12 2" xfId="27587" xr:uid="{1743676E-A796-428D-88C4-AFF4679ABF9E}"/>
    <cellStyle name="Comma 56 13" xfId="27584" xr:uid="{5FEF76E0-CAA8-449A-916B-E44D36246AB7}"/>
    <cellStyle name="Comma 56 2" xfId="7262" xr:uid="{00000000-0005-0000-0000-0000A71C0000}"/>
    <cellStyle name="Comma 56 2 10" xfId="7263" xr:uid="{00000000-0005-0000-0000-0000A81C0000}"/>
    <cellStyle name="Comma 56 2 10 2" xfId="27589" xr:uid="{C077E7B5-6EA8-40E1-A172-2FB8961E7966}"/>
    <cellStyle name="Comma 56 2 11" xfId="27588" xr:uid="{C6F5338B-DA84-4903-8FC6-99DF898B1752}"/>
    <cellStyle name="Comma 56 2 2" xfId="7264" xr:uid="{00000000-0005-0000-0000-0000A91C0000}"/>
    <cellStyle name="Comma 56 2 2 2" xfId="7265" xr:uid="{00000000-0005-0000-0000-0000AA1C0000}"/>
    <cellStyle name="Comma 56 2 2 2 2" xfId="7266" xr:uid="{00000000-0005-0000-0000-0000AB1C0000}"/>
    <cellStyle name="Comma 56 2 2 2 2 2" xfId="7267" xr:uid="{00000000-0005-0000-0000-0000AC1C0000}"/>
    <cellStyle name="Comma 56 2 2 2 2 2 2" xfId="7268" xr:uid="{00000000-0005-0000-0000-0000AD1C0000}"/>
    <cellStyle name="Comma 56 2 2 2 2 2 2 2" xfId="27594" xr:uid="{0168E0E2-C0B2-4954-936E-A7DCB00498BD}"/>
    <cellStyle name="Comma 56 2 2 2 2 2 3" xfId="7269" xr:uid="{00000000-0005-0000-0000-0000AE1C0000}"/>
    <cellStyle name="Comma 56 2 2 2 2 2 3 2" xfId="27595" xr:uid="{0707E679-224E-4EC3-BF61-FE328A8E25BA}"/>
    <cellStyle name="Comma 56 2 2 2 2 2 4" xfId="7270" xr:uid="{00000000-0005-0000-0000-0000AF1C0000}"/>
    <cellStyle name="Comma 56 2 2 2 2 2 4 2" xfId="27596" xr:uid="{84D4798C-A975-4626-89D2-DF3A1077C3EC}"/>
    <cellStyle name="Comma 56 2 2 2 2 2 5" xfId="27593" xr:uid="{0B333A1B-15D6-402B-9FFE-79E968E9FC64}"/>
    <cellStyle name="Comma 56 2 2 2 2 3" xfId="7271" xr:uid="{00000000-0005-0000-0000-0000B01C0000}"/>
    <cellStyle name="Comma 56 2 2 2 2 3 2" xfId="27597" xr:uid="{39DAA59A-EBD6-432F-B7D3-30AF40515DDE}"/>
    <cellStyle name="Comma 56 2 2 2 2 4" xfId="7272" xr:uid="{00000000-0005-0000-0000-0000B11C0000}"/>
    <cellStyle name="Comma 56 2 2 2 2 4 2" xfId="27598" xr:uid="{1EAC3F0D-4BA5-4232-8B70-2AA103BA1232}"/>
    <cellStyle name="Comma 56 2 2 2 2 5" xfId="7273" xr:uid="{00000000-0005-0000-0000-0000B21C0000}"/>
    <cellStyle name="Comma 56 2 2 2 2 5 2" xfId="27599" xr:uid="{D95A62C6-C444-4E3A-BDBE-4834A6F2C7A3}"/>
    <cellStyle name="Comma 56 2 2 2 2 6" xfId="27592" xr:uid="{7736D671-CCDC-48F3-8D61-21A03D12C683}"/>
    <cellStyle name="Comma 56 2 2 2 3" xfId="7274" xr:uid="{00000000-0005-0000-0000-0000B31C0000}"/>
    <cellStyle name="Comma 56 2 2 2 3 2" xfId="7275" xr:uid="{00000000-0005-0000-0000-0000B41C0000}"/>
    <cellStyle name="Comma 56 2 2 2 3 2 2" xfId="27601" xr:uid="{F5EE4943-0201-4607-B98B-59579FFF1CC9}"/>
    <cellStyle name="Comma 56 2 2 2 3 3" xfId="7276" xr:uid="{00000000-0005-0000-0000-0000B51C0000}"/>
    <cellStyle name="Comma 56 2 2 2 3 3 2" xfId="27602" xr:uid="{49309DB5-197F-4985-BC25-701548D8FC11}"/>
    <cellStyle name="Comma 56 2 2 2 3 4" xfId="7277" xr:uid="{00000000-0005-0000-0000-0000B61C0000}"/>
    <cellStyle name="Comma 56 2 2 2 3 4 2" xfId="27603" xr:uid="{94F52B3E-68F6-41CE-8B6A-ECA173859073}"/>
    <cellStyle name="Comma 56 2 2 2 3 5" xfId="27600" xr:uid="{E0A22480-716B-4268-A9FB-071129CD110C}"/>
    <cellStyle name="Comma 56 2 2 2 4" xfId="7278" xr:uid="{00000000-0005-0000-0000-0000B71C0000}"/>
    <cellStyle name="Comma 56 2 2 2 4 2" xfId="27604" xr:uid="{07F18759-30BC-441E-8233-523AA753A761}"/>
    <cellStyle name="Comma 56 2 2 2 5" xfId="7279" xr:uid="{00000000-0005-0000-0000-0000B81C0000}"/>
    <cellStyle name="Comma 56 2 2 2 5 2" xfId="27605" xr:uid="{F55CFF12-2A93-4B4F-895A-AEE0E203043B}"/>
    <cellStyle name="Comma 56 2 2 2 6" xfId="7280" xr:uid="{00000000-0005-0000-0000-0000B91C0000}"/>
    <cellStyle name="Comma 56 2 2 2 6 2" xfId="27606" xr:uid="{807CB06D-340C-4C17-ABFA-279D182255A2}"/>
    <cellStyle name="Comma 56 2 2 2 7" xfId="27591" xr:uid="{19D63CBB-E644-4D63-9834-CC223AAD2CDF}"/>
    <cellStyle name="Comma 56 2 2 3" xfId="7281" xr:uid="{00000000-0005-0000-0000-0000BA1C0000}"/>
    <cellStyle name="Comma 56 2 2 3 2" xfId="7282" xr:uid="{00000000-0005-0000-0000-0000BB1C0000}"/>
    <cellStyle name="Comma 56 2 2 3 2 2" xfId="7283" xr:uid="{00000000-0005-0000-0000-0000BC1C0000}"/>
    <cellStyle name="Comma 56 2 2 3 2 2 2" xfId="7284" xr:uid="{00000000-0005-0000-0000-0000BD1C0000}"/>
    <cellStyle name="Comma 56 2 2 3 2 2 2 2" xfId="27610" xr:uid="{16C4CC29-A80F-40DC-B5D4-C51E35D34C1B}"/>
    <cellStyle name="Comma 56 2 2 3 2 2 3" xfId="7285" xr:uid="{00000000-0005-0000-0000-0000BE1C0000}"/>
    <cellStyle name="Comma 56 2 2 3 2 2 3 2" xfId="27611" xr:uid="{AAEA6E0A-3C9C-45EE-8F23-32ABDB79F075}"/>
    <cellStyle name="Comma 56 2 2 3 2 2 4" xfId="7286" xr:uid="{00000000-0005-0000-0000-0000BF1C0000}"/>
    <cellStyle name="Comma 56 2 2 3 2 2 4 2" xfId="27612" xr:uid="{A67B2751-8649-489F-ADEB-05103114CB7F}"/>
    <cellStyle name="Comma 56 2 2 3 2 2 5" xfId="27609" xr:uid="{7684D95B-B19C-4265-BBCA-368AB29858DF}"/>
    <cellStyle name="Comma 56 2 2 3 2 3" xfId="7287" xr:uid="{00000000-0005-0000-0000-0000C01C0000}"/>
    <cellStyle name="Comma 56 2 2 3 2 3 2" xfId="27613" xr:uid="{A439B98C-4719-4E88-A120-467F5F138FD3}"/>
    <cellStyle name="Comma 56 2 2 3 2 4" xfId="7288" xr:uid="{00000000-0005-0000-0000-0000C11C0000}"/>
    <cellStyle name="Comma 56 2 2 3 2 4 2" xfId="27614" xr:uid="{813900F4-FAAF-4413-BDAA-8841C7551EE5}"/>
    <cellStyle name="Comma 56 2 2 3 2 5" xfId="7289" xr:uid="{00000000-0005-0000-0000-0000C21C0000}"/>
    <cellStyle name="Comma 56 2 2 3 2 5 2" xfId="27615" xr:uid="{F590ABD1-7C30-408F-B7DA-07B71AC9DCC6}"/>
    <cellStyle name="Comma 56 2 2 3 2 6" xfId="27608" xr:uid="{E0BCFEB1-2F7E-40CA-BF43-00793FFA08FF}"/>
    <cellStyle name="Comma 56 2 2 3 3" xfId="7290" xr:uid="{00000000-0005-0000-0000-0000C31C0000}"/>
    <cellStyle name="Comma 56 2 2 3 3 2" xfId="7291" xr:uid="{00000000-0005-0000-0000-0000C41C0000}"/>
    <cellStyle name="Comma 56 2 2 3 3 2 2" xfId="27617" xr:uid="{2C905705-FB93-4828-9624-BBC29078B54B}"/>
    <cellStyle name="Comma 56 2 2 3 3 3" xfId="7292" xr:uid="{00000000-0005-0000-0000-0000C51C0000}"/>
    <cellStyle name="Comma 56 2 2 3 3 3 2" xfId="27618" xr:uid="{EAFE8CBF-B9C9-4EB2-868A-64DB3A175E11}"/>
    <cellStyle name="Comma 56 2 2 3 3 4" xfId="7293" xr:uid="{00000000-0005-0000-0000-0000C61C0000}"/>
    <cellStyle name="Comma 56 2 2 3 3 4 2" xfId="27619" xr:uid="{954C99C7-340E-492D-A460-4A83B4480713}"/>
    <cellStyle name="Comma 56 2 2 3 3 5" xfId="27616" xr:uid="{9BEF2AC3-717D-4221-9726-E74038DB4F1A}"/>
    <cellStyle name="Comma 56 2 2 3 4" xfId="7294" xr:uid="{00000000-0005-0000-0000-0000C71C0000}"/>
    <cellStyle name="Comma 56 2 2 3 4 2" xfId="27620" xr:uid="{B28568E9-6512-491A-A1B0-5C7EC9417025}"/>
    <cellStyle name="Comma 56 2 2 3 5" xfId="7295" xr:uid="{00000000-0005-0000-0000-0000C81C0000}"/>
    <cellStyle name="Comma 56 2 2 3 5 2" xfId="27621" xr:uid="{087C4C98-6B31-45C5-9628-2CAD921CBB6B}"/>
    <cellStyle name="Comma 56 2 2 3 6" xfId="7296" xr:uid="{00000000-0005-0000-0000-0000C91C0000}"/>
    <cellStyle name="Comma 56 2 2 3 6 2" xfId="27622" xr:uid="{7F50C029-EC0C-4622-93DD-79F98BDAD1BC}"/>
    <cellStyle name="Comma 56 2 2 3 7" xfId="27607" xr:uid="{09916E6F-5D54-47D3-B452-A49404FD9C1F}"/>
    <cellStyle name="Comma 56 2 2 4" xfId="7297" xr:uid="{00000000-0005-0000-0000-0000CA1C0000}"/>
    <cellStyle name="Comma 56 2 2 4 2" xfId="7298" xr:uid="{00000000-0005-0000-0000-0000CB1C0000}"/>
    <cellStyle name="Comma 56 2 2 4 2 2" xfId="7299" xr:uid="{00000000-0005-0000-0000-0000CC1C0000}"/>
    <cellStyle name="Comma 56 2 2 4 2 2 2" xfId="27625" xr:uid="{C3F953C9-0F7A-45A4-B4B8-2CF40D7ED310}"/>
    <cellStyle name="Comma 56 2 2 4 2 3" xfId="7300" xr:uid="{00000000-0005-0000-0000-0000CD1C0000}"/>
    <cellStyle name="Comma 56 2 2 4 2 3 2" xfId="27626" xr:uid="{6B40AE20-D0E7-4E77-9D19-A2B79FB7C7ED}"/>
    <cellStyle name="Comma 56 2 2 4 2 4" xfId="7301" xr:uid="{00000000-0005-0000-0000-0000CE1C0000}"/>
    <cellStyle name="Comma 56 2 2 4 2 4 2" xfId="27627" xr:uid="{6DC04639-5DD7-4776-A2BA-A0E7C99B61D1}"/>
    <cellStyle name="Comma 56 2 2 4 2 5" xfId="27624" xr:uid="{7B6748FD-D6F3-4DC5-A8BC-21D59A3350AB}"/>
    <cellStyle name="Comma 56 2 2 4 3" xfId="7302" xr:uid="{00000000-0005-0000-0000-0000CF1C0000}"/>
    <cellStyle name="Comma 56 2 2 4 3 2" xfId="27628" xr:uid="{A5689CA9-3FDD-4D69-909E-5303A90D64B9}"/>
    <cellStyle name="Comma 56 2 2 4 4" xfId="7303" xr:uid="{00000000-0005-0000-0000-0000D01C0000}"/>
    <cellStyle name="Comma 56 2 2 4 4 2" xfId="27629" xr:uid="{5D6474AC-6795-4B16-987F-6A953C308384}"/>
    <cellStyle name="Comma 56 2 2 4 5" xfId="7304" xr:uid="{00000000-0005-0000-0000-0000D11C0000}"/>
    <cellStyle name="Comma 56 2 2 4 5 2" xfId="27630" xr:uid="{22C4F2EF-949F-4589-9CA0-924C116ED5F7}"/>
    <cellStyle name="Comma 56 2 2 4 6" xfId="27623" xr:uid="{2C5F4EA4-471E-4B53-8E6A-E173DED36491}"/>
    <cellStyle name="Comma 56 2 2 5" xfId="7305" xr:uid="{00000000-0005-0000-0000-0000D21C0000}"/>
    <cellStyle name="Comma 56 2 2 5 2" xfId="7306" xr:uid="{00000000-0005-0000-0000-0000D31C0000}"/>
    <cellStyle name="Comma 56 2 2 5 2 2" xfId="27632" xr:uid="{7CF154CE-369F-4C69-8623-FD4FFD10D236}"/>
    <cellStyle name="Comma 56 2 2 5 3" xfId="7307" xr:uid="{00000000-0005-0000-0000-0000D41C0000}"/>
    <cellStyle name="Comma 56 2 2 5 3 2" xfId="27633" xr:uid="{70F0E0C0-4B09-496D-97C1-1B3C9B53C52F}"/>
    <cellStyle name="Comma 56 2 2 5 4" xfId="7308" xr:uid="{00000000-0005-0000-0000-0000D51C0000}"/>
    <cellStyle name="Comma 56 2 2 5 4 2" xfId="27634" xr:uid="{DCBAFB19-E769-4993-BDA6-2E4F335C38F1}"/>
    <cellStyle name="Comma 56 2 2 5 5" xfId="27631" xr:uid="{0F69A5E1-7D4A-4433-8159-890768B0054D}"/>
    <cellStyle name="Comma 56 2 2 6" xfId="7309" xr:uid="{00000000-0005-0000-0000-0000D61C0000}"/>
    <cellStyle name="Comma 56 2 2 6 2" xfId="27635" xr:uid="{F362DA8C-93D1-4C02-A96C-F4D31AF1B373}"/>
    <cellStyle name="Comma 56 2 2 7" xfId="7310" xr:uid="{00000000-0005-0000-0000-0000D71C0000}"/>
    <cellStyle name="Comma 56 2 2 7 2" xfId="27636" xr:uid="{29C636B7-F5F3-40E8-BC7A-CEA7F302F9E1}"/>
    <cellStyle name="Comma 56 2 2 8" xfId="7311" xr:uid="{00000000-0005-0000-0000-0000D81C0000}"/>
    <cellStyle name="Comma 56 2 2 8 2" xfId="27637" xr:uid="{3DB7BBBA-A5A5-4D82-BB77-24B60B8464EC}"/>
    <cellStyle name="Comma 56 2 2 9" xfId="27590" xr:uid="{47715B8D-9F47-4D34-9CEB-A93E60EA49F0}"/>
    <cellStyle name="Comma 56 2 3" xfId="7312" xr:uid="{00000000-0005-0000-0000-0000D91C0000}"/>
    <cellStyle name="Comma 56 2 3 2" xfId="7313" xr:uid="{00000000-0005-0000-0000-0000DA1C0000}"/>
    <cellStyle name="Comma 56 2 3 2 2" xfId="7314" xr:uid="{00000000-0005-0000-0000-0000DB1C0000}"/>
    <cellStyle name="Comma 56 2 3 2 2 2" xfId="7315" xr:uid="{00000000-0005-0000-0000-0000DC1C0000}"/>
    <cellStyle name="Comma 56 2 3 2 2 2 2" xfId="7316" xr:uid="{00000000-0005-0000-0000-0000DD1C0000}"/>
    <cellStyle name="Comma 56 2 3 2 2 2 2 2" xfId="27642" xr:uid="{61399C83-0C3C-448F-AB91-FDB9413D8A89}"/>
    <cellStyle name="Comma 56 2 3 2 2 2 3" xfId="7317" xr:uid="{00000000-0005-0000-0000-0000DE1C0000}"/>
    <cellStyle name="Comma 56 2 3 2 2 2 3 2" xfId="27643" xr:uid="{0EF3520A-0C01-445B-A2E4-03CAD8B36449}"/>
    <cellStyle name="Comma 56 2 3 2 2 2 4" xfId="7318" xr:uid="{00000000-0005-0000-0000-0000DF1C0000}"/>
    <cellStyle name="Comma 56 2 3 2 2 2 4 2" xfId="27644" xr:uid="{52F108F3-4F52-46A2-90F2-110777DDF5F3}"/>
    <cellStyle name="Comma 56 2 3 2 2 2 5" xfId="27641" xr:uid="{885872A6-D28A-494E-A046-3E0D9EEFEE51}"/>
    <cellStyle name="Comma 56 2 3 2 2 3" xfId="7319" xr:uid="{00000000-0005-0000-0000-0000E01C0000}"/>
    <cellStyle name="Comma 56 2 3 2 2 3 2" xfId="27645" xr:uid="{526D8E18-1FDC-4737-946D-D92FEED16C46}"/>
    <cellStyle name="Comma 56 2 3 2 2 4" xfId="7320" xr:uid="{00000000-0005-0000-0000-0000E11C0000}"/>
    <cellStyle name="Comma 56 2 3 2 2 4 2" xfId="27646" xr:uid="{729D3492-3099-48C1-8708-258C350572B0}"/>
    <cellStyle name="Comma 56 2 3 2 2 5" xfId="7321" xr:uid="{00000000-0005-0000-0000-0000E21C0000}"/>
    <cellStyle name="Comma 56 2 3 2 2 5 2" xfId="27647" xr:uid="{0DB39956-3293-4505-8438-FD7ED55B1EA4}"/>
    <cellStyle name="Comma 56 2 3 2 2 6" xfId="27640" xr:uid="{BC0CDF5E-6BA3-422A-8619-AE72CAFDC44E}"/>
    <cellStyle name="Comma 56 2 3 2 3" xfId="7322" xr:uid="{00000000-0005-0000-0000-0000E31C0000}"/>
    <cellStyle name="Comma 56 2 3 2 3 2" xfId="7323" xr:uid="{00000000-0005-0000-0000-0000E41C0000}"/>
    <cellStyle name="Comma 56 2 3 2 3 2 2" xfId="27649" xr:uid="{F502C214-D8ED-4D02-917F-BA138BC44A6F}"/>
    <cellStyle name="Comma 56 2 3 2 3 3" xfId="7324" xr:uid="{00000000-0005-0000-0000-0000E51C0000}"/>
    <cellStyle name="Comma 56 2 3 2 3 3 2" xfId="27650" xr:uid="{4A3C0EB5-A710-48CC-B1AD-E119BFDAB03F}"/>
    <cellStyle name="Comma 56 2 3 2 3 4" xfId="7325" xr:uid="{00000000-0005-0000-0000-0000E61C0000}"/>
    <cellStyle name="Comma 56 2 3 2 3 4 2" xfId="27651" xr:uid="{05D93164-D945-482B-9F1C-B3721A2D89BE}"/>
    <cellStyle name="Comma 56 2 3 2 3 5" xfId="27648" xr:uid="{1A069736-2A90-4827-ADE5-B28181993521}"/>
    <cellStyle name="Comma 56 2 3 2 4" xfId="7326" xr:uid="{00000000-0005-0000-0000-0000E71C0000}"/>
    <cellStyle name="Comma 56 2 3 2 4 2" xfId="27652" xr:uid="{1BBEF09D-8822-415E-9AFE-869C428A4553}"/>
    <cellStyle name="Comma 56 2 3 2 5" xfId="7327" xr:uid="{00000000-0005-0000-0000-0000E81C0000}"/>
    <cellStyle name="Comma 56 2 3 2 5 2" xfId="27653" xr:uid="{C67C3693-B210-45A5-9A0D-EAAC6884C366}"/>
    <cellStyle name="Comma 56 2 3 2 6" xfId="7328" xr:uid="{00000000-0005-0000-0000-0000E91C0000}"/>
    <cellStyle name="Comma 56 2 3 2 6 2" xfId="27654" xr:uid="{63D1FC84-6165-4211-9A51-A44C20894035}"/>
    <cellStyle name="Comma 56 2 3 2 7" xfId="27639" xr:uid="{F86234AB-DC54-41EA-BFE3-14A5CDE72410}"/>
    <cellStyle name="Comma 56 2 3 3" xfId="7329" xr:uid="{00000000-0005-0000-0000-0000EA1C0000}"/>
    <cellStyle name="Comma 56 2 3 3 2" xfId="7330" xr:uid="{00000000-0005-0000-0000-0000EB1C0000}"/>
    <cellStyle name="Comma 56 2 3 3 2 2" xfId="7331" xr:uid="{00000000-0005-0000-0000-0000EC1C0000}"/>
    <cellStyle name="Comma 56 2 3 3 2 2 2" xfId="7332" xr:uid="{00000000-0005-0000-0000-0000ED1C0000}"/>
    <cellStyle name="Comma 56 2 3 3 2 2 2 2" xfId="27658" xr:uid="{547F4A17-DEB3-49EF-B253-92F9DA568F5C}"/>
    <cellStyle name="Comma 56 2 3 3 2 2 3" xfId="7333" xr:uid="{00000000-0005-0000-0000-0000EE1C0000}"/>
    <cellStyle name="Comma 56 2 3 3 2 2 3 2" xfId="27659" xr:uid="{0B15A80C-876B-4746-B486-1E5FB3D51879}"/>
    <cellStyle name="Comma 56 2 3 3 2 2 4" xfId="7334" xr:uid="{00000000-0005-0000-0000-0000EF1C0000}"/>
    <cellStyle name="Comma 56 2 3 3 2 2 4 2" xfId="27660" xr:uid="{FEC911D0-F193-48F1-B35F-5A6572DA9C7A}"/>
    <cellStyle name="Comma 56 2 3 3 2 2 5" xfId="27657" xr:uid="{5C09B7D1-F50E-4E76-B258-98E0398F3FDF}"/>
    <cellStyle name="Comma 56 2 3 3 2 3" xfId="7335" xr:uid="{00000000-0005-0000-0000-0000F01C0000}"/>
    <cellStyle name="Comma 56 2 3 3 2 3 2" xfId="27661" xr:uid="{A15BA46F-D818-45BA-A247-B7B1AFF2B779}"/>
    <cellStyle name="Comma 56 2 3 3 2 4" xfId="7336" xr:uid="{00000000-0005-0000-0000-0000F11C0000}"/>
    <cellStyle name="Comma 56 2 3 3 2 4 2" xfId="27662" xr:uid="{F17C0F40-FF53-44F6-A2AA-8B6E90F6BE67}"/>
    <cellStyle name="Comma 56 2 3 3 2 5" xfId="7337" xr:uid="{00000000-0005-0000-0000-0000F21C0000}"/>
    <cellStyle name="Comma 56 2 3 3 2 5 2" xfId="27663" xr:uid="{F2497B07-93D5-458C-85C3-633380CCF4BB}"/>
    <cellStyle name="Comma 56 2 3 3 2 6" xfId="27656" xr:uid="{2A276FB8-AE43-4D9D-A61A-0159A8644B69}"/>
    <cellStyle name="Comma 56 2 3 3 3" xfId="7338" xr:uid="{00000000-0005-0000-0000-0000F31C0000}"/>
    <cellStyle name="Comma 56 2 3 3 3 2" xfId="7339" xr:uid="{00000000-0005-0000-0000-0000F41C0000}"/>
    <cellStyle name="Comma 56 2 3 3 3 2 2" xfId="27665" xr:uid="{C873CFD1-32E3-4210-BC5E-09FD39A58EC7}"/>
    <cellStyle name="Comma 56 2 3 3 3 3" xfId="7340" xr:uid="{00000000-0005-0000-0000-0000F51C0000}"/>
    <cellStyle name="Comma 56 2 3 3 3 3 2" xfId="27666" xr:uid="{8460DF19-702B-4011-935D-A00A0CC44CA6}"/>
    <cellStyle name="Comma 56 2 3 3 3 4" xfId="7341" xr:uid="{00000000-0005-0000-0000-0000F61C0000}"/>
    <cellStyle name="Comma 56 2 3 3 3 4 2" xfId="27667" xr:uid="{BBECAE07-38E6-4995-8714-21C88408A9F0}"/>
    <cellStyle name="Comma 56 2 3 3 3 5" xfId="27664" xr:uid="{225FBC6E-2347-45EC-A702-807B4021D7A5}"/>
    <cellStyle name="Comma 56 2 3 3 4" xfId="7342" xr:uid="{00000000-0005-0000-0000-0000F71C0000}"/>
    <cellStyle name="Comma 56 2 3 3 4 2" xfId="27668" xr:uid="{78104BBD-7E03-46A3-BE7E-6DFDC4055055}"/>
    <cellStyle name="Comma 56 2 3 3 5" xfId="7343" xr:uid="{00000000-0005-0000-0000-0000F81C0000}"/>
    <cellStyle name="Comma 56 2 3 3 5 2" xfId="27669" xr:uid="{D033BB26-DCF2-43D7-9CAB-0E199D38A81A}"/>
    <cellStyle name="Comma 56 2 3 3 6" xfId="7344" xr:uid="{00000000-0005-0000-0000-0000F91C0000}"/>
    <cellStyle name="Comma 56 2 3 3 6 2" xfId="27670" xr:uid="{753B7A7E-B026-49A7-A8ED-91D761CAF251}"/>
    <cellStyle name="Comma 56 2 3 3 7" xfId="27655" xr:uid="{F5816787-B613-4D15-9886-5EA4DE0B1225}"/>
    <cellStyle name="Comma 56 2 3 4" xfId="7345" xr:uid="{00000000-0005-0000-0000-0000FA1C0000}"/>
    <cellStyle name="Comma 56 2 3 4 2" xfId="7346" xr:uid="{00000000-0005-0000-0000-0000FB1C0000}"/>
    <cellStyle name="Comma 56 2 3 4 2 2" xfId="7347" xr:uid="{00000000-0005-0000-0000-0000FC1C0000}"/>
    <cellStyle name="Comma 56 2 3 4 2 2 2" xfId="27673" xr:uid="{64434952-B44F-4DB7-9C0B-74D7BAE4768D}"/>
    <cellStyle name="Comma 56 2 3 4 2 3" xfId="7348" xr:uid="{00000000-0005-0000-0000-0000FD1C0000}"/>
    <cellStyle name="Comma 56 2 3 4 2 3 2" xfId="27674" xr:uid="{7C0CF676-3ED2-4000-BE93-9FABB7B9762D}"/>
    <cellStyle name="Comma 56 2 3 4 2 4" xfId="7349" xr:uid="{00000000-0005-0000-0000-0000FE1C0000}"/>
    <cellStyle name="Comma 56 2 3 4 2 4 2" xfId="27675" xr:uid="{F5CFB2DF-0D6D-4F01-8D0E-9C76D5B955BF}"/>
    <cellStyle name="Comma 56 2 3 4 2 5" xfId="27672" xr:uid="{DF1E74B2-CF23-4243-A303-7E610AE89313}"/>
    <cellStyle name="Comma 56 2 3 4 3" xfId="7350" xr:uid="{00000000-0005-0000-0000-0000FF1C0000}"/>
    <cellStyle name="Comma 56 2 3 4 3 2" xfId="27676" xr:uid="{0C18C1B2-B892-48A1-BD25-217045D1293F}"/>
    <cellStyle name="Comma 56 2 3 4 4" xfId="7351" xr:uid="{00000000-0005-0000-0000-0000001D0000}"/>
    <cellStyle name="Comma 56 2 3 4 4 2" xfId="27677" xr:uid="{59414957-DA70-4BBF-81D1-FB856185B96F}"/>
    <cellStyle name="Comma 56 2 3 4 5" xfId="7352" xr:uid="{00000000-0005-0000-0000-0000011D0000}"/>
    <cellStyle name="Comma 56 2 3 4 5 2" xfId="27678" xr:uid="{7326CA70-584D-453F-BBB9-788CDCB6B780}"/>
    <cellStyle name="Comma 56 2 3 4 6" xfId="27671" xr:uid="{9F85C266-3481-4A88-98C1-A9C1AE3B50F7}"/>
    <cellStyle name="Comma 56 2 3 5" xfId="7353" xr:uid="{00000000-0005-0000-0000-0000021D0000}"/>
    <cellStyle name="Comma 56 2 3 5 2" xfId="7354" xr:uid="{00000000-0005-0000-0000-0000031D0000}"/>
    <cellStyle name="Comma 56 2 3 5 2 2" xfId="27680" xr:uid="{4CFC7A33-4D94-4C6D-AFC1-0F8B46021F50}"/>
    <cellStyle name="Comma 56 2 3 5 3" xfId="7355" xr:uid="{00000000-0005-0000-0000-0000041D0000}"/>
    <cellStyle name="Comma 56 2 3 5 3 2" xfId="27681" xr:uid="{2C6EE2AA-29BB-4515-A4BF-02DE77C8417C}"/>
    <cellStyle name="Comma 56 2 3 5 4" xfId="7356" xr:uid="{00000000-0005-0000-0000-0000051D0000}"/>
    <cellStyle name="Comma 56 2 3 5 4 2" xfId="27682" xr:uid="{C236CDB3-EE2F-43D5-AB6E-BA774369C376}"/>
    <cellStyle name="Comma 56 2 3 5 5" xfId="27679" xr:uid="{D9050C91-22D7-4367-9C91-F2B0E5BEB807}"/>
    <cellStyle name="Comma 56 2 3 6" xfId="7357" xr:uid="{00000000-0005-0000-0000-0000061D0000}"/>
    <cellStyle name="Comma 56 2 3 6 2" xfId="27683" xr:uid="{14640199-4872-4635-A297-0B31776F11CB}"/>
    <cellStyle name="Comma 56 2 3 7" xfId="7358" xr:uid="{00000000-0005-0000-0000-0000071D0000}"/>
    <cellStyle name="Comma 56 2 3 7 2" xfId="27684" xr:uid="{C3823C66-5394-4EC7-9A32-BD9AE1A5ACA0}"/>
    <cellStyle name="Comma 56 2 3 8" xfId="7359" xr:uid="{00000000-0005-0000-0000-0000081D0000}"/>
    <cellStyle name="Comma 56 2 3 8 2" xfId="27685" xr:uid="{2FBFFE25-60C5-49C1-AA92-01DDF7A31EC9}"/>
    <cellStyle name="Comma 56 2 3 9" xfId="27638" xr:uid="{6BC8D12E-5F04-4239-B181-1F04A2992517}"/>
    <cellStyle name="Comma 56 2 4" xfId="7360" xr:uid="{00000000-0005-0000-0000-0000091D0000}"/>
    <cellStyle name="Comma 56 2 4 2" xfId="7361" xr:uid="{00000000-0005-0000-0000-00000A1D0000}"/>
    <cellStyle name="Comma 56 2 4 2 2" xfId="7362" xr:uid="{00000000-0005-0000-0000-00000B1D0000}"/>
    <cellStyle name="Comma 56 2 4 2 2 2" xfId="7363" xr:uid="{00000000-0005-0000-0000-00000C1D0000}"/>
    <cellStyle name="Comma 56 2 4 2 2 2 2" xfId="27689" xr:uid="{CB8EBE46-BBDD-4BA5-9A72-9133AC4AE3F3}"/>
    <cellStyle name="Comma 56 2 4 2 2 3" xfId="7364" xr:uid="{00000000-0005-0000-0000-00000D1D0000}"/>
    <cellStyle name="Comma 56 2 4 2 2 3 2" xfId="27690" xr:uid="{6083CD53-8D61-44B5-B451-FA5A2EEF4CD4}"/>
    <cellStyle name="Comma 56 2 4 2 2 4" xfId="7365" xr:uid="{00000000-0005-0000-0000-00000E1D0000}"/>
    <cellStyle name="Comma 56 2 4 2 2 4 2" xfId="27691" xr:uid="{FE0F5FAF-A992-4347-86D4-E73881BE7DB5}"/>
    <cellStyle name="Comma 56 2 4 2 2 5" xfId="27688" xr:uid="{61DE74D5-8E8E-48C1-93EC-D9C42D8946E4}"/>
    <cellStyle name="Comma 56 2 4 2 3" xfId="7366" xr:uid="{00000000-0005-0000-0000-00000F1D0000}"/>
    <cellStyle name="Comma 56 2 4 2 3 2" xfId="27692" xr:uid="{B32DEC06-B3D2-4CC2-A299-FF0F1740E1D4}"/>
    <cellStyle name="Comma 56 2 4 2 4" xfId="7367" xr:uid="{00000000-0005-0000-0000-0000101D0000}"/>
    <cellStyle name="Comma 56 2 4 2 4 2" xfId="27693" xr:uid="{5BC25998-52B6-4FB5-8DD6-609FFE72176D}"/>
    <cellStyle name="Comma 56 2 4 2 5" xfId="7368" xr:uid="{00000000-0005-0000-0000-0000111D0000}"/>
    <cellStyle name="Comma 56 2 4 2 5 2" xfId="27694" xr:uid="{30E3583F-5DFD-44E1-9887-FADD2836A0E4}"/>
    <cellStyle name="Comma 56 2 4 2 6" xfId="27687" xr:uid="{74BD7898-CDEB-4351-88D6-8184BFE6CFB3}"/>
    <cellStyle name="Comma 56 2 4 3" xfId="7369" xr:uid="{00000000-0005-0000-0000-0000121D0000}"/>
    <cellStyle name="Comma 56 2 4 3 2" xfId="7370" xr:uid="{00000000-0005-0000-0000-0000131D0000}"/>
    <cellStyle name="Comma 56 2 4 3 2 2" xfId="27696" xr:uid="{90174CE5-25F8-41EF-83D8-6755D2F10055}"/>
    <cellStyle name="Comma 56 2 4 3 3" xfId="7371" xr:uid="{00000000-0005-0000-0000-0000141D0000}"/>
    <cellStyle name="Comma 56 2 4 3 3 2" xfId="27697" xr:uid="{D72FA50A-FD76-4B78-A36C-B932815E99A5}"/>
    <cellStyle name="Comma 56 2 4 3 4" xfId="7372" xr:uid="{00000000-0005-0000-0000-0000151D0000}"/>
    <cellStyle name="Comma 56 2 4 3 4 2" xfId="27698" xr:uid="{F32C9788-EE24-48D2-B159-D5FAA52C7461}"/>
    <cellStyle name="Comma 56 2 4 3 5" xfId="27695" xr:uid="{7AA68323-328D-4A06-B202-94F15EAF1FC5}"/>
    <cellStyle name="Comma 56 2 4 4" xfId="7373" xr:uid="{00000000-0005-0000-0000-0000161D0000}"/>
    <cellStyle name="Comma 56 2 4 4 2" xfId="27699" xr:uid="{77571EB8-1B8C-45CB-83EB-09528C6A51AE}"/>
    <cellStyle name="Comma 56 2 4 5" xfId="7374" xr:uid="{00000000-0005-0000-0000-0000171D0000}"/>
    <cellStyle name="Comma 56 2 4 5 2" xfId="27700" xr:uid="{CD34E89A-44CE-4218-902C-D8A51F60FA1A}"/>
    <cellStyle name="Comma 56 2 4 6" xfId="7375" xr:uid="{00000000-0005-0000-0000-0000181D0000}"/>
    <cellStyle name="Comma 56 2 4 6 2" xfId="27701" xr:uid="{5EDF67D0-1F35-4A6C-AAE3-EE5755E30236}"/>
    <cellStyle name="Comma 56 2 4 7" xfId="27686" xr:uid="{A25ED2F7-3C6C-4FB9-B284-9B804D456BCA}"/>
    <cellStyle name="Comma 56 2 5" xfId="7376" xr:uid="{00000000-0005-0000-0000-0000191D0000}"/>
    <cellStyle name="Comma 56 2 5 2" xfId="7377" xr:uid="{00000000-0005-0000-0000-00001A1D0000}"/>
    <cellStyle name="Comma 56 2 5 2 2" xfId="7378" xr:uid="{00000000-0005-0000-0000-00001B1D0000}"/>
    <cellStyle name="Comma 56 2 5 2 2 2" xfId="7379" xr:uid="{00000000-0005-0000-0000-00001C1D0000}"/>
    <cellStyle name="Comma 56 2 5 2 2 2 2" xfId="27705" xr:uid="{DFD282EC-A0C8-4CCE-849B-45C04EB7890E}"/>
    <cellStyle name="Comma 56 2 5 2 2 3" xfId="7380" xr:uid="{00000000-0005-0000-0000-00001D1D0000}"/>
    <cellStyle name="Comma 56 2 5 2 2 3 2" xfId="27706" xr:uid="{19D47641-273E-41EF-ADFB-6790457C1416}"/>
    <cellStyle name="Comma 56 2 5 2 2 4" xfId="7381" xr:uid="{00000000-0005-0000-0000-00001E1D0000}"/>
    <cellStyle name="Comma 56 2 5 2 2 4 2" xfId="27707" xr:uid="{23B797AB-DE96-4C72-A08C-4605CF06B0A1}"/>
    <cellStyle name="Comma 56 2 5 2 2 5" xfId="27704" xr:uid="{08288B14-0A5A-4DA0-B02D-ED8C398EC6EF}"/>
    <cellStyle name="Comma 56 2 5 2 3" xfId="7382" xr:uid="{00000000-0005-0000-0000-00001F1D0000}"/>
    <cellStyle name="Comma 56 2 5 2 3 2" xfId="27708" xr:uid="{A00CAD2F-3AB8-4CEB-9962-2F7D3E0E95A0}"/>
    <cellStyle name="Comma 56 2 5 2 4" xfId="7383" xr:uid="{00000000-0005-0000-0000-0000201D0000}"/>
    <cellStyle name="Comma 56 2 5 2 4 2" xfId="27709" xr:uid="{90424F99-DE13-4D69-9C55-CA3940B6D762}"/>
    <cellStyle name="Comma 56 2 5 2 5" xfId="7384" xr:uid="{00000000-0005-0000-0000-0000211D0000}"/>
    <cellStyle name="Comma 56 2 5 2 5 2" xfId="27710" xr:uid="{3AC3E58D-3AB5-419E-B67B-8EB46743C55E}"/>
    <cellStyle name="Comma 56 2 5 2 6" xfId="27703" xr:uid="{B976FDC0-83DE-4136-9D1F-8237C93A341D}"/>
    <cellStyle name="Comma 56 2 5 3" xfId="7385" xr:uid="{00000000-0005-0000-0000-0000221D0000}"/>
    <cellStyle name="Comma 56 2 5 3 2" xfId="7386" xr:uid="{00000000-0005-0000-0000-0000231D0000}"/>
    <cellStyle name="Comma 56 2 5 3 2 2" xfId="27712" xr:uid="{7FCE6D36-511A-4256-BC28-BB043307B379}"/>
    <cellStyle name="Comma 56 2 5 3 3" xfId="7387" xr:uid="{00000000-0005-0000-0000-0000241D0000}"/>
    <cellStyle name="Comma 56 2 5 3 3 2" xfId="27713" xr:uid="{19364787-9D84-44BE-B945-B150ABD993B9}"/>
    <cellStyle name="Comma 56 2 5 3 4" xfId="7388" xr:uid="{00000000-0005-0000-0000-0000251D0000}"/>
    <cellStyle name="Comma 56 2 5 3 4 2" xfId="27714" xr:uid="{263E7639-A47C-4B98-B606-1BB2CEAFE762}"/>
    <cellStyle name="Comma 56 2 5 3 5" xfId="27711" xr:uid="{C00D9477-C246-4405-8791-3BF009E4AE70}"/>
    <cellStyle name="Comma 56 2 5 4" xfId="7389" xr:uid="{00000000-0005-0000-0000-0000261D0000}"/>
    <cellStyle name="Comma 56 2 5 4 2" xfId="27715" xr:uid="{985810C5-AA3B-4508-91C0-00A69EF37D35}"/>
    <cellStyle name="Comma 56 2 5 5" xfId="7390" xr:uid="{00000000-0005-0000-0000-0000271D0000}"/>
    <cellStyle name="Comma 56 2 5 5 2" xfId="27716" xr:uid="{25910DA4-503E-4868-BAEB-899F2935469A}"/>
    <cellStyle name="Comma 56 2 5 6" xfId="7391" xr:uid="{00000000-0005-0000-0000-0000281D0000}"/>
    <cellStyle name="Comma 56 2 5 6 2" xfId="27717" xr:uid="{0B6E1D72-285B-4B49-B031-C26F51D3A6C2}"/>
    <cellStyle name="Comma 56 2 5 7" xfId="27702" xr:uid="{9673EBB7-AEC3-4363-AC0A-F68A2647B704}"/>
    <cellStyle name="Comma 56 2 6" xfId="7392" xr:uid="{00000000-0005-0000-0000-0000291D0000}"/>
    <cellStyle name="Comma 56 2 6 2" xfId="7393" xr:uid="{00000000-0005-0000-0000-00002A1D0000}"/>
    <cellStyle name="Comma 56 2 6 2 2" xfId="7394" xr:uid="{00000000-0005-0000-0000-00002B1D0000}"/>
    <cellStyle name="Comma 56 2 6 2 2 2" xfId="27720" xr:uid="{DF7420F6-FE44-4CB0-9C2C-15627F1352E3}"/>
    <cellStyle name="Comma 56 2 6 2 3" xfId="7395" xr:uid="{00000000-0005-0000-0000-00002C1D0000}"/>
    <cellStyle name="Comma 56 2 6 2 3 2" xfId="27721" xr:uid="{C71BAD94-431D-45E0-90F6-0AC7F39936DD}"/>
    <cellStyle name="Comma 56 2 6 2 4" xfId="7396" xr:uid="{00000000-0005-0000-0000-00002D1D0000}"/>
    <cellStyle name="Comma 56 2 6 2 4 2" xfId="27722" xr:uid="{985BDB8D-7AC0-486A-A602-F3762CE3A50D}"/>
    <cellStyle name="Comma 56 2 6 2 5" xfId="27719" xr:uid="{A74C2F9B-ED02-4F3F-8F4D-D9CB7054FD9B}"/>
    <cellStyle name="Comma 56 2 6 3" xfId="7397" xr:uid="{00000000-0005-0000-0000-00002E1D0000}"/>
    <cellStyle name="Comma 56 2 6 3 2" xfId="27723" xr:uid="{909DE7A7-EFF6-402B-9FDB-1ABE9829B36D}"/>
    <cellStyle name="Comma 56 2 6 4" xfId="7398" xr:uid="{00000000-0005-0000-0000-00002F1D0000}"/>
    <cellStyle name="Comma 56 2 6 4 2" xfId="27724" xr:uid="{7A0AEB73-155B-454A-AE20-D48B3D1E796E}"/>
    <cellStyle name="Comma 56 2 6 5" xfId="7399" xr:uid="{00000000-0005-0000-0000-0000301D0000}"/>
    <cellStyle name="Comma 56 2 6 5 2" xfId="27725" xr:uid="{C0326CF2-5630-42E4-B662-D0B4B9658DF1}"/>
    <cellStyle name="Comma 56 2 6 6" xfId="27718" xr:uid="{A325A4BD-EFDA-4D47-8A2E-D08C23431786}"/>
    <cellStyle name="Comma 56 2 7" xfId="7400" xr:uid="{00000000-0005-0000-0000-0000311D0000}"/>
    <cellStyle name="Comma 56 2 7 2" xfId="7401" xr:uid="{00000000-0005-0000-0000-0000321D0000}"/>
    <cellStyle name="Comma 56 2 7 2 2" xfId="27727" xr:uid="{DEDC382D-600A-4C69-9DDE-257D6DC8DECA}"/>
    <cellStyle name="Comma 56 2 7 3" xfId="7402" xr:uid="{00000000-0005-0000-0000-0000331D0000}"/>
    <cellStyle name="Comma 56 2 7 3 2" xfId="27728" xr:uid="{D946D782-2E6B-4D20-A410-B4F7C6C05681}"/>
    <cellStyle name="Comma 56 2 7 4" xfId="7403" xr:uid="{00000000-0005-0000-0000-0000341D0000}"/>
    <cellStyle name="Comma 56 2 7 4 2" xfId="27729" xr:uid="{C455EC76-6180-4448-AE03-1BA441973891}"/>
    <cellStyle name="Comma 56 2 7 5" xfId="27726" xr:uid="{1A456E64-34D9-4FB6-AA1B-0B6456D9ED17}"/>
    <cellStyle name="Comma 56 2 8" xfId="7404" xr:uid="{00000000-0005-0000-0000-0000351D0000}"/>
    <cellStyle name="Comma 56 2 8 2" xfId="27730" xr:uid="{DB20B367-D3F6-4645-9F56-DE6029B8A781}"/>
    <cellStyle name="Comma 56 2 9" xfId="7405" xr:uid="{00000000-0005-0000-0000-0000361D0000}"/>
    <cellStyle name="Comma 56 2 9 2" xfId="27731" xr:uid="{F5578472-4D4F-4E34-ACCA-9B671A0A3917}"/>
    <cellStyle name="Comma 56 3" xfId="7406" xr:uid="{00000000-0005-0000-0000-0000371D0000}"/>
    <cellStyle name="Comma 56 3 10" xfId="7407" xr:uid="{00000000-0005-0000-0000-0000381D0000}"/>
    <cellStyle name="Comma 56 3 10 2" xfId="27733" xr:uid="{71A729E2-6B81-41D1-BFDB-3C5DD773D8DC}"/>
    <cellStyle name="Comma 56 3 11" xfId="27732" xr:uid="{CF28DFC9-244A-47D5-BF91-E4B0E06CFC40}"/>
    <cellStyle name="Comma 56 3 2" xfId="7408" xr:uid="{00000000-0005-0000-0000-0000391D0000}"/>
    <cellStyle name="Comma 56 3 2 2" xfId="7409" xr:uid="{00000000-0005-0000-0000-00003A1D0000}"/>
    <cellStyle name="Comma 56 3 2 2 2" xfId="7410" xr:uid="{00000000-0005-0000-0000-00003B1D0000}"/>
    <cellStyle name="Comma 56 3 2 2 2 2" xfId="7411" xr:uid="{00000000-0005-0000-0000-00003C1D0000}"/>
    <cellStyle name="Comma 56 3 2 2 2 2 2" xfId="7412" xr:uid="{00000000-0005-0000-0000-00003D1D0000}"/>
    <cellStyle name="Comma 56 3 2 2 2 2 2 2" xfId="27738" xr:uid="{D5CEE861-DFD8-4AD3-9E12-CE2488917192}"/>
    <cellStyle name="Comma 56 3 2 2 2 2 3" xfId="7413" xr:uid="{00000000-0005-0000-0000-00003E1D0000}"/>
    <cellStyle name="Comma 56 3 2 2 2 2 3 2" xfId="27739" xr:uid="{FBA066AF-66F3-4BF0-9732-C73A434A6FDE}"/>
    <cellStyle name="Comma 56 3 2 2 2 2 4" xfId="7414" xr:uid="{00000000-0005-0000-0000-00003F1D0000}"/>
    <cellStyle name="Comma 56 3 2 2 2 2 4 2" xfId="27740" xr:uid="{B4AC8A6B-EC49-42AF-AD55-CF85C8228C9B}"/>
    <cellStyle name="Comma 56 3 2 2 2 2 5" xfId="27737" xr:uid="{A42552B7-4639-4200-81FF-32BA45956437}"/>
    <cellStyle name="Comma 56 3 2 2 2 3" xfId="7415" xr:uid="{00000000-0005-0000-0000-0000401D0000}"/>
    <cellStyle name="Comma 56 3 2 2 2 3 2" xfId="27741" xr:uid="{AEF6F7D5-9BF7-467C-9A29-4C61CDCB3BED}"/>
    <cellStyle name="Comma 56 3 2 2 2 4" xfId="7416" xr:uid="{00000000-0005-0000-0000-0000411D0000}"/>
    <cellStyle name="Comma 56 3 2 2 2 4 2" xfId="27742" xr:uid="{A8503AE2-7C3D-487D-B11C-21DBF2C3F2E7}"/>
    <cellStyle name="Comma 56 3 2 2 2 5" xfId="7417" xr:uid="{00000000-0005-0000-0000-0000421D0000}"/>
    <cellStyle name="Comma 56 3 2 2 2 5 2" xfId="27743" xr:uid="{1696E198-9924-427E-94D5-3C7A5355177B}"/>
    <cellStyle name="Comma 56 3 2 2 2 6" xfId="27736" xr:uid="{0227C355-24F3-4B41-8C23-B2E7DDB788AD}"/>
    <cellStyle name="Comma 56 3 2 2 3" xfId="7418" xr:uid="{00000000-0005-0000-0000-0000431D0000}"/>
    <cellStyle name="Comma 56 3 2 2 3 2" xfId="7419" xr:uid="{00000000-0005-0000-0000-0000441D0000}"/>
    <cellStyle name="Comma 56 3 2 2 3 2 2" xfId="27745" xr:uid="{9F08C92E-E35B-4F0C-98BA-F1E2163386CF}"/>
    <cellStyle name="Comma 56 3 2 2 3 3" xfId="7420" xr:uid="{00000000-0005-0000-0000-0000451D0000}"/>
    <cellStyle name="Comma 56 3 2 2 3 3 2" xfId="27746" xr:uid="{76CF5E85-92C2-43C7-A411-1FCE29A78873}"/>
    <cellStyle name="Comma 56 3 2 2 3 4" xfId="7421" xr:uid="{00000000-0005-0000-0000-0000461D0000}"/>
    <cellStyle name="Comma 56 3 2 2 3 4 2" xfId="27747" xr:uid="{4E46EC42-534D-4EA0-894C-428AF1136C52}"/>
    <cellStyle name="Comma 56 3 2 2 3 5" xfId="27744" xr:uid="{2233373A-5789-4C45-B363-8049D4824E7A}"/>
    <cellStyle name="Comma 56 3 2 2 4" xfId="7422" xr:uid="{00000000-0005-0000-0000-0000471D0000}"/>
    <cellStyle name="Comma 56 3 2 2 4 2" xfId="27748" xr:uid="{7F74D46A-E802-48DA-9A6A-85640E3B548C}"/>
    <cellStyle name="Comma 56 3 2 2 5" xfId="7423" xr:uid="{00000000-0005-0000-0000-0000481D0000}"/>
    <cellStyle name="Comma 56 3 2 2 5 2" xfId="27749" xr:uid="{AA79464B-B6D4-4966-9FFE-258705D9B1D3}"/>
    <cellStyle name="Comma 56 3 2 2 6" xfId="7424" xr:uid="{00000000-0005-0000-0000-0000491D0000}"/>
    <cellStyle name="Comma 56 3 2 2 6 2" xfId="27750" xr:uid="{964C8341-39EB-4A90-9D2C-A5CEFCE882E2}"/>
    <cellStyle name="Comma 56 3 2 2 7" xfId="27735" xr:uid="{C54B2F9A-509D-42C3-837D-9EB4C31975DC}"/>
    <cellStyle name="Comma 56 3 2 3" xfId="7425" xr:uid="{00000000-0005-0000-0000-00004A1D0000}"/>
    <cellStyle name="Comma 56 3 2 3 2" xfId="7426" xr:uid="{00000000-0005-0000-0000-00004B1D0000}"/>
    <cellStyle name="Comma 56 3 2 3 2 2" xfId="7427" xr:uid="{00000000-0005-0000-0000-00004C1D0000}"/>
    <cellStyle name="Comma 56 3 2 3 2 2 2" xfId="7428" xr:uid="{00000000-0005-0000-0000-00004D1D0000}"/>
    <cellStyle name="Comma 56 3 2 3 2 2 2 2" xfId="27754" xr:uid="{282AB464-E815-4533-9C27-E421663586AD}"/>
    <cellStyle name="Comma 56 3 2 3 2 2 3" xfId="7429" xr:uid="{00000000-0005-0000-0000-00004E1D0000}"/>
    <cellStyle name="Comma 56 3 2 3 2 2 3 2" xfId="27755" xr:uid="{BD1D4AD9-CC18-4347-A04B-533F4C71AB59}"/>
    <cellStyle name="Comma 56 3 2 3 2 2 4" xfId="7430" xr:uid="{00000000-0005-0000-0000-00004F1D0000}"/>
    <cellStyle name="Comma 56 3 2 3 2 2 4 2" xfId="27756" xr:uid="{CBE2A549-6ACC-4070-9970-8530FA8A7690}"/>
    <cellStyle name="Comma 56 3 2 3 2 2 5" xfId="27753" xr:uid="{3244FFAD-DA46-475E-B85F-9C909A03E512}"/>
    <cellStyle name="Comma 56 3 2 3 2 3" xfId="7431" xr:uid="{00000000-0005-0000-0000-0000501D0000}"/>
    <cellStyle name="Comma 56 3 2 3 2 3 2" xfId="27757" xr:uid="{7A931F78-811A-4EFC-9B49-9729A04B096C}"/>
    <cellStyle name="Comma 56 3 2 3 2 4" xfId="7432" xr:uid="{00000000-0005-0000-0000-0000511D0000}"/>
    <cellStyle name="Comma 56 3 2 3 2 4 2" xfId="27758" xr:uid="{F7F87AD9-F2DB-4C7E-BB75-B9E69167BE5E}"/>
    <cellStyle name="Comma 56 3 2 3 2 5" xfId="7433" xr:uid="{00000000-0005-0000-0000-0000521D0000}"/>
    <cellStyle name="Comma 56 3 2 3 2 5 2" xfId="27759" xr:uid="{11E0E2FE-13B4-4681-9274-55B975FF5BF8}"/>
    <cellStyle name="Comma 56 3 2 3 2 6" xfId="27752" xr:uid="{443B68D2-5F3C-4838-B775-A9CF4F2E6228}"/>
    <cellStyle name="Comma 56 3 2 3 3" xfId="7434" xr:uid="{00000000-0005-0000-0000-0000531D0000}"/>
    <cellStyle name="Comma 56 3 2 3 3 2" xfId="7435" xr:uid="{00000000-0005-0000-0000-0000541D0000}"/>
    <cellStyle name="Comma 56 3 2 3 3 2 2" xfId="27761" xr:uid="{508084D2-6FDE-4904-BEB3-83FF4E9C893A}"/>
    <cellStyle name="Comma 56 3 2 3 3 3" xfId="7436" xr:uid="{00000000-0005-0000-0000-0000551D0000}"/>
    <cellStyle name="Comma 56 3 2 3 3 3 2" xfId="27762" xr:uid="{2B61E24B-D738-4B39-AE7A-EF3C7BFCF1B3}"/>
    <cellStyle name="Comma 56 3 2 3 3 4" xfId="7437" xr:uid="{00000000-0005-0000-0000-0000561D0000}"/>
    <cellStyle name="Comma 56 3 2 3 3 4 2" xfId="27763" xr:uid="{C2317653-4B81-404A-8F7B-9AE50D877744}"/>
    <cellStyle name="Comma 56 3 2 3 3 5" xfId="27760" xr:uid="{A0ACD4C8-88A4-4DB0-9B70-9D5A430D177D}"/>
    <cellStyle name="Comma 56 3 2 3 4" xfId="7438" xr:uid="{00000000-0005-0000-0000-0000571D0000}"/>
    <cellStyle name="Comma 56 3 2 3 4 2" xfId="27764" xr:uid="{AAD79D59-6C93-4489-BD13-ABB0402377AA}"/>
    <cellStyle name="Comma 56 3 2 3 5" xfId="7439" xr:uid="{00000000-0005-0000-0000-0000581D0000}"/>
    <cellStyle name="Comma 56 3 2 3 5 2" xfId="27765" xr:uid="{744AA284-E632-4B6F-B1D7-19017840BB6F}"/>
    <cellStyle name="Comma 56 3 2 3 6" xfId="7440" xr:uid="{00000000-0005-0000-0000-0000591D0000}"/>
    <cellStyle name="Comma 56 3 2 3 6 2" xfId="27766" xr:uid="{4F08DDBC-505B-4B2B-A05D-E549B2736338}"/>
    <cellStyle name="Comma 56 3 2 3 7" xfId="27751" xr:uid="{DB528206-7B84-4549-94F2-2E98A29DCC0C}"/>
    <cellStyle name="Comma 56 3 2 4" xfId="7441" xr:uid="{00000000-0005-0000-0000-00005A1D0000}"/>
    <cellStyle name="Comma 56 3 2 4 2" xfId="7442" xr:uid="{00000000-0005-0000-0000-00005B1D0000}"/>
    <cellStyle name="Comma 56 3 2 4 2 2" xfId="7443" xr:uid="{00000000-0005-0000-0000-00005C1D0000}"/>
    <cellStyle name="Comma 56 3 2 4 2 2 2" xfId="27769" xr:uid="{7902D987-2C68-4BB2-923A-DAC18E6811F8}"/>
    <cellStyle name="Comma 56 3 2 4 2 3" xfId="7444" xr:uid="{00000000-0005-0000-0000-00005D1D0000}"/>
    <cellStyle name="Comma 56 3 2 4 2 3 2" xfId="27770" xr:uid="{728A2EA0-F5F7-443A-A5F4-C1CE1B165094}"/>
    <cellStyle name="Comma 56 3 2 4 2 4" xfId="7445" xr:uid="{00000000-0005-0000-0000-00005E1D0000}"/>
    <cellStyle name="Comma 56 3 2 4 2 4 2" xfId="27771" xr:uid="{D72172A6-63B6-413B-8EF4-00046054B4D7}"/>
    <cellStyle name="Comma 56 3 2 4 2 5" xfId="27768" xr:uid="{A5F5A8C7-B36C-4A5B-AAD2-33D4153D13CC}"/>
    <cellStyle name="Comma 56 3 2 4 3" xfId="7446" xr:uid="{00000000-0005-0000-0000-00005F1D0000}"/>
    <cellStyle name="Comma 56 3 2 4 3 2" xfId="27772" xr:uid="{6048DA3E-2B91-4D45-9933-BB99DB2151F9}"/>
    <cellStyle name="Comma 56 3 2 4 4" xfId="7447" xr:uid="{00000000-0005-0000-0000-0000601D0000}"/>
    <cellStyle name="Comma 56 3 2 4 4 2" xfId="27773" xr:uid="{86D9FA97-F1A1-4E38-B4F1-D1F5D23AC335}"/>
    <cellStyle name="Comma 56 3 2 4 5" xfId="7448" xr:uid="{00000000-0005-0000-0000-0000611D0000}"/>
    <cellStyle name="Comma 56 3 2 4 5 2" xfId="27774" xr:uid="{F619469C-E714-40E4-83E5-1001F4A4A68C}"/>
    <cellStyle name="Comma 56 3 2 4 6" xfId="27767" xr:uid="{8628C3FE-C5DD-4729-824D-34EDB9624633}"/>
    <cellStyle name="Comma 56 3 2 5" xfId="7449" xr:uid="{00000000-0005-0000-0000-0000621D0000}"/>
    <cellStyle name="Comma 56 3 2 5 2" xfId="7450" xr:uid="{00000000-0005-0000-0000-0000631D0000}"/>
    <cellStyle name="Comma 56 3 2 5 2 2" xfId="27776" xr:uid="{4A6D8ADD-D267-47EA-97B1-74EC0DA95752}"/>
    <cellStyle name="Comma 56 3 2 5 3" xfId="7451" xr:uid="{00000000-0005-0000-0000-0000641D0000}"/>
    <cellStyle name="Comma 56 3 2 5 3 2" xfId="27777" xr:uid="{4E0B27CD-1F1A-4C03-B095-772C86D2DDD1}"/>
    <cellStyle name="Comma 56 3 2 5 4" xfId="7452" xr:uid="{00000000-0005-0000-0000-0000651D0000}"/>
    <cellStyle name="Comma 56 3 2 5 4 2" xfId="27778" xr:uid="{F6A3BE00-72BD-4954-A9BD-ACEA4B08E260}"/>
    <cellStyle name="Comma 56 3 2 5 5" xfId="27775" xr:uid="{7BD28F39-CF31-4C65-AECB-84A288AE5699}"/>
    <cellStyle name="Comma 56 3 2 6" xfId="7453" xr:uid="{00000000-0005-0000-0000-0000661D0000}"/>
    <cellStyle name="Comma 56 3 2 6 2" xfId="27779" xr:uid="{567EE0FD-B758-4375-BA80-2DE80E4E3B0E}"/>
    <cellStyle name="Comma 56 3 2 7" xfId="7454" xr:uid="{00000000-0005-0000-0000-0000671D0000}"/>
    <cellStyle name="Comma 56 3 2 7 2" xfId="27780" xr:uid="{D3F26A42-687A-40DF-9312-EA7AC0B07151}"/>
    <cellStyle name="Comma 56 3 2 8" xfId="7455" xr:uid="{00000000-0005-0000-0000-0000681D0000}"/>
    <cellStyle name="Comma 56 3 2 8 2" xfId="27781" xr:uid="{0EB27C0C-EE96-463C-9416-1556485EB1D1}"/>
    <cellStyle name="Comma 56 3 2 9" xfId="27734" xr:uid="{98EC836D-627E-4815-8328-D2BD675344CB}"/>
    <cellStyle name="Comma 56 3 3" xfId="7456" xr:uid="{00000000-0005-0000-0000-0000691D0000}"/>
    <cellStyle name="Comma 56 3 3 2" xfId="7457" xr:uid="{00000000-0005-0000-0000-00006A1D0000}"/>
    <cellStyle name="Comma 56 3 3 2 2" xfId="7458" xr:uid="{00000000-0005-0000-0000-00006B1D0000}"/>
    <cellStyle name="Comma 56 3 3 2 2 2" xfId="7459" xr:uid="{00000000-0005-0000-0000-00006C1D0000}"/>
    <cellStyle name="Comma 56 3 3 2 2 2 2" xfId="7460" xr:uid="{00000000-0005-0000-0000-00006D1D0000}"/>
    <cellStyle name="Comma 56 3 3 2 2 2 2 2" xfId="27786" xr:uid="{BAA290D4-B9F8-460D-9CC9-6437949A1F7F}"/>
    <cellStyle name="Comma 56 3 3 2 2 2 3" xfId="7461" xr:uid="{00000000-0005-0000-0000-00006E1D0000}"/>
    <cellStyle name="Comma 56 3 3 2 2 2 3 2" xfId="27787" xr:uid="{F40FB139-129C-490C-A6AD-A5BA66C072A9}"/>
    <cellStyle name="Comma 56 3 3 2 2 2 4" xfId="7462" xr:uid="{00000000-0005-0000-0000-00006F1D0000}"/>
    <cellStyle name="Comma 56 3 3 2 2 2 4 2" xfId="27788" xr:uid="{E3EAA89E-33D7-4D20-9273-5DF6CE09A665}"/>
    <cellStyle name="Comma 56 3 3 2 2 2 5" xfId="27785" xr:uid="{6886B57D-F1FC-4A42-B9DC-CF39B19E418E}"/>
    <cellStyle name="Comma 56 3 3 2 2 3" xfId="7463" xr:uid="{00000000-0005-0000-0000-0000701D0000}"/>
    <cellStyle name="Comma 56 3 3 2 2 3 2" xfId="27789" xr:uid="{233B040F-5098-4D2A-8A4D-F0FBE822E6EE}"/>
    <cellStyle name="Comma 56 3 3 2 2 4" xfId="7464" xr:uid="{00000000-0005-0000-0000-0000711D0000}"/>
    <cellStyle name="Comma 56 3 3 2 2 4 2" xfId="27790" xr:uid="{DED808E8-451E-4574-9B49-C384BF9B1130}"/>
    <cellStyle name="Comma 56 3 3 2 2 5" xfId="7465" xr:uid="{00000000-0005-0000-0000-0000721D0000}"/>
    <cellStyle name="Comma 56 3 3 2 2 5 2" xfId="27791" xr:uid="{58A0450E-2D8E-4D5A-9744-735E11CBCEC0}"/>
    <cellStyle name="Comma 56 3 3 2 2 6" xfId="27784" xr:uid="{84CCE1D9-4627-41BC-8E4A-025EA525ED14}"/>
    <cellStyle name="Comma 56 3 3 2 3" xfId="7466" xr:uid="{00000000-0005-0000-0000-0000731D0000}"/>
    <cellStyle name="Comma 56 3 3 2 3 2" xfId="7467" xr:uid="{00000000-0005-0000-0000-0000741D0000}"/>
    <cellStyle name="Comma 56 3 3 2 3 2 2" xfId="27793" xr:uid="{0998A765-DD99-45B4-8B8F-587517188D01}"/>
    <cellStyle name="Comma 56 3 3 2 3 3" xfId="7468" xr:uid="{00000000-0005-0000-0000-0000751D0000}"/>
    <cellStyle name="Comma 56 3 3 2 3 3 2" xfId="27794" xr:uid="{F3504B03-0F9E-4204-AE13-FC496DA3AAA4}"/>
    <cellStyle name="Comma 56 3 3 2 3 4" xfId="7469" xr:uid="{00000000-0005-0000-0000-0000761D0000}"/>
    <cellStyle name="Comma 56 3 3 2 3 4 2" xfId="27795" xr:uid="{D09C6191-DA60-4C0A-95DB-8DF78A1C6ADF}"/>
    <cellStyle name="Comma 56 3 3 2 3 5" xfId="27792" xr:uid="{0E98CA34-5E48-44B1-ADDB-CBA17DD3A446}"/>
    <cellStyle name="Comma 56 3 3 2 4" xfId="7470" xr:uid="{00000000-0005-0000-0000-0000771D0000}"/>
    <cellStyle name="Comma 56 3 3 2 4 2" xfId="27796" xr:uid="{7BE44425-A511-4D72-A755-C96AB9993798}"/>
    <cellStyle name="Comma 56 3 3 2 5" xfId="7471" xr:uid="{00000000-0005-0000-0000-0000781D0000}"/>
    <cellStyle name="Comma 56 3 3 2 5 2" xfId="27797" xr:uid="{0F920BB7-4E2A-47E7-86D6-FC83EA47695C}"/>
    <cellStyle name="Comma 56 3 3 2 6" xfId="7472" xr:uid="{00000000-0005-0000-0000-0000791D0000}"/>
    <cellStyle name="Comma 56 3 3 2 6 2" xfId="27798" xr:uid="{9B664CCF-041E-45CC-8A8C-1A32E337C780}"/>
    <cellStyle name="Comma 56 3 3 2 7" xfId="27783" xr:uid="{8A83C3EB-D58E-483F-9F9A-34C657665710}"/>
    <cellStyle name="Comma 56 3 3 3" xfId="7473" xr:uid="{00000000-0005-0000-0000-00007A1D0000}"/>
    <cellStyle name="Comma 56 3 3 3 2" xfId="7474" xr:uid="{00000000-0005-0000-0000-00007B1D0000}"/>
    <cellStyle name="Comma 56 3 3 3 2 2" xfId="7475" xr:uid="{00000000-0005-0000-0000-00007C1D0000}"/>
    <cellStyle name="Comma 56 3 3 3 2 2 2" xfId="7476" xr:uid="{00000000-0005-0000-0000-00007D1D0000}"/>
    <cellStyle name="Comma 56 3 3 3 2 2 2 2" xfId="27802" xr:uid="{B20E4F4A-4301-49C0-8079-461DA7AD4D60}"/>
    <cellStyle name="Comma 56 3 3 3 2 2 3" xfId="7477" xr:uid="{00000000-0005-0000-0000-00007E1D0000}"/>
    <cellStyle name="Comma 56 3 3 3 2 2 3 2" xfId="27803" xr:uid="{E3B381BB-F5F0-4A17-B405-593638F63756}"/>
    <cellStyle name="Comma 56 3 3 3 2 2 4" xfId="7478" xr:uid="{00000000-0005-0000-0000-00007F1D0000}"/>
    <cellStyle name="Comma 56 3 3 3 2 2 4 2" xfId="27804" xr:uid="{788A50BD-B3D3-4856-9C8B-2CDC68C2B282}"/>
    <cellStyle name="Comma 56 3 3 3 2 2 5" xfId="27801" xr:uid="{D15F12CE-E302-4A42-9361-E7BF57482A85}"/>
    <cellStyle name="Comma 56 3 3 3 2 3" xfId="7479" xr:uid="{00000000-0005-0000-0000-0000801D0000}"/>
    <cellStyle name="Comma 56 3 3 3 2 3 2" xfId="27805" xr:uid="{E318F75F-144A-43D4-A9CB-484A30007782}"/>
    <cellStyle name="Comma 56 3 3 3 2 4" xfId="7480" xr:uid="{00000000-0005-0000-0000-0000811D0000}"/>
    <cellStyle name="Comma 56 3 3 3 2 4 2" xfId="27806" xr:uid="{BF9FCDF5-0A21-49BE-8824-E709A74D54BA}"/>
    <cellStyle name="Comma 56 3 3 3 2 5" xfId="7481" xr:uid="{00000000-0005-0000-0000-0000821D0000}"/>
    <cellStyle name="Comma 56 3 3 3 2 5 2" xfId="27807" xr:uid="{7126DC84-F21B-40A0-AA92-4F02A19380A7}"/>
    <cellStyle name="Comma 56 3 3 3 2 6" xfId="27800" xr:uid="{DA3C3314-3E76-48CC-9AB4-81589C74A518}"/>
    <cellStyle name="Comma 56 3 3 3 3" xfId="7482" xr:uid="{00000000-0005-0000-0000-0000831D0000}"/>
    <cellStyle name="Comma 56 3 3 3 3 2" xfId="7483" xr:uid="{00000000-0005-0000-0000-0000841D0000}"/>
    <cellStyle name="Comma 56 3 3 3 3 2 2" xfId="27809" xr:uid="{588BC980-9318-47DD-A344-8FEC9718470F}"/>
    <cellStyle name="Comma 56 3 3 3 3 3" xfId="7484" xr:uid="{00000000-0005-0000-0000-0000851D0000}"/>
    <cellStyle name="Comma 56 3 3 3 3 3 2" xfId="27810" xr:uid="{7C6B246C-2D08-4B45-8D2A-C351B9B04E29}"/>
    <cellStyle name="Comma 56 3 3 3 3 4" xfId="7485" xr:uid="{00000000-0005-0000-0000-0000861D0000}"/>
    <cellStyle name="Comma 56 3 3 3 3 4 2" xfId="27811" xr:uid="{BE5510E7-89A1-445D-9E5F-C53C67B20A4E}"/>
    <cellStyle name="Comma 56 3 3 3 3 5" xfId="27808" xr:uid="{C5A55DB1-5E1F-4AD9-8C53-17657FE6B3B3}"/>
    <cellStyle name="Comma 56 3 3 3 4" xfId="7486" xr:uid="{00000000-0005-0000-0000-0000871D0000}"/>
    <cellStyle name="Comma 56 3 3 3 4 2" xfId="27812" xr:uid="{78E5F0B1-D1F9-4743-B918-8A5BB9FFADD9}"/>
    <cellStyle name="Comma 56 3 3 3 5" xfId="7487" xr:uid="{00000000-0005-0000-0000-0000881D0000}"/>
    <cellStyle name="Comma 56 3 3 3 5 2" xfId="27813" xr:uid="{EFE2EB72-43ED-44E7-A721-F4EA4468DC36}"/>
    <cellStyle name="Comma 56 3 3 3 6" xfId="7488" xr:uid="{00000000-0005-0000-0000-0000891D0000}"/>
    <cellStyle name="Comma 56 3 3 3 6 2" xfId="27814" xr:uid="{3A16F08D-8F01-431E-9219-E8F92B3A81DA}"/>
    <cellStyle name="Comma 56 3 3 3 7" xfId="27799" xr:uid="{8B3E1066-0191-4949-B8DE-3E8C65D4C045}"/>
    <cellStyle name="Comma 56 3 3 4" xfId="7489" xr:uid="{00000000-0005-0000-0000-00008A1D0000}"/>
    <cellStyle name="Comma 56 3 3 4 2" xfId="7490" xr:uid="{00000000-0005-0000-0000-00008B1D0000}"/>
    <cellStyle name="Comma 56 3 3 4 2 2" xfId="7491" xr:uid="{00000000-0005-0000-0000-00008C1D0000}"/>
    <cellStyle name="Comma 56 3 3 4 2 2 2" xfId="27817" xr:uid="{C68E39BF-17E6-4A1F-8DDF-ADD76BAFFE3C}"/>
    <cellStyle name="Comma 56 3 3 4 2 3" xfId="7492" xr:uid="{00000000-0005-0000-0000-00008D1D0000}"/>
    <cellStyle name="Comma 56 3 3 4 2 3 2" xfId="27818" xr:uid="{C209CA10-A797-49A1-8B84-1BB741973C0B}"/>
    <cellStyle name="Comma 56 3 3 4 2 4" xfId="7493" xr:uid="{00000000-0005-0000-0000-00008E1D0000}"/>
    <cellStyle name="Comma 56 3 3 4 2 4 2" xfId="27819" xr:uid="{7ECC2BA3-7F2E-4EFC-90E2-D6EC11FE0F5A}"/>
    <cellStyle name="Comma 56 3 3 4 2 5" xfId="27816" xr:uid="{90A6EA17-39E7-43FC-8532-5357484CE9EA}"/>
    <cellStyle name="Comma 56 3 3 4 3" xfId="7494" xr:uid="{00000000-0005-0000-0000-00008F1D0000}"/>
    <cellStyle name="Comma 56 3 3 4 3 2" xfId="27820" xr:uid="{F48AEADF-253E-43C7-B56C-6EFF3EE269F6}"/>
    <cellStyle name="Comma 56 3 3 4 4" xfId="7495" xr:uid="{00000000-0005-0000-0000-0000901D0000}"/>
    <cellStyle name="Comma 56 3 3 4 4 2" xfId="27821" xr:uid="{E4599877-C71F-4191-9B24-5E19E9C78A7D}"/>
    <cellStyle name="Comma 56 3 3 4 5" xfId="7496" xr:uid="{00000000-0005-0000-0000-0000911D0000}"/>
    <cellStyle name="Comma 56 3 3 4 5 2" xfId="27822" xr:uid="{75927E77-0A1B-48CD-8D80-5450FF751DB5}"/>
    <cellStyle name="Comma 56 3 3 4 6" xfId="27815" xr:uid="{D9E3B035-5207-406B-8502-7E548898FD54}"/>
    <cellStyle name="Comma 56 3 3 5" xfId="7497" xr:uid="{00000000-0005-0000-0000-0000921D0000}"/>
    <cellStyle name="Comma 56 3 3 5 2" xfId="7498" xr:uid="{00000000-0005-0000-0000-0000931D0000}"/>
    <cellStyle name="Comma 56 3 3 5 2 2" xfId="27824" xr:uid="{10DD0C07-6622-4874-B352-40F3159B4973}"/>
    <cellStyle name="Comma 56 3 3 5 3" xfId="7499" xr:uid="{00000000-0005-0000-0000-0000941D0000}"/>
    <cellStyle name="Comma 56 3 3 5 3 2" xfId="27825" xr:uid="{FC8B4991-52C4-45C3-A29A-79665EED26B5}"/>
    <cellStyle name="Comma 56 3 3 5 4" xfId="7500" xr:uid="{00000000-0005-0000-0000-0000951D0000}"/>
    <cellStyle name="Comma 56 3 3 5 4 2" xfId="27826" xr:uid="{EEFB26DE-5B44-4A0B-B4D7-44BA170A7CF4}"/>
    <cellStyle name="Comma 56 3 3 5 5" xfId="27823" xr:uid="{F31F3E3A-06CF-403A-8F08-027B5E55412B}"/>
    <cellStyle name="Comma 56 3 3 6" xfId="7501" xr:uid="{00000000-0005-0000-0000-0000961D0000}"/>
    <cellStyle name="Comma 56 3 3 6 2" xfId="27827" xr:uid="{973AC64A-907D-4412-A549-D6D9BF679D66}"/>
    <cellStyle name="Comma 56 3 3 7" xfId="7502" xr:uid="{00000000-0005-0000-0000-0000971D0000}"/>
    <cellStyle name="Comma 56 3 3 7 2" xfId="27828" xr:uid="{F5E3CF20-555B-4917-A234-15D5E7D284BC}"/>
    <cellStyle name="Comma 56 3 3 8" xfId="7503" xr:uid="{00000000-0005-0000-0000-0000981D0000}"/>
    <cellStyle name="Comma 56 3 3 8 2" xfId="27829" xr:uid="{3160B0A2-39CD-4979-809F-E864405C1A19}"/>
    <cellStyle name="Comma 56 3 3 9" xfId="27782" xr:uid="{709C19CC-027A-4AB0-813C-0ED2A357C036}"/>
    <cellStyle name="Comma 56 3 4" xfId="7504" xr:uid="{00000000-0005-0000-0000-0000991D0000}"/>
    <cellStyle name="Comma 56 3 4 2" xfId="7505" xr:uid="{00000000-0005-0000-0000-00009A1D0000}"/>
    <cellStyle name="Comma 56 3 4 2 2" xfId="7506" xr:uid="{00000000-0005-0000-0000-00009B1D0000}"/>
    <cellStyle name="Comma 56 3 4 2 2 2" xfId="7507" xr:uid="{00000000-0005-0000-0000-00009C1D0000}"/>
    <cellStyle name="Comma 56 3 4 2 2 2 2" xfId="27833" xr:uid="{8EADEEBA-55CD-49FC-B5BD-C39C80B3CCFC}"/>
    <cellStyle name="Comma 56 3 4 2 2 3" xfId="7508" xr:uid="{00000000-0005-0000-0000-00009D1D0000}"/>
    <cellStyle name="Comma 56 3 4 2 2 3 2" xfId="27834" xr:uid="{0C8B62A8-4F87-4353-9A11-3E928F512BE3}"/>
    <cellStyle name="Comma 56 3 4 2 2 4" xfId="7509" xr:uid="{00000000-0005-0000-0000-00009E1D0000}"/>
    <cellStyle name="Comma 56 3 4 2 2 4 2" xfId="27835" xr:uid="{6113D5A6-AB0B-4C1A-9F58-871B985A421A}"/>
    <cellStyle name="Comma 56 3 4 2 2 5" xfId="27832" xr:uid="{C4859268-F6E7-4B62-A212-5D233F23934C}"/>
    <cellStyle name="Comma 56 3 4 2 3" xfId="7510" xr:uid="{00000000-0005-0000-0000-00009F1D0000}"/>
    <cellStyle name="Comma 56 3 4 2 3 2" xfId="27836" xr:uid="{AE1FC54A-1846-4917-9F61-BF7AF9C3A259}"/>
    <cellStyle name="Comma 56 3 4 2 4" xfId="7511" xr:uid="{00000000-0005-0000-0000-0000A01D0000}"/>
    <cellStyle name="Comma 56 3 4 2 4 2" xfId="27837" xr:uid="{0328A090-45DE-4D05-8686-0D6A013C87AB}"/>
    <cellStyle name="Comma 56 3 4 2 5" xfId="7512" xr:uid="{00000000-0005-0000-0000-0000A11D0000}"/>
    <cellStyle name="Comma 56 3 4 2 5 2" xfId="27838" xr:uid="{2920DC23-2A2B-4CC3-8285-0B3F193F9F08}"/>
    <cellStyle name="Comma 56 3 4 2 6" xfId="27831" xr:uid="{85D06D1A-E832-4F0C-AC56-1DF96178CF70}"/>
    <cellStyle name="Comma 56 3 4 3" xfId="7513" xr:uid="{00000000-0005-0000-0000-0000A21D0000}"/>
    <cellStyle name="Comma 56 3 4 3 2" xfId="7514" xr:uid="{00000000-0005-0000-0000-0000A31D0000}"/>
    <cellStyle name="Comma 56 3 4 3 2 2" xfId="27840" xr:uid="{E7A7A373-4F7D-4D0A-A09C-49A1820C7910}"/>
    <cellStyle name="Comma 56 3 4 3 3" xfId="7515" xr:uid="{00000000-0005-0000-0000-0000A41D0000}"/>
    <cellStyle name="Comma 56 3 4 3 3 2" xfId="27841" xr:uid="{EF44AC6F-12E3-4E36-90FC-F2AA87C23BD4}"/>
    <cellStyle name="Comma 56 3 4 3 4" xfId="7516" xr:uid="{00000000-0005-0000-0000-0000A51D0000}"/>
    <cellStyle name="Comma 56 3 4 3 4 2" xfId="27842" xr:uid="{CCFDEDE4-66DD-442A-B2AF-0463CC1866C6}"/>
    <cellStyle name="Comma 56 3 4 3 5" xfId="27839" xr:uid="{8AF5C441-4DAB-4B54-BF76-BD122877CEEA}"/>
    <cellStyle name="Comma 56 3 4 4" xfId="7517" xr:uid="{00000000-0005-0000-0000-0000A61D0000}"/>
    <cellStyle name="Comma 56 3 4 4 2" xfId="27843" xr:uid="{8D020462-5315-4C2D-8DD2-F30FA728896F}"/>
    <cellStyle name="Comma 56 3 4 5" xfId="7518" xr:uid="{00000000-0005-0000-0000-0000A71D0000}"/>
    <cellStyle name="Comma 56 3 4 5 2" xfId="27844" xr:uid="{96322F27-D915-4993-A516-657B2E3FCD3C}"/>
    <cellStyle name="Comma 56 3 4 6" xfId="7519" xr:uid="{00000000-0005-0000-0000-0000A81D0000}"/>
    <cellStyle name="Comma 56 3 4 6 2" xfId="27845" xr:uid="{03E5F484-6CBD-4186-9D92-770F6E5EA1F5}"/>
    <cellStyle name="Comma 56 3 4 7" xfId="27830" xr:uid="{F8CC289E-CA82-4ED5-BCA4-69FEC3ADA4AE}"/>
    <cellStyle name="Comma 56 3 5" xfId="7520" xr:uid="{00000000-0005-0000-0000-0000A91D0000}"/>
    <cellStyle name="Comma 56 3 5 2" xfId="7521" xr:uid="{00000000-0005-0000-0000-0000AA1D0000}"/>
    <cellStyle name="Comma 56 3 5 2 2" xfId="7522" xr:uid="{00000000-0005-0000-0000-0000AB1D0000}"/>
    <cellStyle name="Comma 56 3 5 2 2 2" xfId="7523" xr:uid="{00000000-0005-0000-0000-0000AC1D0000}"/>
    <cellStyle name="Comma 56 3 5 2 2 2 2" xfId="27849" xr:uid="{294081F9-0B49-486F-8499-82F1FAAF80EC}"/>
    <cellStyle name="Comma 56 3 5 2 2 3" xfId="7524" xr:uid="{00000000-0005-0000-0000-0000AD1D0000}"/>
    <cellStyle name="Comma 56 3 5 2 2 3 2" xfId="27850" xr:uid="{AE4A151C-31C8-47A1-87C2-953A181EC037}"/>
    <cellStyle name="Comma 56 3 5 2 2 4" xfId="7525" xr:uid="{00000000-0005-0000-0000-0000AE1D0000}"/>
    <cellStyle name="Comma 56 3 5 2 2 4 2" xfId="27851" xr:uid="{3093C6B2-181E-446F-A714-B547DD19D3FA}"/>
    <cellStyle name="Comma 56 3 5 2 2 5" xfId="27848" xr:uid="{6A5B8D31-3F90-461C-901B-46865D0143F8}"/>
    <cellStyle name="Comma 56 3 5 2 3" xfId="7526" xr:uid="{00000000-0005-0000-0000-0000AF1D0000}"/>
    <cellStyle name="Comma 56 3 5 2 3 2" xfId="27852" xr:uid="{71C56BE4-D6AE-43DD-A097-F68D647DB746}"/>
    <cellStyle name="Comma 56 3 5 2 4" xfId="7527" xr:uid="{00000000-0005-0000-0000-0000B01D0000}"/>
    <cellStyle name="Comma 56 3 5 2 4 2" xfId="27853" xr:uid="{E7297FB7-80F2-434B-BB60-42EA17580395}"/>
    <cellStyle name="Comma 56 3 5 2 5" xfId="7528" xr:uid="{00000000-0005-0000-0000-0000B11D0000}"/>
    <cellStyle name="Comma 56 3 5 2 5 2" xfId="27854" xr:uid="{36D1346E-7028-4717-B06F-DB1323407B66}"/>
    <cellStyle name="Comma 56 3 5 2 6" xfId="27847" xr:uid="{41C10CA2-AA48-45D0-B244-283F8A5E893D}"/>
    <cellStyle name="Comma 56 3 5 3" xfId="7529" xr:uid="{00000000-0005-0000-0000-0000B21D0000}"/>
    <cellStyle name="Comma 56 3 5 3 2" xfId="7530" xr:uid="{00000000-0005-0000-0000-0000B31D0000}"/>
    <cellStyle name="Comma 56 3 5 3 2 2" xfId="27856" xr:uid="{273F2261-36F2-4906-81E0-24A6C9B9E9A8}"/>
    <cellStyle name="Comma 56 3 5 3 3" xfId="7531" xr:uid="{00000000-0005-0000-0000-0000B41D0000}"/>
    <cellStyle name="Comma 56 3 5 3 3 2" xfId="27857" xr:uid="{0DACD6BE-6174-4EBF-99A8-4845ED1D1D77}"/>
    <cellStyle name="Comma 56 3 5 3 4" xfId="7532" xr:uid="{00000000-0005-0000-0000-0000B51D0000}"/>
    <cellStyle name="Comma 56 3 5 3 4 2" xfId="27858" xr:uid="{9DA921F8-5341-4685-A289-95A83A751FB7}"/>
    <cellStyle name="Comma 56 3 5 3 5" xfId="27855" xr:uid="{96467C9C-C003-4592-AA13-4BAC35EA95F7}"/>
    <cellStyle name="Comma 56 3 5 4" xfId="7533" xr:uid="{00000000-0005-0000-0000-0000B61D0000}"/>
    <cellStyle name="Comma 56 3 5 4 2" xfId="27859" xr:uid="{18328FC4-246F-4947-BF79-409ACD786A28}"/>
    <cellStyle name="Comma 56 3 5 5" xfId="7534" xr:uid="{00000000-0005-0000-0000-0000B71D0000}"/>
    <cellStyle name="Comma 56 3 5 5 2" xfId="27860" xr:uid="{0156861E-F406-4EDD-B882-0E4C5E3B62AF}"/>
    <cellStyle name="Comma 56 3 5 6" xfId="7535" xr:uid="{00000000-0005-0000-0000-0000B81D0000}"/>
    <cellStyle name="Comma 56 3 5 6 2" xfId="27861" xr:uid="{2DDD6D8B-E719-4D8E-A88B-355AF3F96C7B}"/>
    <cellStyle name="Comma 56 3 5 7" xfId="27846" xr:uid="{5914CF73-8D68-45CC-ABE6-A37DBD466957}"/>
    <cellStyle name="Comma 56 3 6" xfId="7536" xr:uid="{00000000-0005-0000-0000-0000B91D0000}"/>
    <cellStyle name="Comma 56 3 6 2" xfId="7537" xr:uid="{00000000-0005-0000-0000-0000BA1D0000}"/>
    <cellStyle name="Comma 56 3 6 2 2" xfId="7538" xr:uid="{00000000-0005-0000-0000-0000BB1D0000}"/>
    <cellStyle name="Comma 56 3 6 2 2 2" xfId="27864" xr:uid="{3486CA2E-E2BB-4F4E-A28E-D6E8E83E4D6E}"/>
    <cellStyle name="Comma 56 3 6 2 3" xfId="7539" xr:uid="{00000000-0005-0000-0000-0000BC1D0000}"/>
    <cellStyle name="Comma 56 3 6 2 3 2" xfId="27865" xr:uid="{0AD397EC-A20B-4F0A-AA1B-400AAA173F25}"/>
    <cellStyle name="Comma 56 3 6 2 4" xfId="7540" xr:uid="{00000000-0005-0000-0000-0000BD1D0000}"/>
    <cellStyle name="Comma 56 3 6 2 4 2" xfId="27866" xr:uid="{0F9BE21F-B278-438B-A0F4-9C981CEA327A}"/>
    <cellStyle name="Comma 56 3 6 2 5" xfId="27863" xr:uid="{1E11C3A8-8647-4A3C-B0E0-9DFAC8E7A604}"/>
    <cellStyle name="Comma 56 3 6 3" xfId="7541" xr:uid="{00000000-0005-0000-0000-0000BE1D0000}"/>
    <cellStyle name="Comma 56 3 6 3 2" xfId="27867" xr:uid="{D8820F6F-819B-4F0A-8A9B-C10C79620F65}"/>
    <cellStyle name="Comma 56 3 6 4" xfId="7542" xr:uid="{00000000-0005-0000-0000-0000BF1D0000}"/>
    <cellStyle name="Comma 56 3 6 4 2" xfId="27868" xr:uid="{FFB42E7F-DA88-4DBB-B593-AE86A63F25CB}"/>
    <cellStyle name="Comma 56 3 6 5" xfId="7543" xr:uid="{00000000-0005-0000-0000-0000C01D0000}"/>
    <cellStyle name="Comma 56 3 6 5 2" xfId="27869" xr:uid="{3168C5D3-76D5-4C0E-980F-7DF9D0264E86}"/>
    <cellStyle name="Comma 56 3 6 6" xfId="27862" xr:uid="{B5744CBC-25B2-4E6D-826F-8495A9999E29}"/>
    <cellStyle name="Comma 56 3 7" xfId="7544" xr:uid="{00000000-0005-0000-0000-0000C11D0000}"/>
    <cellStyle name="Comma 56 3 7 2" xfId="7545" xr:uid="{00000000-0005-0000-0000-0000C21D0000}"/>
    <cellStyle name="Comma 56 3 7 2 2" xfId="27871" xr:uid="{77866D66-0F5F-4EB0-AFA5-5C0679502490}"/>
    <cellStyle name="Comma 56 3 7 3" xfId="7546" xr:uid="{00000000-0005-0000-0000-0000C31D0000}"/>
    <cellStyle name="Comma 56 3 7 3 2" xfId="27872" xr:uid="{80DDBA41-66A6-4BBA-B8CE-69B5318CF606}"/>
    <cellStyle name="Comma 56 3 7 4" xfId="7547" xr:uid="{00000000-0005-0000-0000-0000C41D0000}"/>
    <cellStyle name="Comma 56 3 7 4 2" xfId="27873" xr:uid="{89E656EE-DFD0-4C33-A23E-014DAE15A6A9}"/>
    <cellStyle name="Comma 56 3 7 5" xfId="27870" xr:uid="{C838AB10-9BC3-44EF-90BB-2C898B189F6D}"/>
    <cellStyle name="Comma 56 3 8" xfId="7548" xr:uid="{00000000-0005-0000-0000-0000C51D0000}"/>
    <cellStyle name="Comma 56 3 8 2" xfId="27874" xr:uid="{2551A418-5F56-4171-B8B1-044820D3FAA7}"/>
    <cellStyle name="Comma 56 3 9" xfId="7549" xr:uid="{00000000-0005-0000-0000-0000C61D0000}"/>
    <cellStyle name="Comma 56 3 9 2" xfId="27875" xr:uid="{23F71493-B574-4398-BD06-E5C94C578C1F}"/>
    <cellStyle name="Comma 56 4" xfId="7550" xr:uid="{00000000-0005-0000-0000-0000C71D0000}"/>
    <cellStyle name="Comma 56 4 2" xfId="7551" xr:uid="{00000000-0005-0000-0000-0000C81D0000}"/>
    <cellStyle name="Comma 56 4 2 2" xfId="7552" xr:uid="{00000000-0005-0000-0000-0000C91D0000}"/>
    <cellStyle name="Comma 56 4 2 2 2" xfId="7553" xr:uid="{00000000-0005-0000-0000-0000CA1D0000}"/>
    <cellStyle name="Comma 56 4 2 2 2 2" xfId="7554" xr:uid="{00000000-0005-0000-0000-0000CB1D0000}"/>
    <cellStyle name="Comma 56 4 2 2 2 2 2" xfId="27880" xr:uid="{A0F9A831-C790-4D26-8E9B-B3C867E4934A}"/>
    <cellStyle name="Comma 56 4 2 2 2 3" xfId="7555" xr:uid="{00000000-0005-0000-0000-0000CC1D0000}"/>
    <cellStyle name="Comma 56 4 2 2 2 3 2" xfId="27881" xr:uid="{B6B4BE7B-C9F4-4CEB-A645-229943AC40E7}"/>
    <cellStyle name="Comma 56 4 2 2 2 4" xfId="7556" xr:uid="{00000000-0005-0000-0000-0000CD1D0000}"/>
    <cellStyle name="Comma 56 4 2 2 2 4 2" xfId="27882" xr:uid="{AAF7988C-12F4-47D7-865C-A750D660BCC1}"/>
    <cellStyle name="Comma 56 4 2 2 2 5" xfId="27879" xr:uid="{09CF9B6A-6978-4C17-A927-278DB48D0C6D}"/>
    <cellStyle name="Comma 56 4 2 2 3" xfId="7557" xr:uid="{00000000-0005-0000-0000-0000CE1D0000}"/>
    <cellStyle name="Comma 56 4 2 2 3 2" xfId="27883" xr:uid="{7FE1DFA8-529F-45B0-9F81-D171DD512291}"/>
    <cellStyle name="Comma 56 4 2 2 4" xfId="7558" xr:uid="{00000000-0005-0000-0000-0000CF1D0000}"/>
    <cellStyle name="Comma 56 4 2 2 4 2" xfId="27884" xr:uid="{C3095EC5-5B01-47C0-A49B-E732918AE49E}"/>
    <cellStyle name="Comma 56 4 2 2 5" xfId="7559" xr:uid="{00000000-0005-0000-0000-0000D01D0000}"/>
    <cellStyle name="Comma 56 4 2 2 5 2" xfId="27885" xr:uid="{7601FAA4-E9EC-48A8-BD9E-62385694781E}"/>
    <cellStyle name="Comma 56 4 2 2 6" xfId="27878" xr:uid="{2B62556D-1936-4F62-8B74-6AFCAD3806EF}"/>
    <cellStyle name="Comma 56 4 2 3" xfId="7560" xr:uid="{00000000-0005-0000-0000-0000D11D0000}"/>
    <cellStyle name="Comma 56 4 2 3 2" xfId="7561" xr:uid="{00000000-0005-0000-0000-0000D21D0000}"/>
    <cellStyle name="Comma 56 4 2 3 2 2" xfId="27887" xr:uid="{E99E0CB0-886D-4B64-A9FA-53809D3C3BC3}"/>
    <cellStyle name="Comma 56 4 2 3 3" xfId="7562" xr:uid="{00000000-0005-0000-0000-0000D31D0000}"/>
    <cellStyle name="Comma 56 4 2 3 3 2" xfId="27888" xr:uid="{74B351AE-007A-416B-AB12-1FDCE9977116}"/>
    <cellStyle name="Comma 56 4 2 3 4" xfId="7563" xr:uid="{00000000-0005-0000-0000-0000D41D0000}"/>
    <cellStyle name="Comma 56 4 2 3 4 2" xfId="27889" xr:uid="{56B4917B-27B6-411C-BD8C-D72129342B79}"/>
    <cellStyle name="Comma 56 4 2 3 5" xfId="27886" xr:uid="{9F6C38F8-153D-4877-BC69-283D95D7DBF8}"/>
    <cellStyle name="Comma 56 4 2 4" xfId="7564" xr:uid="{00000000-0005-0000-0000-0000D51D0000}"/>
    <cellStyle name="Comma 56 4 2 4 2" xfId="27890" xr:uid="{5B3F68B4-757C-4E3B-9D56-907E970BA8B2}"/>
    <cellStyle name="Comma 56 4 2 5" xfId="7565" xr:uid="{00000000-0005-0000-0000-0000D61D0000}"/>
    <cellStyle name="Comma 56 4 2 5 2" xfId="27891" xr:uid="{49ACE0DE-DB1E-4326-B62B-B5ADD88A9F0C}"/>
    <cellStyle name="Comma 56 4 2 6" xfId="7566" xr:uid="{00000000-0005-0000-0000-0000D71D0000}"/>
    <cellStyle name="Comma 56 4 2 6 2" xfId="27892" xr:uid="{7796F653-161E-4ED3-A208-D76C50F3B680}"/>
    <cellStyle name="Comma 56 4 2 7" xfId="27877" xr:uid="{ABBAABD9-151E-4593-AAFE-0044F0F80CB1}"/>
    <cellStyle name="Comma 56 4 3" xfId="7567" xr:uid="{00000000-0005-0000-0000-0000D81D0000}"/>
    <cellStyle name="Comma 56 4 3 2" xfId="7568" xr:uid="{00000000-0005-0000-0000-0000D91D0000}"/>
    <cellStyle name="Comma 56 4 3 2 2" xfId="7569" xr:uid="{00000000-0005-0000-0000-0000DA1D0000}"/>
    <cellStyle name="Comma 56 4 3 2 2 2" xfId="7570" xr:uid="{00000000-0005-0000-0000-0000DB1D0000}"/>
    <cellStyle name="Comma 56 4 3 2 2 2 2" xfId="27896" xr:uid="{AC42FB4C-23DC-4870-8366-99AE7AC771DE}"/>
    <cellStyle name="Comma 56 4 3 2 2 3" xfId="7571" xr:uid="{00000000-0005-0000-0000-0000DC1D0000}"/>
    <cellStyle name="Comma 56 4 3 2 2 3 2" xfId="27897" xr:uid="{3932021B-7372-42ED-BE16-92E79DA2F4EE}"/>
    <cellStyle name="Comma 56 4 3 2 2 4" xfId="7572" xr:uid="{00000000-0005-0000-0000-0000DD1D0000}"/>
    <cellStyle name="Comma 56 4 3 2 2 4 2" xfId="27898" xr:uid="{6FDAD395-F8D2-470C-86BB-25408FB1E5DB}"/>
    <cellStyle name="Comma 56 4 3 2 2 5" xfId="27895" xr:uid="{FF7FE5AD-06D6-47D7-8367-1C310D5CF51F}"/>
    <cellStyle name="Comma 56 4 3 2 3" xfId="7573" xr:uid="{00000000-0005-0000-0000-0000DE1D0000}"/>
    <cellStyle name="Comma 56 4 3 2 3 2" xfId="27899" xr:uid="{7F48421D-2F6C-4297-A74E-CE64CDCFD543}"/>
    <cellStyle name="Comma 56 4 3 2 4" xfId="7574" xr:uid="{00000000-0005-0000-0000-0000DF1D0000}"/>
    <cellStyle name="Comma 56 4 3 2 4 2" xfId="27900" xr:uid="{75A9AF23-84D8-4748-AA00-7AF10130D5F8}"/>
    <cellStyle name="Comma 56 4 3 2 5" xfId="7575" xr:uid="{00000000-0005-0000-0000-0000E01D0000}"/>
    <cellStyle name="Comma 56 4 3 2 5 2" xfId="27901" xr:uid="{E21CC038-397B-461B-A413-F803C32D031C}"/>
    <cellStyle name="Comma 56 4 3 2 6" xfId="27894" xr:uid="{2B6E0930-E7E6-4CF5-828A-889643C8489E}"/>
    <cellStyle name="Comma 56 4 3 3" xfId="7576" xr:uid="{00000000-0005-0000-0000-0000E11D0000}"/>
    <cellStyle name="Comma 56 4 3 3 2" xfId="7577" xr:uid="{00000000-0005-0000-0000-0000E21D0000}"/>
    <cellStyle name="Comma 56 4 3 3 2 2" xfId="27903" xr:uid="{C3BF1570-095A-42DD-808F-73DFCFEDE863}"/>
    <cellStyle name="Comma 56 4 3 3 3" xfId="7578" xr:uid="{00000000-0005-0000-0000-0000E31D0000}"/>
    <cellStyle name="Comma 56 4 3 3 3 2" xfId="27904" xr:uid="{E94F99CD-A15A-40EB-B173-759AEB29C5EA}"/>
    <cellStyle name="Comma 56 4 3 3 4" xfId="7579" xr:uid="{00000000-0005-0000-0000-0000E41D0000}"/>
    <cellStyle name="Comma 56 4 3 3 4 2" xfId="27905" xr:uid="{2C30A995-CCCB-41E6-BA03-045A0C4A04CE}"/>
    <cellStyle name="Comma 56 4 3 3 5" xfId="27902" xr:uid="{51E204F1-796C-4152-B40E-C8FBE620F649}"/>
    <cellStyle name="Comma 56 4 3 4" xfId="7580" xr:uid="{00000000-0005-0000-0000-0000E51D0000}"/>
    <cellStyle name="Comma 56 4 3 4 2" xfId="27906" xr:uid="{022FB643-8C72-485C-BE7F-AE223911B596}"/>
    <cellStyle name="Comma 56 4 3 5" xfId="7581" xr:uid="{00000000-0005-0000-0000-0000E61D0000}"/>
    <cellStyle name="Comma 56 4 3 5 2" xfId="27907" xr:uid="{D6ECC249-6A42-47F9-AF47-B929AB70FB78}"/>
    <cellStyle name="Comma 56 4 3 6" xfId="7582" xr:uid="{00000000-0005-0000-0000-0000E71D0000}"/>
    <cellStyle name="Comma 56 4 3 6 2" xfId="27908" xr:uid="{45F1B454-69B7-4925-8CCA-7538551845BF}"/>
    <cellStyle name="Comma 56 4 3 7" xfId="27893" xr:uid="{F78FAEF8-73D6-4F31-B9AC-4835173EA008}"/>
    <cellStyle name="Comma 56 4 4" xfId="7583" xr:uid="{00000000-0005-0000-0000-0000E81D0000}"/>
    <cellStyle name="Comma 56 4 4 2" xfId="7584" xr:uid="{00000000-0005-0000-0000-0000E91D0000}"/>
    <cellStyle name="Comma 56 4 4 2 2" xfId="7585" xr:uid="{00000000-0005-0000-0000-0000EA1D0000}"/>
    <cellStyle name="Comma 56 4 4 2 2 2" xfId="27911" xr:uid="{9326ED6C-3B1A-4807-AC35-288CBACE5706}"/>
    <cellStyle name="Comma 56 4 4 2 3" xfId="7586" xr:uid="{00000000-0005-0000-0000-0000EB1D0000}"/>
    <cellStyle name="Comma 56 4 4 2 3 2" xfId="27912" xr:uid="{7851DF9A-1229-4E48-A66A-A75474BA7F7C}"/>
    <cellStyle name="Comma 56 4 4 2 4" xfId="7587" xr:uid="{00000000-0005-0000-0000-0000EC1D0000}"/>
    <cellStyle name="Comma 56 4 4 2 4 2" xfId="27913" xr:uid="{F9C17FEA-F968-47F4-B5F6-3CD14C6F6108}"/>
    <cellStyle name="Comma 56 4 4 2 5" xfId="27910" xr:uid="{82C2D0EB-8F37-4756-8664-A6365A04A622}"/>
    <cellStyle name="Comma 56 4 4 3" xfId="7588" xr:uid="{00000000-0005-0000-0000-0000ED1D0000}"/>
    <cellStyle name="Comma 56 4 4 3 2" xfId="27914" xr:uid="{58BB8EF1-018B-4BEA-854B-9D65A19D302E}"/>
    <cellStyle name="Comma 56 4 4 4" xfId="7589" xr:uid="{00000000-0005-0000-0000-0000EE1D0000}"/>
    <cellStyle name="Comma 56 4 4 4 2" xfId="27915" xr:uid="{09F71E2C-2AE6-494C-915D-A3377D9F4840}"/>
    <cellStyle name="Comma 56 4 4 5" xfId="7590" xr:uid="{00000000-0005-0000-0000-0000EF1D0000}"/>
    <cellStyle name="Comma 56 4 4 5 2" xfId="27916" xr:uid="{CDEA11BD-F71E-496D-B30C-D93D9D5AD744}"/>
    <cellStyle name="Comma 56 4 4 6" xfId="27909" xr:uid="{E2995EEC-45D1-4F6D-B66C-3EB14CBCA8F8}"/>
    <cellStyle name="Comma 56 4 5" xfId="7591" xr:uid="{00000000-0005-0000-0000-0000F01D0000}"/>
    <cellStyle name="Comma 56 4 5 2" xfId="7592" xr:uid="{00000000-0005-0000-0000-0000F11D0000}"/>
    <cellStyle name="Comma 56 4 5 2 2" xfId="27918" xr:uid="{CF90CEA8-4EE5-4760-A6A6-EEFD95354098}"/>
    <cellStyle name="Comma 56 4 5 3" xfId="7593" xr:uid="{00000000-0005-0000-0000-0000F21D0000}"/>
    <cellStyle name="Comma 56 4 5 3 2" xfId="27919" xr:uid="{19999818-2F63-4776-AC92-82D260D947D2}"/>
    <cellStyle name="Comma 56 4 5 4" xfId="7594" xr:uid="{00000000-0005-0000-0000-0000F31D0000}"/>
    <cellStyle name="Comma 56 4 5 4 2" xfId="27920" xr:uid="{00E1FAC6-2C93-4641-ABC0-7F4040590659}"/>
    <cellStyle name="Comma 56 4 5 5" xfId="27917" xr:uid="{4161A7D8-C393-4A87-BB36-9645E7171B9F}"/>
    <cellStyle name="Comma 56 4 6" xfId="7595" xr:uid="{00000000-0005-0000-0000-0000F41D0000}"/>
    <cellStyle name="Comma 56 4 6 2" xfId="27921" xr:uid="{082BD4A8-7F5C-4227-83FF-1BC7852AA6EE}"/>
    <cellStyle name="Comma 56 4 7" xfId="7596" xr:uid="{00000000-0005-0000-0000-0000F51D0000}"/>
    <cellStyle name="Comma 56 4 7 2" xfId="27922" xr:uid="{BC28E168-4465-4709-AE9B-2942CCF7C141}"/>
    <cellStyle name="Comma 56 4 8" xfId="7597" xr:uid="{00000000-0005-0000-0000-0000F61D0000}"/>
    <cellStyle name="Comma 56 4 8 2" xfId="27923" xr:uid="{36165CE5-C632-479A-89EE-9557C2E827FB}"/>
    <cellStyle name="Comma 56 4 9" xfId="27876" xr:uid="{E74B377D-7EF4-4348-B4B6-F1178C22E6CA}"/>
    <cellStyle name="Comma 56 5" xfId="7598" xr:uid="{00000000-0005-0000-0000-0000F71D0000}"/>
    <cellStyle name="Comma 56 5 2" xfId="7599" xr:uid="{00000000-0005-0000-0000-0000F81D0000}"/>
    <cellStyle name="Comma 56 5 2 2" xfId="7600" xr:uid="{00000000-0005-0000-0000-0000F91D0000}"/>
    <cellStyle name="Comma 56 5 2 2 2" xfId="7601" xr:uid="{00000000-0005-0000-0000-0000FA1D0000}"/>
    <cellStyle name="Comma 56 5 2 2 2 2" xfId="7602" xr:uid="{00000000-0005-0000-0000-0000FB1D0000}"/>
    <cellStyle name="Comma 56 5 2 2 2 2 2" xfId="27928" xr:uid="{B5A5FF9C-134E-462C-B7D2-3C7B9147B9C2}"/>
    <cellStyle name="Comma 56 5 2 2 2 3" xfId="7603" xr:uid="{00000000-0005-0000-0000-0000FC1D0000}"/>
    <cellStyle name="Comma 56 5 2 2 2 3 2" xfId="27929" xr:uid="{2C7B8960-683A-4990-86B5-01A0874FCA14}"/>
    <cellStyle name="Comma 56 5 2 2 2 4" xfId="7604" xr:uid="{00000000-0005-0000-0000-0000FD1D0000}"/>
    <cellStyle name="Comma 56 5 2 2 2 4 2" xfId="27930" xr:uid="{5AD1EB20-DBB1-499D-8DBC-ECC9AA7C0861}"/>
    <cellStyle name="Comma 56 5 2 2 2 5" xfId="27927" xr:uid="{403FA892-E5A7-4D02-BFB6-D96BD668F699}"/>
    <cellStyle name="Comma 56 5 2 2 3" xfId="7605" xr:uid="{00000000-0005-0000-0000-0000FE1D0000}"/>
    <cellStyle name="Comma 56 5 2 2 3 2" xfId="27931" xr:uid="{E9C229E8-B147-48EA-850D-6389EA4E12CF}"/>
    <cellStyle name="Comma 56 5 2 2 4" xfId="7606" xr:uid="{00000000-0005-0000-0000-0000FF1D0000}"/>
    <cellStyle name="Comma 56 5 2 2 4 2" xfId="27932" xr:uid="{F11A1E2E-4E70-480C-AF72-6290A4819B35}"/>
    <cellStyle name="Comma 56 5 2 2 5" xfId="7607" xr:uid="{00000000-0005-0000-0000-0000001E0000}"/>
    <cellStyle name="Comma 56 5 2 2 5 2" xfId="27933" xr:uid="{098244FA-9B42-4ACD-A0B0-17E888E8AFF4}"/>
    <cellStyle name="Comma 56 5 2 2 6" xfId="27926" xr:uid="{CBA9D6DD-27E6-40CB-BEB6-562C4F1B63EB}"/>
    <cellStyle name="Comma 56 5 2 3" xfId="7608" xr:uid="{00000000-0005-0000-0000-0000011E0000}"/>
    <cellStyle name="Comma 56 5 2 3 2" xfId="7609" xr:uid="{00000000-0005-0000-0000-0000021E0000}"/>
    <cellStyle name="Comma 56 5 2 3 2 2" xfId="27935" xr:uid="{B40BC17C-B68B-4FA4-A46E-51B575033630}"/>
    <cellStyle name="Comma 56 5 2 3 3" xfId="7610" xr:uid="{00000000-0005-0000-0000-0000031E0000}"/>
    <cellStyle name="Comma 56 5 2 3 3 2" xfId="27936" xr:uid="{4CADE71E-6799-4FBE-90A8-F6F09D44793A}"/>
    <cellStyle name="Comma 56 5 2 3 4" xfId="7611" xr:uid="{00000000-0005-0000-0000-0000041E0000}"/>
    <cellStyle name="Comma 56 5 2 3 4 2" xfId="27937" xr:uid="{12AEBC64-A4C0-4062-82E6-20E0D2A80B04}"/>
    <cellStyle name="Comma 56 5 2 3 5" xfId="27934" xr:uid="{4683A6DD-D7A7-4BFB-8FE7-4EABB385DF1C}"/>
    <cellStyle name="Comma 56 5 2 4" xfId="7612" xr:uid="{00000000-0005-0000-0000-0000051E0000}"/>
    <cellStyle name="Comma 56 5 2 4 2" xfId="27938" xr:uid="{B57C610C-5281-4B10-B495-1F243881B51D}"/>
    <cellStyle name="Comma 56 5 2 5" xfId="7613" xr:uid="{00000000-0005-0000-0000-0000061E0000}"/>
    <cellStyle name="Comma 56 5 2 5 2" xfId="27939" xr:uid="{9B58C0A2-BA84-430D-9E2B-572B0584B5B3}"/>
    <cellStyle name="Comma 56 5 2 6" xfId="7614" xr:uid="{00000000-0005-0000-0000-0000071E0000}"/>
    <cellStyle name="Comma 56 5 2 6 2" xfId="27940" xr:uid="{34398C6D-4F33-47DC-A873-3133E9EE6523}"/>
    <cellStyle name="Comma 56 5 2 7" xfId="27925" xr:uid="{1A396A28-D4D4-4320-8C36-24057BD848B4}"/>
    <cellStyle name="Comma 56 5 3" xfId="7615" xr:uid="{00000000-0005-0000-0000-0000081E0000}"/>
    <cellStyle name="Comma 56 5 3 2" xfId="7616" xr:uid="{00000000-0005-0000-0000-0000091E0000}"/>
    <cellStyle name="Comma 56 5 3 2 2" xfId="7617" xr:uid="{00000000-0005-0000-0000-00000A1E0000}"/>
    <cellStyle name="Comma 56 5 3 2 2 2" xfId="7618" xr:uid="{00000000-0005-0000-0000-00000B1E0000}"/>
    <cellStyle name="Comma 56 5 3 2 2 2 2" xfId="27944" xr:uid="{64F5E00A-2F7B-45FF-BEAB-51AC0F5FA67F}"/>
    <cellStyle name="Comma 56 5 3 2 2 3" xfId="7619" xr:uid="{00000000-0005-0000-0000-00000C1E0000}"/>
    <cellStyle name="Comma 56 5 3 2 2 3 2" xfId="27945" xr:uid="{D29D11F7-43A0-43FD-88B2-BA20ECCC05CB}"/>
    <cellStyle name="Comma 56 5 3 2 2 4" xfId="7620" xr:uid="{00000000-0005-0000-0000-00000D1E0000}"/>
    <cellStyle name="Comma 56 5 3 2 2 4 2" xfId="27946" xr:uid="{41E6583B-F237-45EC-8C61-7B4237850C5A}"/>
    <cellStyle name="Comma 56 5 3 2 2 5" xfId="27943" xr:uid="{5A8FC23E-64C1-4653-9E08-5CD7515A4D50}"/>
    <cellStyle name="Comma 56 5 3 2 3" xfId="7621" xr:uid="{00000000-0005-0000-0000-00000E1E0000}"/>
    <cellStyle name="Comma 56 5 3 2 3 2" xfId="27947" xr:uid="{6FDC8AD5-BCCE-4200-9863-6FB4D58BBEE4}"/>
    <cellStyle name="Comma 56 5 3 2 4" xfId="7622" xr:uid="{00000000-0005-0000-0000-00000F1E0000}"/>
    <cellStyle name="Comma 56 5 3 2 4 2" xfId="27948" xr:uid="{A5828D98-C907-4948-BCBB-28C8CCBEE0CA}"/>
    <cellStyle name="Comma 56 5 3 2 5" xfId="7623" xr:uid="{00000000-0005-0000-0000-0000101E0000}"/>
    <cellStyle name="Comma 56 5 3 2 5 2" xfId="27949" xr:uid="{2BDB2583-D227-46B3-B676-46A0E5C36A5B}"/>
    <cellStyle name="Comma 56 5 3 2 6" xfId="27942" xr:uid="{8906ABF0-3B50-4ED3-80B5-ECE82910F521}"/>
    <cellStyle name="Comma 56 5 3 3" xfId="7624" xr:uid="{00000000-0005-0000-0000-0000111E0000}"/>
    <cellStyle name="Comma 56 5 3 3 2" xfId="7625" xr:uid="{00000000-0005-0000-0000-0000121E0000}"/>
    <cellStyle name="Comma 56 5 3 3 2 2" xfId="27951" xr:uid="{337237DD-6A2E-4414-A6A8-0EDEDD327D55}"/>
    <cellStyle name="Comma 56 5 3 3 3" xfId="7626" xr:uid="{00000000-0005-0000-0000-0000131E0000}"/>
    <cellStyle name="Comma 56 5 3 3 3 2" xfId="27952" xr:uid="{B7072C55-A7BF-4422-8E17-BCEC7F643433}"/>
    <cellStyle name="Comma 56 5 3 3 4" xfId="7627" xr:uid="{00000000-0005-0000-0000-0000141E0000}"/>
    <cellStyle name="Comma 56 5 3 3 4 2" xfId="27953" xr:uid="{3DB29F06-DF1C-421D-A091-7ECCB69D535A}"/>
    <cellStyle name="Comma 56 5 3 3 5" xfId="27950" xr:uid="{FBABC348-909F-4197-A914-C50463D11915}"/>
    <cellStyle name="Comma 56 5 3 4" xfId="7628" xr:uid="{00000000-0005-0000-0000-0000151E0000}"/>
    <cellStyle name="Comma 56 5 3 4 2" xfId="27954" xr:uid="{1A0C7042-5562-44AE-8444-7954994765FE}"/>
    <cellStyle name="Comma 56 5 3 5" xfId="7629" xr:uid="{00000000-0005-0000-0000-0000161E0000}"/>
    <cellStyle name="Comma 56 5 3 5 2" xfId="27955" xr:uid="{46B9A43E-610E-49A3-8124-C434282A4C85}"/>
    <cellStyle name="Comma 56 5 3 6" xfId="7630" xr:uid="{00000000-0005-0000-0000-0000171E0000}"/>
    <cellStyle name="Comma 56 5 3 6 2" xfId="27956" xr:uid="{BE4010BB-BD9E-41C2-B20E-57B8DDF1A06F}"/>
    <cellStyle name="Comma 56 5 3 7" xfId="27941" xr:uid="{97EF3F6A-0B14-4699-BD68-4F72B35AA744}"/>
    <cellStyle name="Comma 56 5 4" xfId="7631" xr:uid="{00000000-0005-0000-0000-0000181E0000}"/>
    <cellStyle name="Comma 56 5 4 2" xfId="7632" xr:uid="{00000000-0005-0000-0000-0000191E0000}"/>
    <cellStyle name="Comma 56 5 4 2 2" xfId="7633" xr:uid="{00000000-0005-0000-0000-00001A1E0000}"/>
    <cellStyle name="Comma 56 5 4 2 2 2" xfId="27959" xr:uid="{DDDC0C09-6C7F-4C8C-B670-8E259A5D140A}"/>
    <cellStyle name="Comma 56 5 4 2 3" xfId="7634" xr:uid="{00000000-0005-0000-0000-00001B1E0000}"/>
    <cellStyle name="Comma 56 5 4 2 3 2" xfId="27960" xr:uid="{27C6F2E0-F248-4944-854F-8A2961FE4F51}"/>
    <cellStyle name="Comma 56 5 4 2 4" xfId="7635" xr:uid="{00000000-0005-0000-0000-00001C1E0000}"/>
    <cellStyle name="Comma 56 5 4 2 4 2" xfId="27961" xr:uid="{9B9B7DC1-2A4A-49F7-8375-60BCFDB1BA2B}"/>
    <cellStyle name="Comma 56 5 4 2 5" xfId="27958" xr:uid="{03DCC077-294E-4AAB-8963-2FC5FBCDDA8E}"/>
    <cellStyle name="Comma 56 5 4 3" xfId="7636" xr:uid="{00000000-0005-0000-0000-00001D1E0000}"/>
    <cellStyle name="Comma 56 5 4 3 2" xfId="27962" xr:uid="{217814F5-6D32-463F-A9FA-EE7EED26ECBF}"/>
    <cellStyle name="Comma 56 5 4 4" xfId="7637" xr:uid="{00000000-0005-0000-0000-00001E1E0000}"/>
    <cellStyle name="Comma 56 5 4 4 2" xfId="27963" xr:uid="{653B077C-D829-4865-8DAB-29CB1D211F81}"/>
    <cellStyle name="Comma 56 5 4 5" xfId="7638" xr:uid="{00000000-0005-0000-0000-00001F1E0000}"/>
    <cellStyle name="Comma 56 5 4 5 2" xfId="27964" xr:uid="{B88D599F-48D7-432B-9C54-DDE65C9F1183}"/>
    <cellStyle name="Comma 56 5 4 6" xfId="27957" xr:uid="{9E204BC2-E8C9-4D03-8D23-7030F17E9673}"/>
    <cellStyle name="Comma 56 5 5" xfId="7639" xr:uid="{00000000-0005-0000-0000-0000201E0000}"/>
    <cellStyle name="Comma 56 5 5 2" xfId="7640" xr:uid="{00000000-0005-0000-0000-0000211E0000}"/>
    <cellStyle name="Comma 56 5 5 2 2" xfId="27966" xr:uid="{F745B142-7149-4BB1-9220-50B905F9E604}"/>
    <cellStyle name="Comma 56 5 5 3" xfId="7641" xr:uid="{00000000-0005-0000-0000-0000221E0000}"/>
    <cellStyle name="Comma 56 5 5 3 2" xfId="27967" xr:uid="{B7840980-4D89-4BA6-A32C-89EB835C1A70}"/>
    <cellStyle name="Comma 56 5 5 4" xfId="7642" xr:uid="{00000000-0005-0000-0000-0000231E0000}"/>
    <cellStyle name="Comma 56 5 5 4 2" xfId="27968" xr:uid="{C51B5FC8-5A81-42DF-89D4-50542B826B77}"/>
    <cellStyle name="Comma 56 5 5 5" xfId="27965" xr:uid="{29E49344-A3B5-4244-BCD3-907797411A01}"/>
    <cellStyle name="Comma 56 5 6" xfId="7643" xr:uid="{00000000-0005-0000-0000-0000241E0000}"/>
    <cellStyle name="Comma 56 5 6 2" xfId="27969" xr:uid="{C42C0F57-E0B6-4BDB-965F-27C4188DC2BB}"/>
    <cellStyle name="Comma 56 5 7" xfId="7644" xr:uid="{00000000-0005-0000-0000-0000251E0000}"/>
    <cellStyle name="Comma 56 5 7 2" xfId="27970" xr:uid="{BC9B3E51-DB24-4585-8E12-F2A6BDB6D161}"/>
    <cellStyle name="Comma 56 5 8" xfId="7645" xr:uid="{00000000-0005-0000-0000-0000261E0000}"/>
    <cellStyle name="Comma 56 5 8 2" xfId="27971" xr:uid="{4A6B34F5-A272-41CB-B5B1-F962DA273CB0}"/>
    <cellStyle name="Comma 56 5 9" xfId="27924" xr:uid="{849A76CC-67BB-44AE-AC05-1EA924C31011}"/>
    <cellStyle name="Comma 56 6" xfId="7646" xr:uid="{00000000-0005-0000-0000-0000271E0000}"/>
    <cellStyle name="Comma 56 6 2" xfId="7647" xr:uid="{00000000-0005-0000-0000-0000281E0000}"/>
    <cellStyle name="Comma 56 6 2 2" xfId="7648" xr:uid="{00000000-0005-0000-0000-0000291E0000}"/>
    <cellStyle name="Comma 56 6 2 2 2" xfId="7649" xr:uid="{00000000-0005-0000-0000-00002A1E0000}"/>
    <cellStyle name="Comma 56 6 2 2 2 2" xfId="27975" xr:uid="{9ACA536D-A31C-4647-B4ED-603CE42E082B}"/>
    <cellStyle name="Comma 56 6 2 2 3" xfId="7650" xr:uid="{00000000-0005-0000-0000-00002B1E0000}"/>
    <cellStyle name="Comma 56 6 2 2 3 2" xfId="27976" xr:uid="{C7721A66-48E6-4ACB-B6F9-8623FFB8E99C}"/>
    <cellStyle name="Comma 56 6 2 2 4" xfId="7651" xr:uid="{00000000-0005-0000-0000-00002C1E0000}"/>
    <cellStyle name="Comma 56 6 2 2 4 2" xfId="27977" xr:uid="{E271B8E2-075F-4B50-B0AF-990D39C55ACB}"/>
    <cellStyle name="Comma 56 6 2 2 5" xfId="27974" xr:uid="{21B8B4DD-6975-49F1-B305-B6D2F27CB6FE}"/>
    <cellStyle name="Comma 56 6 2 3" xfId="7652" xr:uid="{00000000-0005-0000-0000-00002D1E0000}"/>
    <cellStyle name="Comma 56 6 2 3 2" xfId="27978" xr:uid="{D7492E10-AA95-4F88-8F6C-6B289E0A92A8}"/>
    <cellStyle name="Comma 56 6 2 4" xfId="7653" xr:uid="{00000000-0005-0000-0000-00002E1E0000}"/>
    <cellStyle name="Comma 56 6 2 4 2" xfId="27979" xr:uid="{EAC12D90-C367-4114-9E33-4109689196D6}"/>
    <cellStyle name="Comma 56 6 2 5" xfId="7654" xr:uid="{00000000-0005-0000-0000-00002F1E0000}"/>
    <cellStyle name="Comma 56 6 2 5 2" xfId="27980" xr:uid="{847DF0EE-DA98-4A7B-9E3E-3D7FE0C1818A}"/>
    <cellStyle name="Comma 56 6 2 6" xfId="27973" xr:uid="{5B971EF1-0527-4C3D-8D51-20A05CDBC53C}"/>
    <cellStyle name="Comma 56 6 3" xfId="7655" xr:uid="{00000000-0005-0000-0000-0000301E0000}"/>
    <cellStyle name="Comma 56 6 3 2" xfId="7656" xr:uid="{00000000-0005-0000-0000-0000311E0000}"/>
    <cellStyle name="Comma 56 6 3 2 2" xfId="27982" xr:uid="{59900141-2BA9-4EF9-B03B-23D9537B7B7E}"/>
    <cellStyle name="Comma 56 6 3 3" xfId="7657" xr:uid="{00000000-0005-0000-0000-0000321E0000}"/>
    <cellStyle name="Comma 56 6 3 3 2" xfId="27983" xr:uid="{B5DBE9B8-A7C3-49BF-88DB-80EEE5E8F04B}"/>
    <cellStyle name="Comma 56 6 3 4" xfId="7658" xr:uid="{00000000-0005-0000-0000-0000331E0000}"/>
    <cellStyle name="Comma 56 6 3 4 2" xfId="27984" xr:uid="{E8CBEC55-C7C2-4543-9BD8-553CE970623E}"/>
    <cellStyle name="Comma 56 6 3 5" xfId="27981" xr:uid="{72355BF8-9118-431B-A488-44588F615780}"/>
    <cellStyle name="Comma 56 6 4" xfId="7659" xr:uid="{00000000-0005-0000-0000-0000341E0000}"/>
    <cellStyle name="Comma 56 6 4 2" xfId="27985" xr:uid="{CA641A57-8460-488A-B8A8-17498D2C5ED3}"/>
    <cellStyle name="Comma 56 6 5" xfId="7660" xr:uid="{00000000-0005-0000-0000-0000351E0000}"/>
    <cellStyle name="Comma 56 6 5 2" xfId="27986" xr:uid="{A812B4A9-CFF4-4B2F-9AC5-145B8F50BAEB}"/>
    <cellStyle name="Comma 56 6 6" xfId="7661" xr:uid="{00000000-0005-0000-0000-0000361E0000}"/>
    <cellStyle name="Comma 56 6 6 2" xfId="27987" xr:uid="{390A8EA4-00E5-4E6A-9AA0-A1111636FE67}"/>
    <cellStyle name="Comma 56 6 7" xfId="27972" xr:uid="{FDA96281-0045-4CE1-8BD9-BA37A38300AF}"/>
    <cellStyle name="Comma 56 7" xfId="7662" xr:uid="{00000000-0005-0000-0000-0000371E0000}"/>
    <cellStyle name="Comma 56 7 2" xfId="7663" xr:uid="{00000000-0005-0000-0000-0000381E0000}"/>
    <cellStyle name="Comma 56 7 2 2" xfId="7664" xr:uid="{00000000-0005-0000-0000-0000391E0000}"/>
    <cellStyle name="Comma 56 7 2 2 2" xfId="7665" xr:uid="{00000000-0005-0000-0000-00003A1E0000}"/>
    <cellStyle name="Comma 56 7 2 2 2 2" xfId="27991" xr:uid="{75680F6F-0F07-4A12-874B-E609F1F0E0B2}"/>
    <cellStyle name="Comma 56 7 2 2 3" xfId="7666" xr:uid="{00000000-0005-0000-0000-00003B1E0000}"/>
    <cellStyle name="Comma 56 7 2 2 3 2" xfId="27992" xr:uid="{F526106C-74BE-4EDA-8046-FB55C4A72A52}"/>
    <cellStyle name="Comma 56 7 2 2 4" xfId="7667" xr:uid="{00000000-0005-0000-0000-00003C1E0000}"/>
    <cellStyle name="Comma 56 7 2 2 4 2" xfId="27993" xr:uid="{B0374562-604E-4564-87A1-11B3C584C35F}"/>
    <cellStyle name="Comma 56 7 2 2 5" xfId="27990" xr:uid="{B17282B2-E0DC-4EA5-BC9D-67F2A45079BC}"/>
    <cellStyle name="Comma 56 7 2 3" xfId="7668" xr:uid="{00000000-0005-0000-0000-00003D1E0000}"/>
    <cellStyle name="Comma 56 7 2 3 2" xfId="27994" xr:uid="{E4E0FA5B-6A36-4567-A3F5-5427ABA95ED4}"/>
    <cellStyle name="Comma 56 7 2 4" xfId="7669" xr:uid="{00000000-0005-0000-0000-00003E1E0000}"/>
    <cellStyle name="Comma 56 7 2 4 2" xfId="27995" xr:uid="{F39D0756-818E-4A57-9759-999C362C95D7}"/>
    <cellStyle name="Comma 56 7 2 5" xfId="7670" xr:uid="{00000000-0005-0000-0000-00003F1E0000}"/>
    <cellStyle name="Comma 56 7 2 5 2" xfId="27996" xr:uid="{61656CDD-C1D8-45C0-82B4-EEB71190572C}"/>
    <cellStyle name="Comma 56 7 2 6" xfId="27989" xr:uid="{56D6DC1C-1A07-4B50-AFA9-31C65D57D98C}"/>
    <cellStyle name="Comma 56 7 3" xfId="7671" xr:uid="{00000000-0005-0000-0000-0000401E0000}"/>
    <cellStyle name="Comma 56 7 3 2" xfId="7672" xr:uid="{00000000-0005-0000-0000-0000411E0000}"/>
    <cellStyle name="Comma 56 7 3 2 2" xfId="27998" xr:uid="{ADE869E0-24C0-4C25-ACB7-6C9B9E057C87}"/>
    <cellStyle name="Comma 56 7 3 3" xfId="7673" xr:uid="{00000000-0005-0000-0000-0000421E0000}"/>
    <cellStyle name="Comma 56 7 3 3 2" xfId="27999" xr:uid="{D6909039-FFA9-4354-AC95-D5B99CC60C28}"/>
    <cellStyle name="Comma 56 7 3 4" xfId="7674" xr:uid="{00000000-0005-0000-0000-0000431E0000}"/>
    <cellStyle name="Comma 56 7 3 4 2" xfId="28000" xr:uid="{07632F9D-AB98-4338-9795-808CB2E2B807}"/>
    <cellStyle name="Comma 56 7 3 5" xfId="27997" xr:uid="{CF9137E7-7710-4258-BA7A-FDB0A476B577}"/>
    <cellStyle name="Comma 56 7 4" xfId="7675" xr:uid="{00000000-0005-0000-0000-0000441E0000}"/>
    <cellStyle name="Comma 56 7 4 2" xfId="28001" xr:uid="{BEEE5B80-F937-414E-93DD-7F6C086431E4}"/>
    <cellStyle name="Comma 56 7 5" xfId="7676" xr:uid="{00000000-0005-0000-0000-0000451E0000}"/>
    <cellStyle name="Comma 56 7 5 2" xfId="28002" xr:uid="{07D4EF24-B4EB-42A8-BFC0-885791F622BA}"/>
    <cellStyle name="Comma 56 7 6" xfId="7677" xr:uid="{00000000-0005-0000-0000-0000461E0000}"/>
    <cellStyle name="Comma 56 7 6 2" xfId="28003" xr:uid="{F69B8C49-4823-4182-AF24-7E0AC45187CB}"/>
    <cellStyle name="Comma 56 7 7" xfId="27988" xr:uid="{81DA0029-766A-4C4A-99A4-876F2CFBD4F9}"/>
    <cellStyle name="Comma 56 8" xfId="7678" xr:uid="{00000000-0005-0000-0000-0000471E0000}"/>
    <cellStyle name="Comma 56 8 2" xfId="7679" xr:uid="{00000000-0005-0000-0000-0000481E0000}"/>
    <cellStyle name="Comma 56 8 2 2" xfId="7680" xr:uid="{00000000-0005-0000-0000-0000491E0000}"/>
    <cellStyle name="Comma 56 8 2 2 2" xfId="28006" xr:uid="{1E4F2749-2F99-44CE-9715-95A9FFC6E774}"/>
    <cellStyle name="Comma 56 8 2 3" xfId="7681" xr:uid="{00000000-0005-0000-0000-00004A1E0000}"/>
    <cellStyle name="Comma 56 8 2 3 2" xfId="28007" xr:uid="{B421B2A0-6404-4202-877F-C90BF09AA148}"/>
    <cellStyle name="Comma 56 8 2 4" xfId="7682" xr:uid="{00000000-0005-0000-0000-00004B1E0000}"/>
    <cellStyle name="Comma 56 8 2 4 2" xfId="28008" xr:uid="{225A21CD-5B90-49CB-A2D5-862BDBDBD484}"/>
    <cellStyle name="Comma 56 8 2 5" xfId="28005" xr:uid="{040112AC-E363-4C74-A5EE-2A9714F2C880}"/>
    <cellStyle name="Comma 56 8 3" xfId="7683" xr:uid="{00000000-0005-0000-0000-00004C1E0000}"/>
    <cellStyle name="Comma 56 8 3 2" xfId="28009" xr:uid="{2EB0CDC8-2DF3-4915-8A6D-E397EAA9DE97}"/>
    <cellStyle name="Comma 56 8 4" xfId="7684" xr:uid="{00000000-0005-0000-0000-00004D1E0000}"/>
    <cellStyle name="Comma 56 8 4 2" xfId="28010" xr:uid="{FD32C721-C3B8-4D4A-909B-3291FCD8226F}"/>
    <cellStyle name="Comma 56 8 5" xfId="7685" xr:uid="{00000000-0005-0000-0000-00004E1E0000}"/>
    <cellStyle name="Comma 56 8 5 2" xfId="28011" xr:uid="{FA3C7358-EB9F-4AEA-8B92-E09EB8BDF26F}"/>
    <cellStyle name="Comma 56 8 6" xfId="28004" xr:uid="{ADCDFB14-DD63-4294-B9AF-B8FD7B2463BB}"/>
    <cellStyle name="Comma 56 9" xfId="7686" xr:uid="{00000000-0005-0000-0000-00004F1E0000}"/>
    <cellStyle name="Comma 56 9 2" xfId="7687" xr:uid="{00000000-0005-0000-0000-0000501E0000}"/>
    <cellStyle name="Comma 56 9 2 2" xfId="28013" xr:uid="{4BC63180-8904-4ED6-9058-D6F46DFCCF84}"/>
    <cellStyle name="Comma 56 9 3" xfId="7688" xr:uid="{00000000-0005-0000-0000-0000511E0000}"/>
    <cellStyle name="Comma 56 9 3 2" xfId="28014" xr:uid="{2C396316-F353-4F94-B987-71DEC0667899}"/>
    <cellStyle name="Comma 56 9 4" xfId="7689" xr:uid="{00000000-0005-0000-0000-0000521E0000}"/>
    <cellStyle name="Comma 56 9 4 2" xfId="28015" xr:uid="{3D517031-3BCE-4EFD-935F-BEAF215E616F}"/>
    <cellStyle name="Comma 56 9 5" xfId="28012" xr:uid="{5F006F40-D766-4ADA-9474-929AA0F89D57}"/>
    <cellStyle name="Comma 57" xfId="7690" xr:uid="{00000000-0005-0000-0000-0000531E0000}"/>
    <cellStyle name="Comma 57 10" xfId="7691" xr:uid="{00000000-0005-0000-0000-0000541E0000}"/>
    <cellStyle name="Comma 57 10 2" xfId="28017" xr:uid="{0B184EAB-51CB-409C-B0E5-F1FA6B7B1944}"/>
    <cellStyle name="Comma 57 11" xfId="7692" xr:uid="{00000000-0005-0000-0000-0000551E0000}"/>
    <cellStyle name="Comma 57 11 2" xfId="28018" xr:uid="{0E88E649-21B5-4D8C-9AB0-0843D78C9016}"/>
    <cellStyle name="Comma 57 12" xfId="7693" xr:uid="{00000000-0005-0000-0000-0000561E0000}"/>
    <cellStyle name="Comma 57 12 2" xfId="28019" xr:uid="{89364C75-9106-4E15-84BF-CBABC190AAA4}"/>
    <cellStyle name="Comma 57 13" xfId="28016" xr:uid="{C8A81E87-6433-446B-A9EC-40A121DB746F}"/>
    <cellStyle name="Comma 57 2" xfId="7694" xr:uid="{00000000-0005-0000-0000-0000571E0000}"/>
    <cellStyle name="Comma 57 2 10" xfId="7695" xr:uid="{00000000-0005-0000-0000-0000581E0000}"/>
    <cellStyle name="Comma 57 2 10 2" xfId="28021" xr:uid="{9D0E533D-3DB5-4B22-AB38-285ADFF8DD13}"/>
    <cellStyle name="Comma 57 2 11" xfId="28020" xr:uid="{761B2BB5-CA2E-4280-9D3B-8B7F73B6247F}"/>
    <cellStyle name="Comma 57 2 2" xfId="7696" xr:uid="{00000000-0005-0000-0000-0000591E0000}"/>
    <cellStyle name="Comma 57 2 2 2" xfId="7697" xr:uid="{00000000-0005-0000-0000-00005A1E0000}"/>
    <cellStyle name="Comma 57 2 2 2 2" xfId="7698" xr:uid="{00000000-0005-0000-0000-00005B1E0000}"/>
    <cellStyle name="Comma 57 2 2 2 2 2" xfId="7699" xr:uid="{00000000-0005-0000-0000-00005C1E0000}"/>
    <cellStyle name="Comma 57 2 2 2 2 2 2" xfId="7700" xr:uid="{00000000-0005-0000-0000-00005D1E0000}"/>
    <cellStyle name="Comma 57 2 2 2 2 2 2 2" xfId="28026" xr:uid="{A70DBA30-4984-4E66-BE8E-748534BB8D5C}"/>
    <cellStyle name="Comma 57 2 2 2 2 2 3" xfId="7701" xr:uid="{00000000-0005-0000-0000-00005E1E0000}"/>
    <cellStyle name="Comma 57 2 2 2 2 2 3 2" xfId="28027" xr:uid="{61F7043D-3FB5-4B3E-8BC3-1B4B2A1E9A4B}"/>
    <cellStyle name="Comma 57 2 2 2 2 2 4" xfId="7702" xr:uid="{00000000-0005-0000-0000-00005F1E0000}"/>
    <cellStyle name="Comma 57 2 2 2 2 2 4 2" xfId="28028" xr:uid="{FD2077AF-7384-4CA3-B6ED-64CFFFDA5198}"/>
    <cellStyle name="Comma 57 2 2 2 2 2 5" xfId="28025" xr:uid="{DAE2A8B8-FFFD-40C0-BE1A-0B05D473E03F}"/>
    <cellStyle name="Comma 57 2 2 2 2 3" xfId="7703" xr:uid="{00000000-0005-0000-0000-0000601E0000}"/>
    <cellStyle name="Comma 57 2 2 2 2 3 2" xfId="28029" xr:uid="{1E7F431F-764F-48CD-A13C-946A29C8CA4A}"/>
    <cellStyle name="Comma 57 2 2 2 2 4" xfId="7704" xr:uid="{00000000-0005-0000-0000-0000611E0000}"/>
    <cellStyle name="Comma 57 2 2 2 2 4 2" xfId="28030" xr:uid="{8329EB14-B163-4AD0-9DD5-09762C3E4D39}"/>
    <cellStyle name="Comma 57 2 2 2 2 5" xfId="7705" xr:uid="{00000000-0005-0000-0000-0000621E0000}"/>
    <cellStyle name="Comma 57 2 2 2 2 5 2" xfId="28031" xr:uid="{FC4805B9-7A07-4BCF-8D6D-F960B263199F}"/>
    <cellStyle name="Comma 57 2 2 2 2 6" xfId="28024" xr:uid="{455CE375-949B-4D17-BF71-2AABF5F2E3CF}"/>
    <cellStyle name="Comma 57 2 2 2 3" xfId="7706" xr:uid="{00000000-0005-0000-0000-0000631E0000}"/>
    <cellStyle name="Comma 57 2 2 2 3 2" xfId="7707" xr:uid="{00000000-0005-0000-0000-0000641E0000}"/>
    <cellStyle name="Comma 57 2 2 2 3 2 2" xfId="28033" xr:uid="{4DAE7211-A333-40D0-B747-58D51D42B2E0}"/>
    <cellStyle name="Comma 57 2 2 2 3 3" xfId="7708" xr:uid="{00000000-0005-0000-0000-0000651E0000}"/>
    <cellStyle name="Comma 57 2 2 2 3 3 2" xfId="28034" xr:uid="{80EB01E9-6105-4CC5-AD82-AC410CFA7720}"/>
    <cellStyle name="Comma 57 2 2 2 3 4" xfId="7709" xr:uid="{00000000-0005-0000-0000-0000661E0000}"/>
    <cellStyle name="Comma 57 2 2 2 3 4 2" xfId="28035" xr:uid="{DDF8CF29-7E62-456E-8F68-22E49A714081}"/>
    <cellStyle name="Comma 57 2 2 2 3 5" xfId="28032" xr:uid="{B22723EF-46B9-44A9-B458-55B0DABF5B7A}"/>
    <cellStyle name="Comma 57 2 2 2 4" xfId="7710" xr:uid="{00000000-0005-0000-0000-0000671E0000}"/>
    <cellStyle name="Comma 57 2 2 2 4 2" xfId="28036" xr:uid="{7192C4F3-E8A5-40E1-A361-B99C80B79ED6}"/>
    <cellStyle name="Comma 57 2 2 2 5" xfId="7711" xr:uid="{00000000-0005-0000-0000-0000681E0000}"/>
    <cellStyle name="Comma 57 2 2 2 5 2" xfId="28037" xr:uid="{2E37D7F1-60B0-47EE-A09B-CAC68F081D99}"/>
    <cellStyle name="Comma 57 2 2 2 6" xfId="7712" xr:uid="{00000000-0005-0000-0000-0000691E0000}"/>
    <cellStyle name="Comma 57 2 2 2 6 2" xfId="28038" xr:uid="{2A113285-AC0A-44A8-9FDF-3CC18CF63D82}"/>
    <cellStyle name="Comma 57 2 2 2 7" xfId="28023" xr:uid="{0EEEF0FD-F25B-46A1-9DD4-8AC599C54B5E}"/>
    <cellStyle name="Comma 57 2 2 3" xfId="7713" xr:uid="{00000000-0005-0000-0000-00006A1E0000}"/>
    <cellStyle name="Comma 57 2 2 3 2" xfId="7714" xr:uid="{00000000-0005-0000-0000-00006B1E0000}"/>
    <cellStyle name="Comma 57 2 2 3 2 2" xfId="7715" xr:uid="{00000000-0005-0000-0000-00006C1E0000}"/>
    <cellStyle name="Comma 57 2 2 3 2 2 2" xfId="7716" xr:uid="{00000000-0005-0000-0000-00006D1E0000}"/>
    <cellStyle name="Comma 57 2 2 3 2 2 2 2" xfId="28042" xr:uid="{8465D53F-E70C-4075-A2D3-9B228430BDDE}"/>
    <cellStyle name="Comma 57 2 2 3 2 2 3" xfId="7717" xr:uid="{00000000-0005-0000-0000-00006E1E0000}"/>
    <cellStyle name="Comma 57 2 2 3 2 2 3 2" xfId="28043" xr:uid="{7BB84DE6-1701-4457-8CB1-FFB713777791}"/>
    <cellStyle name="Comma 57 2 2 3 2 2 4" xfId="7718" xr:uid="{00000000-0005-0000-0000-00006F1E0000}"/>
    <cellStyle name="Comma 57 2 2 3 2 2 4 2" xfId="28044" xr:uid="{460B8E82-7973-4F99-8B16-E7C0181E3278}"/>
    <cellStyle name="Comma 57 2 2 3 2 2 5" xfId="28041" xr:uid="{B14AE766-C697-4CDE-855F-157AC07CF7FA}"/>
    <cellStyle name="Comma 57 2 2 3 2 3" xfId="7719" xr:uid="{00000000-0005-0000-0000-0000701E0000}"/>
    <cellStyle name="Comma 57 2 2 3 2 3 2" xfId="28045" xr:uid="{79314933-EBE1-413D-BDA5-81396ADAB878}"/>
    <cellStyle name="Comma 57 2 2 3 2 4" xfId="7720" xr:uid="{00000000-0005-0000-0000-0000711E0000}"/>
    <cellStyle name="Comma 57 2 2 3 2 4 2" xfId="28046" xr:uid="{6FDFE551-3B69-4BB3-A886-579144193EE2}"/>
    <cellStyle name="Comma 57 2 2 3 2 5" xfId="7721" xr:uid="{00000000-0005-0000-0000-0000721E0000}"/>
    <cellStyle name="Comma 57 2 2 3 2 5 2" xfId="28047" xr:uid="{E6831E6F-42C1-4026-A913-4DC583DBA9C8}"/>
    <cellStyle name="Comma 57 2 2 3 2 6" xfId="28040" xr:uid="{121331EC-A4D0-4E81-96B6-767C3D400E61}"/>
    <cellStyle name="Comma 57 2 2 3 3" xfId="7722" xr:uid="{00000000-0005-0000-0000-0000731E0000}"/>
    <cellStyle name="Comma 57 2 2 3 3 2" xfId="7723" xr:uid="{00000000-0005-0000-0000-0000741E0000}"/>
    <cellStyle name="Comma 57 2 2 3 3 2 2" xfId="28049" xr:uid="{E1CA36C0-D596-4AAD-BA6A-FDD7F4275B16}"/>
    <cellStyle name="Comma 57 2 2 3 3 3" xfId="7724" xr:uid="{00000000-0005-0000-0000-0000751E0000}"/>
    <cellStyle name="Comma 57 2 2 3 3 3 2" xfId="28050" xr:uid="{1B9801D9-411B-4F5D-83D5-C0B40075A8A2}"/>
    <cellStyle name="Comma 57 2 2 3 3 4" xfId="7725" xr:uid="{00000000-0005-0000-0000-0000761E0000}"/>
    <cellStyle name="Comma 57 2 2 3 3 4 2" xfId="28051" xr:uid="{B9E088BE-88FD-456D-B008-8A190A5CFFE3}"/>
    <cellStyle name="Comma 57 2 2 3 3 5" xfId="28048" xr:uid="{1FED04DA-31FB-4FED-93E4-C98E17DC19B8}"/>
    <cellStyle name="Comma 57 2 2 3 4" xfId="7726" xr:uid="{00000000-0005-0000-0000-0000771E0000}"/>
    <cellStyle name="Comma 57 2 2 3 4 2" xfId="28052" xr:uid="{1A260C72-1C85-4284-8DD7-EDAEA7DF9DD8}"/>
    <cellStyle name="Comma 57 2 2 3 5" xfId="7727" xr:uid="{00000000-0005-0000-0000-0000781E0000}"/>
    <cellStyle name="Comma 57 2 2 3 5 2" xfId="28053" xr:uid="{D2128977-C9B7-408A-94F3-6557B0E5CB49}"/>
    <cellStyle name="Comma 57 2 2 3 6" xfId="7728" xr:uid="{00000000-0005-0000-0000-0000791E0000}"/>
    <cellStyle name="Comma 57 2 2 3 6 2" xfId="28054" xr:uid="{FEB00DA0-59F1-44B4-9C36-3A877A75DE89}"/>
    <cellStyle name="Comma 57 2 2 3 7" xfId="28039" xr:uid="{42DEFD96-2484-4D2C-ABB7-18DE90749BED}"/>
    <cellStyle name="Comma 57 2 2 4" xfId="7729" xr:uid="{00000000-0005-0000-0000-00007A1E0000}"/>
    <cellStyle name="Comma 57 2 2 4 2" xfId="7730" xr:uid="{00000000-0005-0000-0000-00007B1E0000}"/>
    <cellStyle name="Comma 57 2 2 4 2 2" xfId="7731" xr:uid="{00000000-0005-0000-0000-00007C1E0000}"/>
    <cellStyle name="Comma 57 2 2 4 2 2 2" xfId="28057" xr:uid="{6AE556B6-7333-42B2-8F68-181376547C7A}"/>
    <cellStyle name="Comma 57 2 2 4 2 3" xfId="7732" xr:uid="{00000000-0005-0000-0000-00007D1E0000}"/>
    <cellStyle name="Comma 57 2 2 4 2 3 2" xfId="28058" xr:uid="{AE5EC141-1FE0-4747-AC41-B21DBF20931F}"/>
    <cellStyle name="Comma 57 2 2 4 2 4" xfId="7733" xr:uid="{00000000-0005-0000-0000-00007E1E0000}"/>
    <cellStyle name="Comma 57 2 2 4 2 4 2" xfId="28059" xr:uid="{4D88D39C-E97A-480C-8B9D-3807FECC1819}"/>
    <cellStyle name="Comma 57 2 2 4 2 5" xfId="28056" xr:uid="{DFA88276-E99B-44CE-8F6A-7FED9C2EA9DF}"/>
    <cellStyle name="Comma 57 2 2 4 3" xfId="7734" xr:uid="{00000000-0005-0000-0000-00007F1E0000}"/>
    <cellStyle name="Comma 57 2 2 4 3 2" xfId="28060" xr:uid="{8EA34689-31AC-480E-B298-AAC576BC5042}"/>
    <cellStyle name="Comma 57 2 2 4 4" xfId="7735" xr:uid="{00000000-0005-0000-0000-0000801E0000}"/>
    <cellStyle name="Comma 57 2 2 4 4 2" xfId="28061" xr:uid="{60F2611B-D0B8-4C82-96C0-F46CB69C7EB8}"/>
    <cellStyle name="Comma 57 2 2 4 5" xfId="7736" xr:uid="{00000000-0005-0000-0000-0000811E0000}"/>
    <cellStyle name="Comma 57 2 2 4 5 2" xfId="28062" xr:uid="{45BE9ACC-4600-42B3-8477-03222AC76513}"/>
    <cellStyle name="Comma 57 2 2 4 6" xfId="28055" xr:uid="{A5958237-6B45-4EB3-9F9B-002F48617D57}"/>
    <cellStyle name="Comma 57 2 2 5" xfId="7737" xr:uid="{00000000-0005-0000-0000-0000821E0000}"/>
    <cellStyle name="Comma 57 2 2 5 2" xfId="7738" xr:uid="{00000000-0005-0000-0000-0000831E0000}"/>
    <cellStyle name="Comma 57 2 2 5 2 2" xfId="28064" xr:uid="{5D7F6CA9-BAD6-4511-90E3-F9BCC0CA1D52}"/>
    <cellStyle name="Comma 57 2 2 5 3" xfId="7739" xr:uid="{00000000-0005-0000-0000-0000841E0000}"/>
    <cellStyle name="Comma 57 2 2 5 3 2" xfId="28065" xr:uid="{9609DFEF-9F3D-46C7-B7B8-32E9BF599E20}"/>
    <cellStyle name="Comma 57 2 2 5 4" xfId="7740" xr:uid="{00000000-0005-0000-0000-0000851E0000}"/>
    <cellStyle name="Comma 57 2 2 5 4 2" xfId="28066" xr:uid="{5A68214C-0357-49E8-9F3E-BFE8869AD572}"/>
    <cellStyle name="Comma 57 2 2 5 5" xfId="28063" xr:uid="{686BD993-7208-4256-87F4-A34B41976437}"/>
    <cellStyle name="Comma 57 2 2 6" xfId="7741" xr:uid="{00000000-0005-0000-0000-0000861E0000}"/>
    <cellStyle name="Comma 57 2 2 6 2" xfId="28067" xr:uid="{94271861-776F-4584-AC60-15EBE1150B53}"/>
    <cellStyle name="Comma 57 2 2 7" xfId="7742" xr:uid="{00000000-0005-0000-0000-0000871E0000}"/>
    <cellStyle name="Comma 57 2 2 7 2" xfId="28068" xr:uid="{FF12AEA0-A968-4412-8002-DE5AC1096ABE}"/>
    <cellStyle name="Comma 57 2 2 8" xfId="7743" xr:uid="{00000000-0005-0000-0000-0000881E0000}"/>
    <cellStyle name="Comma 57 2 2 8 2" xfId="28069" xr:uid="{1882FA9C-10CA-4DBB-BAAE-491189F5D0F8}"/>
    <cellStyle name="Comma 57 2 2 9" xfId="28022" xr:uid="{53E3B611-AE22-406B-8679-5B023124E874}"/>
    <cellStyle name="Comma 57 2 3" xfId="7744" xr:uid="{00000000-0005-0000-0000-0000891E0000}"/>
    <cellStyle name="Comma 57 2 3 2" xfId="7745" xr:uid="{00000000-0005-0000-0000-00008A1E0000}"/>
    <cellStyle name="Comma 57 2 3 2 2" xfId="7746" xr:uid="{00000000-0005-0000-0000-00008B1E0000}"/>
    <cellStyle name="Comma 57 2 3 2 2 2" xfId="7747" xr:uid="{00000000-0005-0000-0000-00008C1E0000}"/>
    <cellStyle name="Comma 57 2 3 2 2 2 2" xfId="7748" xr:uid="{00000000-0005-0000-0000-00008D1E0000}"/>
    <cellStyle name="Comma 57 2 3 2 2 2 2 2" xfId="28074" xr:uid="{802CEF5E-3488-40AA-9363-15D9902A4121}"/>
    <cellStyle name="Comma 57 2 3 2 2 2 3" xfId="7749" xr:uid="{00000000-0005-0000-0000-00008E1E0000}"/>
    <cellStyle name="Comma 57 2 3 2 2 2 3 2" xfId="28075" xr:uid="{AB01F716-3D0C-4FB1-9235-47C4C614B5C5}"/>
    <cellStyle name="Comma 57 2 3 2 2 2 4" xfId="7750" xr:uid="{00000000-0005-0000-0000-00008F1E0000}"/>
    <cellStyle name="Comma 57 2 3 2 2 2 4 2" xfId="28076" xr:uid="{DF55ECBE-5E9E-41BE-A376-665ABC4EBC1D}"/>
    <cellStyle name="Comma 57 2 3 2 2 2 5" xfId="28073" xr:uid="{64F94CF8-B4A3-427F-8A24-2E187BB6880E}"/>
    <cellStyle name="Comma 57 2 3 2 2 3" xfId="7751" xr:uid="{00000000-0005-0000-0000-0000901E0000}"/>
    <cellStyle name="Comma 57 2 3 2 2 3 2" xfId="28077" xr:uid="{60253635-C633-4C1A-B8D3-C194ACD6AA86}"/>
    <cellStyle name="Comma 57 2 3 2 2 4" xfId="7752" xr:uid="{00000000-0005-0000-0000-0000911E0000}"/>
    <cellStyle name="Comma 57 2 3 2 2 4 2" xfId="28078" xr:uid="{E2445405-91F3-4890-B69E-44BF29BAA9A1}"/>
    <cellStyle name="Comma 57 2 3 2 2 5" xfId="7753" xr:uid="{00000000-0005-0000-0000-0000921E0000}"/>
    <cellStyle name="Comma 57 2 3 2 2 5 2" xfId="28079" xr:uid="{697E6045-1AA2-4153-9429-54DF56479728}"/>
    <cellStyle name="Comma 57 2 3 2 2 6" xfId="28072" xr:uid="{4CA1F890-1F7B-486C-8973-D2DBD96EBD03}"/>
    <cellStyle name="Comma 57 2 3 2 3" xfId="7754" xr:uid="{00000000-0005-0000-0000-0000931E0000}"/>
    <cellStyle name="Comma 57 2 3 2 3 2" xfId="7755" xr:uid="{00000000-0005-0000-0000-0000941E0000}"/>
    <cellStyle name="Comma 57 2 3 2 3 2 2" xfId="28081" xr:uid="{90D1D901-7338-493B-BD97-02EF8A362E9E}"/>
    <cellStyle name="Comma 57 2 3 2 3 3" xfId="7756" xr:uid="{00000000-0005-0000-0000-0000951E0000}"/>
    <cellStyle name="Comma 57 2 3 2 3 3 2" xfId="28082" xr:uid="{58968E89-F504-4961-81DE-F9A6346A3817}"/>
    <cellStyle name="Comma 57 2 3 2 3 4" xfId="7757" xr:uid="{00000000-0005-0000-0000-0000961E0000}"/>
    <cellStyle name="Comma 57 2 3 2 3 4 2" xfId="28083" xr:uid="{44A4A35B-8833-4EFD-B025-280692CB323E}"/>
    <cellStyle name="Comma 57 2 3 2 3 5" xfId="28080" xr:uid="{5F4973D2-A1A9-4FCB-85D5-FFB074E5C9A3}"/>
    <cellStyle name="Comma 57 2 3 2 4" xfId="7758" xr:uid="{00000000-0005-0000-0000-0000971E0000}"/>
    <cellStyle name="Comma 57 2 3 2 4 2" xfId="28084" xr:uid="{E50A0C5F-0403-4AA6-8187-31EF71776379}"/>
    <cellStyle name="Comma 57 2 3 2 5" xfId="7759" xr:uid="{00000000-0005-0000-0000-0000981E0000}"/>
    <cellStyle name="Comma 57 2 3 2 5 2" xfId="28085" xr:uid="{44932348-29C5-4C8E-9D6F-839DFEEDCE8F}"/>
    <cellStyle name="Comma 57 2 3 2 6" xfId="7760" xr:uid="{00000000-0005-0000-0000-0000991E0000}"/>
    <cellStyle name="Comma 57 2 3 2 6 2" xfId="28086" xr:uid="{511C8AB9-6936-4BE1-B444-B2D2D72FC7C6}"/>
    <cellStyle name="Comma 57 2 3 2 7" xfId="28071" xr:uid="{0313F820-3BD2-4976-95B0-F97E181984D3}"/>
    <cellStyle name="Comma 57 2 3 3" xfId="7761" xr:uid="{00000000-0005-0000-0000-00009A1E0000}"/>
    <cellStyle name="Comma 57 2 3 3 2" xfId="7762" xr:uid="{00000000-0005-0000-0000-00009B1E0000}"/>
    <cellStyle name="Comma 57 2 3 3 2 2" xfId="7763" xr:uid="{00000000-0005-0000-0000-00009C1E0000}"/>
    <cellStyle name="Comma 57 2 3 3 2 2 2" xfId="7764" xr:uid="{00000000-0005-0000-0000-00009D1E0000}"/>
    <cellStyle name="Comma 57 2 3 3 2 2 2 2" xfId="28090" xr:uid="{D2117964-6241-4D7F-B592-895FEBEBEBE6}"/>
    <cellStyle name="Comma 57 2 3 3 2 2 3" xfId="7765" xr:uid="{00000000-0005-0000-0000-00009E1E0000}"/>
    <cellStyle name="Comma 57 2 3 3 2 2 3 2" xfId="28091" xr:uid="{87D6D9EA-25D7-4E9C-8477-40E20C6DB045}"/>
    <cellStyle name="Comma 57 2 3 3 2 2 4" xfId="7766" xr:uid="{00000000-0005-0000-0000-00009F1E0000}"/>
    <cellStyle name="Comma 57 2 3 3 2 2 4 2" xfId="28092" xr:uid="{E41CB1D5-E9CF-4465-BBAC-88D43BD0AD75}"/>
    <cellStyle name="Comma 57 2 3 3 2 2 5" xfId="28089" xr:uid="{F21FC788-74BF-4120-8BFD-82F31029BF19}"/>
    <cellStyle name="Comma 57 2 3 3 2 3" xfId="7767" xr:uid="{00000000-0005-0000-0000-0000A01E0000}"/>
    <cellStyle name="Comma 57 2 3 3 2 3 2" xfId="28093" xr:uid="{FB10FC5B-B4E0-4E30-A547-DF96C0D19E44}"/>
    <cellStyle name="Comma 57 2 3 3 2 4" xfId="7768" xr:uid="{00000000-0005-0000-0000-0000A11E0000}"/>
    <cellStyle name="Comma 57 2 3 3 2 4 2" xfId="28094" xr:uid="{91F0EE37-32A9-4E2D-B616-525A49BC9E2B}"/>
    <cellStyle name="Comma 57 2 3 3 2 5" xfId="7769" xr:uid="{00000000-0005-0000-0000-0000A21E0000}"/>
    <cellStyle name="Comma 57 2 3 3 2 5 2" xfId="28095" xr:uid="{DC25C4DA-C88F-4D09-AFDE-471FFD9B7DCC}"/>
    <cellStyle name="Comma 57 2 3 3 2 6" xfId="28088" xr:uid="{46BD4FDD-FD25-46D5-A219-1916C23C0986}"/>
    <cellStyle name="Comma 57 2 3 3 3" xfId="7770" xr:uid="{00000000-0005-0000-0000-0000A31E0000}"/>
    <cellStyle name="Comma 57 2 3 3 3 2" xfId="7771" xr:uid="{00000000-0005-0000-0000-0000A41E0000}"/>
    <cellStyle name="Comma 57 2 3 3 3 2 2" xfId="28097" xr:uid="{8FAFCE8B-FD3E-4237-BE8F-360BC9246789}"/>
    <cellStyle name="Comma 57 2 3 3 3 3" xfId="7772" xr:uid="{00000000-0005-0000-0000-0000A51E0000}"/>
    <cellStyle name="Comma 57 2 3 3 3 3 2" xfId="28098" xr:uid="{3549940B-E2AD-41E1-AFB6-CF1F75C9F8C6}"/>
    <cellStyle name="Comma 57 2 3 3 3 4" xfId="7773" xr:uid="{00000000-0005-0000-0000-0000A61E0000}"/>
    <cellStyle name="Comma 57 2 3 3 3 4 2" xfId="28099" xr:uid="{1C37690C-02A8-4328-8DDC-C82D7A513C29}"/>
    <cellStyle name="Comma 57 2 3 3 3 5" xfId="28096" xr:uid="{DD0CFA15-B4BA-4080-AC7F-ED0C28B90D4B}"/>
    <cellStyle name="Comma 57 2 3 3 4" xfId="7774" xr:uid="{00000000-0005-0000-0000-0000A71E0000}"/>
    <cellStyle name="Comma 57 2 3 3 4 2" xfId="28100" xr:uid="{69BFFD3E-5F1B-4602-8604-AB33E4306187}"/>
    <cellStyle name="Comma 57 2 3 3 5" xfId="7775" xr:uid="{00000000-0005-0000-0000-0000A81E0000}"/>
    <cellStyle name="Comma 57 2 3 3 5 2" xfId="28101" xr:uid="{60B3C16F-BBA1-4579-9163-8018B165461F}"/>
    <cellStyle name="Comma 57 2 3 3 6" xfId="7776" xr:uid="{00000000-0005-0000-0000-0000A91E0000}"/>
    <cellStyle name="Comma 57 2 3 3 6 2" xfId="28102" xr:uid="{8BDB49E2-B3B2-430A-94AF-EEC4C2684E2E}"/>
    <cellStyle name="Comma 57 2 3 3 7" xfId="28087" xr:uid="{177A8FD2-5409-4DF6-8A1E-9643066F12A2}"/>
    <cellStyle name="Comma 57 2 3 4" xfId="7777" xr:uid="{00000000-0005-0000-0000-0000AA1E0000}"/>
    <cellStyle name="Comma 57 2 3 4 2" xfId="7778" xr:uid="{00000000-0005-0000-0000-0000AB1E0000}"/>
    <cellStyle name="Comma 57 2 3 4 2 2" xfId="7779" xr:uid="{00000000-0005-0000-0000-0000AC1E0000}"/>
    <cellStyle name="Comma 57 2 3 4 2 2 2" xfId="28105" xr:uid="{A0E18165-3388-45E9-9953-075E6A817A18}"/>
    <cellStyle name="Comma 57 2 3 4 2 3" xfId="7780" xr:uid="{00000000-0005-0000-0000-0000AD1E0000}"/>
    <cellStyle name="Comma 57 2 3 4 2 3 2" xfId="28106" xr:uid="{3DE04407-77AD-43FF-BD37-EB134688FEAC}"/>
    <cellStyle name="Comma 57 2 3 4 2 4" xfId="7781" xr:uid="{00000000-0005-0000-0000-0000AE1E0000}"/>
    <cellStyle name="Comma 57 2 3 4 2 4 2" xfId="28107" xr:uid="{7CDD386C-E4A2-4E4A-B533-01D1A5B5B6C3}"/>
    <cellStyle name="Comma 57 2 3 4 2 5" xfId="28104" xr:uid="{BE3A69F4-EE59-43E6-BCF9-D0960230312C}"/>
    <cellStyle name="Comma 57 2 3 4 3" xfId="7782" xr:uid="{00000000-0005-0000-0000-0000AF1E0000}"/>
    <cellStyle name="Comma 57 2 3 4 3 2" xfId="28108" xr:uid="{15FDDA3E-6AD0-4C0F-8EF9-72517946229E}"/>
    <cellStyle name="Comma 57 2 3 4 4" xfId="7783" xr:uid="{00000000-0005-0000-0000-0000B01E0000}"/>
    <cellStyle name="Comma 57 2 3 4 4 2" xfId="28109" xr:uid="{0A31C5A6-D61D-48B6-907A-9BC7C75B06A8}"/>
    <cellStyle name="Comma 57 2 3 4 5" xfId="7784" xr:uid="{00000000-0005-0000-0000-0000B11E0000}"/>
    <cellStyle name="Comma 57 2 3 4 5 2" xfId="28110" xr:uid="{20988142-4193-4E05-A2EB-E2A3E5808004}"/>
    <cellStyle name="Comma 57 2 3 4 6" xfId="28103" xr:uid="{8D912AF9-0C5A-4F47-9BE5-7C932C7624AB}"/>
    <cellStyle name="Comma 57 2 3 5" xfId="7785" xr:uid="{00000000-0005-0000-0000-0000B21E0000}"/>
    <cellStyle name="Comma 57 2 3 5 2" xfId="7786" xr:uid="{00000000-0005-0000-0000-0000B31E0000}"/>
    <cellStyle name="Comma 57 2 3 5 2 2" xfId="28112" xr:uid="{B5E15DFD-157C-4DDE-B7C2-6D4DC4A2EA9F}"/>
    <cellStyle name="Comma 57 2 3 5 3" xfId="7787" xr:uid="{00000000-0005-0000-0000-0000B41E0000}"/>
    <cellStyle name="Comma 57 2 3 5 3 2" xfId="28113" xr:uid="{BDA27497-0A04-474D-AE5F-4056C7971495}"/>
    <cellStyle name="Comma 57 2 3 5 4" xfId="7788" xr:uid="{00000000-0005-0000-0000-0000B51E0000}"/>
    <cellStyle name="Comma 57 2 3 5 4 2" xfId="28114" xr:uid="{85AE6C95-69E7-409F-86F9-28933F19AC32}"/>
    <cellStyle name="Comma 57 2 3 5 5" xfId="28111" xr:uid="{5A66203D-2CE9-4E90-867F-CEFCFC88976F}"/>
    <cellStyle name="Comma 57 2 3 6" xfId="7789" xr:uid="{00000000-0005-0000-0000-0000B61E0000}"/>
    <cellStyle name="Comma 57 2 3 6 2" xfId="28115" xr:uid="{DE4F20ED-B59E-4125-98CA-CEFEA514B619}"/>
    <cellStyle name="Comma 57 2 3 7" xfId="7790" xr:uid="{00000000-0005-0000-0000-0000B71E0000}"/>
    <cellStyle name="Comma 57 2 3 7 2" xfId="28116" xr:uid="{D0A4625C-B8E2-45AC-B91B-78AFE5795366}"/>
    <cellStyle name="Comma 57 2 3 8" xfId="7791" xr:uid="{00000000-0005-0000-0000-0000B81E0000}"/>
    <cellStyle name="Comma 57 2 3 8 2" xfId="28117" xr:uid="{DC0140E4-F84F-4EA7-87BC-1888F10B2E4D}"/>
    <cellStyle name="Comma 57 2 3 9" xfId="28070" xr:uid="{51E6AC5F-5FF3-415E-A189-082151EBEB50}"/>
    <cellStyle name="Comma 57 2 4" xfId="7792" xr:uid="{00000000-0005-0000-0000-0000B91E0000}"/>
    <cellStyle name="Comma 57 2 4 2" xfId="7793" xr:uid="{00000000-0005-0000-0000-0000BA1E0000}"/>
    <cellStyle name="Comma 57 2 4 2 2" xfId="7794" xr:uid="{00000000-0005-0000-0000-0000BB1E0000}"/>
    <cellStyle name="Comma 57 2 4 2 2 2" xfId="7795" xr:uid="{00000000-0005-0000-0000-0000BC1E0000}"/>
    <cellStyle name="Comma 57 2 4 2 2 2 2" xfId="28121" xr:uid="{ED0AB761-3D10-43F4-94FD-FE717DDE373D}"/>
    <cellStyle name="Comma 57 2 4 2 2 3" xfId="7796" xr:uid="{00000000-0005-0000-0000-0000BD1E0000}"/>
    <cellStyle name="Comma 57 2 4 2 2 3 2" xfId="28122" xr:uid="{0022E856-FF92-493E-A352-2E62E64FABAA}"/>
    <cellStyle name="Comma 57 2 4 2 2 4" xfId="7797" xr:uid="{00000000-0005-0000-0000-0000BE1E0000}"/>
    <cellStyle name="Comma 57 2 4 2 2 4 2" xfId="28123" xr:uid="{919A10AA-EDFF-4D5D-9362-EFF5F769B693}"/>
    <cellStyle name="Comma 57 2 4 2 2 5" xfId="28120" xr:uid="{4A3B0685-840A-4ABB-B8E3-44E3D13686DE}"/>
    <cellStyle name="Comma 57 2 4 2 3" xfId="7798" xr:uid="{00000000-0005-0000-0000-0000BF1E0000}"/>
    <cellStyle name="Comma 57 2 4 2 3 2" xfId="28124" xr:uid="{07257B70-615E-4E3D-9D9A-2926EF781D4A}"/>
    <cellStyle name="Comma 57 2 4 2 4" xfId="7799" xr:uid="{00000000-0005-0000-0000-0000C01E0000}"/>
    <cellStyle name="Comma 57 2 4 2 4 2" xfId="28125" xr:uid="{16C4F5E7-FF07-4E20-ACBA-0FA48F3AC8C1}"/>
    <cellStyle name="Comma 57 2 4 2 5" xfId="7800" xr:uid="{00000000-0005-0000-0000-0000C11E0000}"/>
    <cellStyle name="Comma 57 2 4 2 5 2" xfId="28126" xr:uid="{1CED6F40-03F3-413A-82FA-FADBD225C026}"/>
    <cellStyle name="Comma 57 2 4 2 6" xfId="28119" xr:uid="{66FE13B2-9F04-454F-A44A-FA3E8E3BD8CF}"/>
    <cellStyle name="Comma 57 2 4 3" xfId="7801" xr:uid="{00000000-0005-0000-0000-0000C21E0000}"/>
    <cellStyle name="Comma 57 2 4 3 2" xfId="7802" xr:uid="{00000000-0005-0000-0000-0000C31E0000}"/>
    <cellStyle name="Comma 57 2 4 3 2 2" xfId="28128" xr:uid="{B08366B1-0C83-458E-A0AD-AAD6689D5DF5}"/>
    <cellStyle name="Comma 57 2 4 3 3" xfId="7803" xr:uid="{00000000-0005-0000-0000-0000C41E0000}"/>
    <cellStyle name="Comma 57 2 4 3 3 2" xfId="28129" xr:uid="{F5C4AEC3-00E5-4B47-936A-EEC67E73C398}"/>
    <cellStyle name="Comma 57 2 4 3 4" xfId="7804" xr:uid="{00000000-0005-0000-0000-0000C51E0000}"/>
    <cellStyle name="Comma 57 2 4 3 4 2" xfId="28130" xr:uid="{B78C8DD9-8A12-4938-A80E-41FC043EA274}"/>
    <cellStyle name="Comma 57 2 4 3 5" xfId="28127" xr:uid="{AA141D19-8A2D-4DA9-B9EC-E98B9442F3BC}"/>
    <cellStyle name="Comma 57 2 4 4" xfId="7805" xr:uid="{00000000-0005-0000-0000-0000C61E0000}"/>
    <cellStyle name="Comma 57 2 4 4 2" xfId="28131" xr:uid="{7ABF6B08-CF20-40B8-A721-1D571A7B28ED}"/>
    <cellStyle name="Comma 57 2 4 5" xfId="7806" xr:uid="{00000000-0005-0000-0000-0000C71E0000}"/>
    <cellStyle name="Comma 57 2 4 5 2" xfId="28132" xr:uid="{EAB39A4D-B061-4737-AC80-B672B0D1CE08}"/>
    <cellStyle name="Comma 57 2 4 6" xfId="7807" xr:uid="{00000000-0005-0000-0000-0000C81E0000}"/>
    <cellStyle name="Comma 57 2 4 6 2" xfId="28133" xr:uid="{CC44A510-369F-4A2F-83B1-809EB5A933F1}"/>
    <cellStyle name="Comma 57 2 4 7" xfId="28118" xr:uid="{89038F5E-028D-4722-B95E-8882AEFA9138}"/>
    <cellStyle name="Comma 57 2 5" xfId="7808" xr:uid="{00000000-0005-0000-0000-0000C91E0000}"/>
    <cellStyle name="Comma 57 2 5 2" xfId="7809" xr:uid="{00000000-0005-0000-0000-0000CA1E0000}"/>
    <cellStyle name="Comma 57 2 5 2 2" xfId="7810" xr:uid="{00000000-0005-0000-0000-0000CB1E0000}"/>
    <cellStyle name="Comma 57 2 5 2 2 2" xfId="7811" xr:uid="{00000000-0005-0000-0000-0000CC1E0000}"/>
    <cellStyle name="Comma 57 2 5 2 2 2 2" xfId="28137" xr:uid="{E0DC9799-9D0E-4BBF-A52E-04438B1A4898}"/>
    <cellStyle name="Comma 57 2 5 2 2 3" xfId="7812" xr:uid="{00000000-0005-0000-0000-0000CD1E0000}"/>
    <cellStyle name="Comma 57 2 5 2 2 3 2" xfId="28138" xr:uid="{00C5DFE1-A59E-4DD4-9B71-C2A1CBFEF1A4}"/>
    <cellStyle name="Comma 57 2 5 2 2 4" xfId="7813" xr:uid="{00000000-0005-0000-0000-0000CE1E0000}"/>
    <cellStyle name="Comma 57 2 5 2 2 4 2" xfId="28139" xr:uid="{FAA97156-8B11-43E3-AD1C-B6BA05144F0F}"/>
    <cellStyle name="Comma 57 2 5 2 2 5" xfId="28136" xr:uid="{2479FA53-F8B7-4CDE-93C5-1D71A47A6124}"/>
    <cellStyle name="Comma 57 2 5 2 3" xfId="7814" xr:uid="{00000000-0005-0000-0000-0000CF1E0000}"/>
    <cellStyle name="Comma 57 2 5 2 3 2" xfId="28140" xr:uid="{9855483A-CB24-48B3-A8BE-3C1F65692C40}"/>
    <cellStyle name="Comma 57 2 5 2 4" xfId="7815" xr:uid="{00000000-0005-0000-0000-0000D01E0000}"/>
    <cellStyle name="Comma 57 2 5 2 4 2" xfId="28141" xr:uid="{0A61A6D9-5F6B-4C23-B0FA-19ED87616267}"/>
    <cellStyle name="Comma 57 2 5 2 5" xfId="7816" xr:uid="{00000000-0005-0000-0000-0000D11E0000}"/>
    <cellStyle name="Comma 57 2 5 2 5 2" xfId="28142" xr:uid="{3A7C48D2-1AE5-4E2D-9DB0-041B2FF8FFF9}"/>
    <cellStyle name="Comma 57 2 5 2 6" xfId="28135" xr:uid="{4DC3431A-2C4C-4BC5-AB08-A5C9B28FC0B7}"/>
    <cellStyle name="Comma 57 2 5 3" xfId="7817" xr:uid="{00000000-0005-0000-0000-0000D21E0000}"/>
    <cellStyle name="Comma 57 2 5 3 2" xfId="7818" xr:uid="{00000000-0005-0000-0000-0000D31E0000}"/>
    <cellStyle name="Comma 57 2 5 3 2 2" xfId="28144" xr:uid="{F0472A1D-4E29-4675-9F4C-3A968E8BC093}"/>
    <cellStyle name="Comma 57 2 5 3 3" xfId="7819" xr:uid="{00000000-0005-0000-0000-0000D41E0000}"/>
    <cellStyle name="Comma 57 2 5 3 3 2" xfId="28145" xr:uid="{4156CC21-98CC-4579-8341-0AAEB4AB9F58}"/>
    <cellStyle name="Comma 57 2 5 3 4" xfId="7820" xr:uid="{00000000-0005-0000-0000-0000D51E0000}"/>
    <cellStyle name="Comma 57 2 5 3 4 2" xfId="28146" xr:uid="{72202A08-1CAB-4CC4-A5E8-F53F21B316F4}"/>
    <cellStyle name="Comma 57 2 5 3 5" xfId="28143" xr:uid="{69F683E5-F682-4C77-B2F6-E33BE07EDA56}"/>
    <cellStyle name="Comma 57 2 5 4" xfId="7821" xr:uid="{00000000-0005-0000-0000-0000D61E0000}"/>
    <cellStyle name="Comma 57 2 5 4 2" xfId="28147" xr:uid="{A648FA35-689D-4CD1-A812-7618467F34C3}"/>
    <cellStyle name="Comma 57 2 5 5" xfId="7822" xr:uid="{00000000-0005-0000-0000-0000D71E0000}"/>
    <cellStyle name="Comma 57 2 5 5 2" xfId="28148" xr:uid="{34FAB7BA-D9CD-433A-AEE0-3CB081C7DEEF}"/>
    <cellStyle name="Comma 57 2 5 6" xfId="7823" xr:uid="{00000000-0005-0000-0000-0000D81E0000}"/>
    <cellStyle name="Comma 57 2 5 6 2" xfId="28149" xr:uid="{022855E1-459E-482E-A80F-80DF28CAD124}"/>
    <cellStyle name="Comma 57 2 5 7" xfId="28134" xr:uid="{DB6B4EFD-A455-4411-9DCD-A9775274F8D5}"/>
    <cellStyle name="Comma 57 2 6" xfId="7824" xr:uid="{00000000-0005-0000-0000-0000D91E0000}"/>
    <cellStyle name="Comma 57 2 6 2" xfId="7825" xr:uid="{00000000-0005-0000-0000-0000DA1E0000}"/>
    <cellStyle name="Comma 57 2 6 2 2" xfId="7826" xr:uid="{00000000-0005-0000-0000-0000DB1E0000}"/>
    <cellStyle name="Comma 57 2 6 2 2 2" xfId="28152" xr:uid="{7DC727F7-A537-4F7D-86C9-3ED6B61D4428}"/>
    <cellStyle name="Comma 57 2 6 2 3" xfId="7827" xr:uid="{00000000-0005-0000-0000-0000DC1E0000}"/>
    <cellStyle name="Comma 57 2 6 2 3 2" xfId="28153" xr:uid="{4E1AC84E-83D9-4964-86A4-8D8CB7E7C736}"/>
    <cellStyle name="Comma 57 2 6 2 4" xfId="7828" xr:uid="{00000000-0005-0000-0000-0000DD1E0000}"/>
    <cellStyle name="Comma 57 2 6 2 4 2" xfId="28154" xr:uid="{FDD2D32C-2098-4F2C-A9B4-984E22C7712F}"/>
    <cellStyle name="Comma 57 2 6 2 5" xfId="28151" xr:uid="{D3AE2780-CAE8-479D-BDC0-8B5B8B82DA45}"/>
    <cellStyle name="Comma 57 2 6 3" xfId="7829" xr:uid="{00000000-0005-0000-0000-0000DE1E0000}"/>
    <cellStyle name="Comma 57 2 6 3 2" xfId="28155" xr:uid="{D6778749-BC43-4852-9B06-7DD863146585}"/>
    <cellStyle name="Comma 57 2 6 4" xfId="7830" xr:uid="{00000000-0005-0000-0000-0000DF1E0000}"/>
    <cellStyle name="Comma 57 2 6 4 2" xfId="28156" xr:uid="{AD47F333-B986-4151-BDF2-82A460B5FD29}"/>
    <cellStyle name="Comma 57 2 6 5" xfId="7831" xr:uid="{00000000-0005-0000-0000-0000E01E0000}"/>
    <cellStyle name="Comma 57 2 6 5 2" xfId="28157" xr:uid="{3923D961-0D4D-4B92-BCD8-43E7ADC197BF}"/>
    <cellStyle name="Comma 57 2 6 6" xfId="28150" xr:uid="{BA6A591D-DD66-4F7F-8487-D3E1729EE998}"/>
    <cellStyle name="Comma 57 2 7" xfId="7832" xr:uid="{00000000-0005-0000-0000-0000E11E0000}"/>
    <cellStyle name="Comma 57 2 7 2" xfId="7833" xr:uid="{00000000-0005-0000-0000-0000E21E0000}"/>
    <cellStyle name="Comma 57 2 7 2 2" xfId="28159" xr:uid="{BA44AB53-6ED2-4D34-87E2-FC5D09F762C5}"/>
    <cellStyle name="Comma 57 2 7 3" xfId="7834" xr:uid="{00000000-0005-0000-0000-0000E31E0000}"/>
    <cellStyle name="Comma 57 2 7 3 2" xfId="28160" xr:uid="{01775C11-A2A8-4F27-888E-5540FC2F8EC5}"/>
    <cellStyle name="Comma 57 2 7 4" xfId="7835" xr:uid="{00000000-0005-0000-0000-0000E41E0000}"/>
    <cellStyle name="Comma 57 2 7 4 2" xfId="28161" xr:uid="{A0D799EA-07A3-4119-9A65-0C1BDB9ACA7B}"/>
    <cellStyle name="Comma 57 2 7 5" xfId="28158" xr:uid="{E8B308B7-4CE6-4FE1-BBEF-9F833CCF6B5F}"/>
    <cellStyle name="Comma 57 2 8" xfId="7836" xr:uid="{00000000-0005-0000-0000-0000E51E0000}"/>
    <cellStyle name="Comma 57 2 8 2" xfId="28162" xr:uid="{6F160F60-5686-42C0-8D1F-7E7489FB158D}"/>
    <cellStyle name="Comma 57 2 9" xfId="7837" xr:uid="{00000000-0005-0000-0000-0000E61E0000}"/>
    <cellStyle name="Comma 57 2 9 2" xfId="28163" xr:uid="{3F89C19D-BD9C-4273-93E8-3A6C85B02A5C}"/>
    <cellStyle name="Comma 57 3" xfId="7838" xr:uid="{00000000-0005-0000-0000-0000E71E0000}"/>
    <cellStyle name="Comma 57 3 10" xfId="7839" xr:uid="{00000000-0005-0000-0000-0000E81E0000}"/>
    <cellStyle name="Comma 57 3 10 2" xfId="28165" xr:uid="{7D3BAEFD-3E14-492D-8BF0-E51F9CC21C71}"/>
    <cellStyle name="Comma 57 3 11" xfId="28164" xr:uid="{9C1603BB-07F2-4254-BD63-D1F4E119BFF3}"/>
    <cellStyle name="Comma 57 3 2" xfId="7840" xr:uid="{00000000-0005-0000-0000-0000E91E0000}"/>
    <cellStyle name="Comma 57 3 2 2" xfId="7841" xr:uid="{00000000-0005-0000-0000-0000EA1E0000}"/>
    <cellStyle name="Comma 57 3 2 2 2" xfId="7842" xr:uid="{00000000-0005-0000-0000-0000EB1E0000}"/>
    <cellStyle name="Comma 57 3 2 2 2 2" xfId="7843" xr:uid="{00000000-0005-0000-0000-0000EC1E0000}"/>
    <cellStyle name="Comma 57 3 2 2 2 2 2" xfId="7844" xr:uid="{00000000-0005-0000-0000-0000ED1E0000}"/>
    <cellStyle name="Comma 57 3 2 2 2 2 2 2" xfId="28170" xr:uid="{C0B77CBF-A7F6-4382-83C0-A1F05FE3D88B}"/>
    <cellStyle name="Comma 57 3 2 2 2 2 3" xfId="7845" xr:uid="{00000000-0005-0000-0000-0000EE1E0000}"/>
    <cellStyle name="Comma 57 3 2 2 2 2 3 2" xfId="28171" xr:uid="{229DD0DD-4AB0-493A-A746-E3B47DF00AB6}"/>
    <cellStyle name="Comma 57 3 2 2 2 2 4" xfId="7846" xr:uid="{00000000-0005-0000-0000-0000EF1E0000}"/>
    <cellStyle name="Comma 57 3 2 2 2 2 4 2" xfId="28172" xr:uid="{CB86C41B-98A6-4DFF-B938-FE3E65364C9D}"/>
    <cellStyle name="Comma 57 3 2 2 2 2 5" xfId="28169" xr:uid="{17D4D0DD-5871-4F13-A679-D833FA8E2E26}"/>
    <cellStyle name="Comma 57 3 2 2 2 3" xfId="7847" xr:uid="{00000000-0005-0000-0000-0000F01E0000}"/>
    <cellStyle name="Comma 57 3 2 2 2 3 2" xfId="28173" xr:uid="{ED9A4484-A569-4017-A6AD-0F1BA97B85A6}"/>
    <cellStyle name="Comma 57 3 2 2 2 4" xfId="7848" xr:uid="{00000000-0005-0000-0000-0000F11E0000}"/>
    <cellStyle name="Comma 57 3 2 2 2 4 2" xfId="28174" xr:uid="{BEB5FC64-91E3-4344-90DB-EF06EC554E4B}"/>
    <cellStyle name="Comma 57 3 2 2 2 5" xfId="7849" xr:uid="{00000000-0005-0000-0000-0000F21E0000}"/>
    <cellStyle name="Comma 57 3 2 2 2 5 2" xfId="28175" xr:uid="{F833D551-04FB-4154-8C66-5D2E1B60AC0A}"/>
    <cellStyle name="Comma 57 3 2 2 2 6" xfId="28168" xr:uid="{276BFFFC-F827-4689-B1F1-0B96FCA7BA94}"/>
    <cellStyle name="Comma 57 3 2 2 3" xfId="7850" xr:uid="{00000000-0005-0000-0000-0000F31E0000}"/>
    <cellStyle name="Comma 57 3 2 2 3 2" xfId="7851" xr:uid="{00000000-0005-0000-0000-0000F41E0000}"/>
    <cellStyle name="Comma 57 3 2 2 3 2 2" xfId="28177" xr:uid="{BC283A99-B2BD-41F5-8C27-9C5D449074CF}"/>
    <cellStyle name="Comma 57 3 2 2 3 3" xfId="7852" xr:uid="{00000000-0005-0000-0000-0000F51E0000}"/>
    <cellStyle name="Comma 57 3 2 2 3 3 2" xfId="28178" xr:uid="{55C9939A-0F1D-48F2-939E-30D557969970}"/>
    <cellStyle name="Comma 57 3 2 2 3 4" xfId="7853" xr:uid="{00000000-0005-0000-0000-0000F61E0000}"/>
    <cellStyle name="Comma 57 3 2 2 3 4 2" xfId="28179" xr:uid="{EFBF4224-5386-4095-ACE2-B5BF5BDB8105}"/>
    <cellStyle name="Comma 57 3 2 2 3 5" xfId="28176" xr:uid="{A322A462-EF01-4290-8F50-6247C3389B06}"/>
    <cellStyle name="Comma 57 3 2 2 4" xfId="7854" xr:uid="{00000000-0005-0000-0000-0000F71E0000}"/>
    <cellStyle name="Comma 57 3 2 2 4 2" xfId="28180" xr:uid="{89C4B052-697D-4E59-8C00-1FEB249E8720}"/>
    <cellStyle name="Comma 57 3 2 2 5" xfId="7855" xr:uid="{00000000-0005-0000-0000-0000F81E0000}"/>
    <cellStyle name="Comma 57 3 2 2 5 2" xfId="28181" xr:uid="{BCCF1D18-80FC-4DD3-BD6B-974323B224D6}"/>
    <cellStyle name="Comma 57 3 2 2 6" xfId="7856" xr:uid="{00000000-0005-0000-0000-0000F91E0000}"/>
    <cellStyle name="Comma 57 3 2 2 6 2" xfId="28182" xr:uid="{F08769FF-2BBA-49B7-B2F3-05B37F1B089C}"/>
    <cellStyle name="Comma 57 3 2 2 7" xfId="28167" xr:uid="{6F53B355-3026-40B5-A5E9-F0A15E06FA12}"/>
    <cellStyle name="Comma 57 3 2 3" xfId="7857" xr:uid="{00000000-0005-0000-0000-0000FA1E0000}"/>
    <cellStyle name="Comma 57 3 2 3 2" xfId="7858" xr:uid="{00000000-0005-0000-0000-0000FB1E0000}"/>
    <cellStyle name="Comma 57 3 2 3 2 2" xfId="7859" xr:uid="{00000000-0005-0000-0000-0000FC1E0000}"/>
    <cellStyle name="Comma 57 3 2 3 2 2 2" xfId="7860" xr:uid="{00000000-0005-0000-0000-0000FD1E0000}"/>
    <cellStyle name="Comma 57 3 2 3 2 2 2 2" xfId="28186" xr:uid="{B78FA561-B239-48E3-8484-EBE2D45385C8}"/>
    <cellStyle name="Comma 57 3 2 3 2 2 3" xfId="7861" xr:uid="{00000000-0005-0000-0000-0000FE1E0000}"/>
    <cellStyle name="Comma 57 3 2 3 2 2 3 2" xfId="28187" xr:uid="{9B5EEF9E-B369-470D-A6EF-EA7930A73EE9}"/>
    <cellStyle name="Comma 57 3 2 3 2 2 4" xfId="7862" xr:uid="{00000000-0005-0000-0000-0000FF1E0000}"/>
    <cellStyle name="Comma 57 3 2 3 2 2 4 2" xfId="28188" xr:uid="{47E910A7-2280-44E3-83F0-BEC36EA2448F}"/>
    <cellStyle name="Comma 57 3 2 3 2 2 5" xfId="28185" xr:uid="{0C21BF54-0C8C-4238-9040-4C7A672AE840}"/>
    <cellStyle name="Comma 57 3 2 3 2 3" xfId="7863" xr:uid="{00000000-0005-0000-0000-0000001F0000}"/>
    <cellStyle name="Comma 57 3 2 3 2 3 2" xfId="28189" xr:uid="{8FC28A66-F34C-49B0-9D31-1AE5607FB014}"/>
    <cellStyle name="Comma 57 3 2 3 2 4" xfId="7864" xr:uid="{00000000-0005-0000-0000-0000011F0000}"/>
    <cellStyle name="Comma 57 3 2 3 2 4 2" xfId="28190" xr:uid="{754B4773-F4FD-4497-ADDA-FECACFE61406}"/>
    <cellStyle name="Comma 57 3 2 3 2 5" xfId="7865" xr:uid="{00000000-0005-0000-0000-0000021F0000}"/>
    <cellStyle name="Comma 57 3 2 3 2 5 2" xfId="28191" xr:uid="{E50A1B66-EFC7-4DD5-8370-8DDA27FDBC67}"/>
    <cellStyle name="Comma 57 3 2 3 2 6" xfId="28184" xr:uid="{071144E9-F66B-4267-B182-C4CCE9434534}"/>
    <cellStyle name="Comma 57 3 2 3 3" xfId="7866" xr:uid="{00000000-0005-0000-0000-0000031F0000}"/>
    <cellStyle name="Comma 57 3 2 3 3 2" xfId="7867" xr:uid="{00000000-0005-0000-0000-0000041F0000}"/>
    <cellStyle name="Comma 57 3 2 3 3 2 2" xfId="28193" xr:uid="{864992F1-132B-4632-ACA5-31591D1D89CA}"/>
    <cellStyle name="Comma 57 3 2 3 3 3" xfId="7868" xr:uid="{00000000-0005-0000-0000-0000051F0000}"/>
    <cellStyle name="Comma 57 3 2 3 3 3 2" xfId="28194" xr:uid="{62570992-B692-4A3A-BECC-D21BBA9D50AC}"/>
    <cellStyle name="Comma 57 3 2 3 3 4" xfId="7869" xr:uid="{00000000-0005-0000-0000-0000061F0000}"/>
    <cellStyle name="Comma 57 3 2 3 3 4 2" xfId="28195" xr:uid="{A75AA7F2-E045-4FEB-BFF6-BBA96A8F31AC}"/>
    <cellStyle name="Comma 57 3 2 3 3 5" xfId="28192" xr:uid="{9216524A-5C67-4A2A-A4F6-98580D2630F8}"/>
    <cellStyle name="Comma 57 3 2 3 4" xfId="7870" xr:uid="{00000000-0005-0000-0000-0000071F0000}"/>
    <cellStyle name="Comma 57 3 2 3 4 2" xfId="28196" xr:uid="{5EB8705D-EF57-4796-AB12-7F0B10DEE7A6}"/>
    <cellStyle name="Comma 57 3 2 3 5" xfId="7871" xr:uid="{00000000-0005-0000-0000-0000081F0000}"/>
    <cellStyle name="Comma 57 3 2 3 5 2" xfId="28197" xr:uid="{F982C1CF-DCDC-4460-82E0-95EEFA873123}"/>
    <cellStyle name="Comma 57 3 2 3 6" xfId="7872" xr:uid="{00000000-0005-0000-0000-0000091F0000}"/>
    <cellStyle name="Comma 57 3 2 3 6 2" xfId="28198" xr:uid="{B6CE04E6-FA56-4E7C-9A2F-CF4836C529E0}"/>
    <cellStyle name="Comma 57 3 2 3 7" xfId="28183" xr:uid="{C4F4B798-292F-42D0-A565-832010ED7F67}"/>
    <cellStyle name="Comma 57 3 2 4" xfId="7873" xr:uid="{00000000-0005-0000-0000-00000A1F0000}"/>
    <cellStyle name="Comma 57 3 2 4 2" xfId="7874" xr:uid="{00000000-0005-0000-0000-00000B1F0000}"/>
    <cellStyle name="Comma 57 3 2 4 2 2" xfId="7875" xr:uid="{00000000-0005-0000-0000-00000C1F0000}"/>
    <cellStyle name="Comma 57 3 2 4 2 2 2" xfId="28201" xr:uid="{AD464455-13B5-4D54-91FE-0719EF88171E}"/>
    <cellStyle name="Comma 57 3 2 4 2 3" xfId="7876" xr:uid="{00000000-0005-0000-0000-00000D1F0000}"/>
    <cellStyle name="Comma 57 3 2 4 2 3 2" xfId="28202" xr:uid="{FB95A62C-92F6-488A-81D4-051DBB661B3A}"/>
    <cellStyle name="Comma 57 3 2 4 2 4" xfId="7877" xr:uid="{00000000-0005-0000-0000-00000E1F0000}"/>
    <cellStyle name="Comma 57 3 2 4 2 4 2" xfId="28203" xr:uid="{274A3986-461A-4E83-8C33-F1021D849247}"/>
    <cellStyle name="Comma 57 3 2 4 2 5" xfId="28200" xr:uid="{DB6DECB6-814C-4689-8C76-839CEE1921F7}"/>
    <cellStyle name="Comma 57 3 2 4 3" xfId="7878" xr:uid="{00000000-0005-0000-0000-00000F1F0000}"/>
    <cellStyle name="Comma 57 3 2 4 3 2" xfId="28204" xr:uid="{FCB876EE-9AA4-4335-8842-FF6DFA2A4F82}"/>
    <cellStyle name="Comma 57 3 2 4 4" xfId="7879" xr:uid="{00000000-0005-0000-0000-0000101F0000}"/>
    <cellStyle name="Comma 57 3 2 4 4 2" xfId="28205" xr:uid="{03ED4882-B811-4E50-8054-F815A81DF0AC}"/>
    <cellStyle name="Comma 57 3 2 4 5" xfId="7880" xr:uid="{00000000-0005-0000-0000-0000111F0000}"/>
    <cellStyle name="Comma 57 3 2 4 5 2" xfId="28206" xr:uid="{3EB4CEC7-A3CF-4E14-8976-192A1EB76152}"/>
    <cellStyle name="Comma 57 3 2 4 6" xfId="28199" xr:uid="{EBDEDC0A-F524-4796-A7B4-38E3FA7413A1}"/>
    <cellStyle name="Comma 57 3 2 5" xfId="7881" xr:uid="{00000000-0005-0000-0000-0000121F0000}"/>
    <cellStyle name="Comma 57 3 2 5 2" xfId="7882" xr:uid="{00000000-0005-0000-0000-0000131F0000}"/>
    <cellStyle name="Comma 57 3 2 5 2 2" xfId="28208" xr:uid="{80999820-8C5C-4B32-9A54-F625BDF4C776}"/>
    <cellStyle name="Comma 57 3 2 5 3" xfId="7883" xr:uid="{00000000-0005-0000-0000-0000141F0000}"/>
    <cellStyle name="Comma 57 3 2 5 3 2" xfId="28209" xr:uid="{E7DA8EA8-6F7B-4D9B-8277-1037A27D7313}"/>
    <cellStyle name="Comma 57 3 2 5 4" xfId="7884" xr:uid="{00000000-0005-0000-0000-0000151F0000}"/>
    <cellStyle name="Comma 57 3 2 5 4 2" xfId="28210" xr:uid="{0796808B-DB53-4F3F-AFF8-F7C450A22279}"/>
    <cellStyle name="Comma 57 3 2 5 5" xfId="28207" xr:uid="{6C4D97BC-B833-4423-BE16-1AF09F534767}"/>
    <cellStyle name="Comma 57 3 2 6" xfId="7885" xr:uid="{00000000-0005-0000-0000-0000161F0000}"/>
    <cellStyle name="Comma 57 3 2 6 2" xfId="28211" xr:uid="{1EFA018F-EE22-48EE-BA0C-5307AD8CDC95}"/>
    <cellStyle name="Comma 57 3 2 7" xfId="7886" xr:uid="{00000000-0005-0000-0000-0000171F0000}"/>
    <cellStyle name="Comma 57 3 2 7 2" xfId="28212" xr:uid="{CDCF9773-6FCD-483C-A958-DE4ECD512E8A}"/>
    <cellStyle name="Comma 57 3 2 8" xfId="7887" xr:uid="{00000000-0005-0000-0000-0000181F0000}"/>
    <cellStyle name="Comma 57 3 2 8 2" xfId="28213" xr:uid="{1DE9DB09-0CCE-4269-A5D7-398A72409658}"/>
    <cellStyle name="Comma 57 3 2 9" xfId="28166" xr:uid="{CE6E6074-515E-4334-9CD3-1187B92C9C60}"/>
    <cellStyle name="Comma 57 3 3" xfId="7888" xr:uid="{00000000-0005-0000-0000-0000191F0000}"/>
    <cellStyle name="Comma 57 3 3 2" xfId="7889" xr:uid="{00000000-0005-0000-0000-00001A1F0000}"/>
    <cellStyle name="Comma 57 3 3 2 2" xfId="7890" xr:uid="{00000000-0005-0000-0000-00001B1F0000}"/>
    <cellStyle name="Comma 57 3 3 2 2 2" xfId="7891" xr:uid="{00000000-0005-0000-0000-00001C1F0000}"/>
    <cellStyle name="Comma 57 3 3 2 2 2 2" xfId="7892" xr:uid="{00000000-0005-0000-0000-00001D1F0000}"/>
    <cellStyle name="Comma 57 3 3 2 2 2 2 2" xfId="28218" xr:uid="{A1C52CF4-8428-492E-8FAC-E6482E077044}"/>
    <cellStyle name="Comma 57 3 3 2 2 2 3" xfId="7893" xr:uid="{00000000-0005-0000-0000-00001E1F0000}"/>
    <cellStyle name="Comma 57 3 3 2 2 2 3 2" xfId="28219" xr:uid="{4206D479-AB61-41FC-B2E3-29AAD6484263}"/>
    <cellStyle name="Comma 57 3 3 2 2 2 4" xfId="7894" xr:uid="{00000000-0005-0000-0000-00001F1F0000}"/>
    <cellStyle name="Comma 57 3 3 2 2 2 4 2" xfId="28220" xr:uid="{C031E4CE-AC22-4E29-9A8A-9A1EA6C0FAE1}"/>
    <cellStyle name="Comma 57 3 3 2 2 2 5" xfId="28217" xr:uid="{EF11E88B-6EEA-4C73-AD28-2A5262C677F4}"/>
    <cellStyle name="Comma 57 3 3 2 2 3" xfId="7895" xr:uid="{00000000-0005-0000-0000-0000201F0000}"/>
    <cellStyle name="Comma 57 3 3 2 2 3 2" xfId="28221" xr:uid="{11338D05-77D4-4A3B-B99B-F235AAE890F4}"/>
    <cellStyle name="Comma 57 3 3 2 2 4" xfId="7896" xr:uid="{00000000-0005-0000-0000-0000211F0000}"/>
    <cellStyle name="Comma 57 3 3 2 2 4 2" xfId="28222" xr:uid="{1019B0DD-3567-4D1D-84FD-52BDD5FF5FD0}"/>
    <cellStyle name="Comma 57 3 3 2 2 5" xfId="7897" xr:uid="{00000000-0005-0000-0000-0000221F0000}"/>
    <cellStyle name="Comma 57 3 3 2 2 5 2" xfId="28223" xr:uid="{5CFE1401-2962-4FA0-A8B3-50EF3798CF38}"/>
    <cellStyle name="Comma 57 3 3 2 2 6" xfId="28216" xr:uid="{85F2A615-0FF3-4BAB-BDCE-8A850319010A}"/>
    <cellStyle name="Comma 57 3 3 2 3" xfId="7898" xr:uid="{00000000-0005-0000-0000-0000231F0000}"/>
    <cellStyle name="Comma 57 3 3 2 3 2" xfId="7899" xr:uid="{00000000-0005-0000-0000-0000241F0000}"/>
    <cellStyle name="Comma 57 3 3 2 3 2 2" xfId="28225" xr:uid="{2294ED37-DE07-4E48-8B6E-B2E64A64AB66}"/>
    <cellStyle name="Comma 57 3 3 2 3 3" xfId="7900" xr:uid="{00000000-0005-0000-0000-0000251F0000}"/>
    <cellStyle name="Comma 57 3 3 2 3 3 2" xfId="28226" xr:uid="{2C7D98E2-9E2F-44EB-97E4-0CC43A330627}"/>
    <cellStyle name="Comma 57 3 3 2 3 4" xfId="7901" xr:uid="{00000000-0005-0000-0000-0000261F0000}"/>
    <cellStyle name="Comma 57 3 3 2 3 4 2" xfId="28227" xr:uid="{3EE18C58-E31D-4BC4-8ABA-8D414D9F5528}"/>
    <cellStyle name="Comma 57 3 3 2 3 5" xfId="28224" xr:uid="{C36E7C5E-8560-4ECD-BFA9-BBAEFC1BD316}"/>
    <cellStyle name="Comma 57 3 3 2 4" xfId="7902" xr:uid="{00000000-0005-0000-0000-0000271F0000}"/>
    <cellStyle name="Comma 57 3 3 2 4 2" xfId="28228" xr:uid="{CBAC33B5-3C5D-49C9-AA19-F25DA5F2970A}"/>
    <cellStyle name="Comma 57 3 3 2 5" xfId="7903" xr:uid="{00000000-0005-0000-0000-0000281F0000}"/>
    <cellStyle name="Comma 57 3 3 2 5 2" xfId="28229" xr:uid="{774176C8-30B7-4980-9911-0D93227134E1}"/>
    <cellStyle name="Comma 57 3 3 2 6" xfId="7904" xr:uid="{00000000-0005-0000-0000-0000291F0000}"/>
    <cellStyle name="Comma 57 3 3 2 6 2" xfId="28230" xr:uid="{F280D71A-8CB2-4E65-9453-FA3FBE62785D}"/>
    <cellStyle name="Comma 57 3 3 2 7" xfId="28215" xr:uid="{79361D1E-982F-41A1-A8C1-819BD26D8E4B}"/>
    <cellStyle name="Comma 57 3 3 3" xfId="7905" xr:uid="{00000000-0005-0000-0000-00002A1F0000}"/>
    <cellStyle name="Comma 57 3 3 3 2" xfId="7906" xr:uid="{00000000-0005-0000-0000-00002B1F0000}"/>
    <cellStyle name="Comma 57 3 3 3 2 2" xfId="7907" xr:uid="{00000000-0005-0000-0000-00002C1F0000}"/>
    <cellStyle name="Comma 57 3 3 3 2 2 2" xfId="7908" xr:uid="{00000000-0005-0000-0000-00002D1F0000}"/>
    <cellStyle name="Comma 57 3 3 3 2 2 2 2" xfId="28234" xr:uid="{1D8A0830-B5D9-41C4-9CC4-47A16FDDA758}"/>
    <cellStyle name="Comma 57 3 3 3 2 2 3" xfId="7909" xr:uid="{00000000-0005-0000-0000-00002E1F0000}"/>
    <cellStyle name="Comma 57 3 3 3 2 2 3 2" xfId="28235" xr:uid="{88F95A58-1406-4701-9216-1DF009ECA3F1}"/>
    <cellStyle name="Comma 57 3 3 3 2 2 4" xfId="7910" xr:uid="{00000000-0005-0000-0000-00002F1F0000}"/>
    <cellStyle name="Comma 57 3 3 3 2 2 4 2" xfId="28236" xr:uid="{AF31B3D2-B485-49DB-BF17-732BD34F8D7B}"/>
    <cellStyle name="Comma 57 3 3 3 2 2 5" xfId="28233" xr:uid="{4F0BE0F1-BF6A-41F2-A590-8F88A5F0151E}"/>
    <cellStyle name="Comma 57 3 3 3 2 3" xfId="7911" xr:uid="{00000000-0005-0000-0000-0000301F0000}"/>
    <cellStyle name="Comma 57 3 3 3 2 3 2" xfId="28237" xr:uid="{330714EC-FF99-409E-8D75-FEB4D9E221BF}"/>
    <cellStyle name="Comma 57 3 3 3 2 4" xfId="7912" xr:uid="{00000000-0005-0000-0000-0000311F0000}"/>
    <cellStyle name="Comma 57 3 3 3 2 4 2" xfId="28238" xr:uid="{D7C1FED9-5266-4943-ADD2-3F5F8464ECCB}"/>
    <cellStyle name="Comma 57 3 3 3 2 5" xfId="7913" xr:uid="{00000000-0005-0000-0000-0000321F0000}"/>
    <cellStyle name="Comma 57 3 3 3 2 5 2" xfId="28239" xr:uid="{F44119ED-D931-44D8-B1F2-7751EFBFDD89}"/>
    <cellStyle name="Comma 57 3 3 3 2 6" xfId="28232" xr:uid="{7B7C31D5-B76B-4705-B6FF-468B1BBB2AB4}"/>
    <cellStyle name="Comma 57 3 3 3 3" xfId="7914" xr:uid="{00000000-0005-0000-0000-0000331F0000}"/>
    <cellStyle name="Comma 57 3 3 3 3 2" xfId="7915" xr:uid="{00000000-0005-0000-0000-0000341F0000}"/>
    <cellStyle name="Comma 57 3 3 3 3 2 2" xfId="28241" xr:uid="{C3E221B0-9D09-4FD7-B10F-7A50129FCBBF}"/>
    <cellStyle name="Comma 57 3 3 3 3 3" xfId="7916" xr:uid="{00000000-0005-0000-0000-0000351F0000}"/>
    <cellStyle name="Comma 57 3 3 3 3 3 2" xfId="28242" xr:uid="{1F28FEEB-D803-4B82-8F60-3D7259342159}"/>
    <cellStyle name="Comma 57 3 3 3 3 4" xfId="7917" xr:uid="{00000000-0005-0000-0000-0000361F0000}"/>
    <cellStyle name="Comma 57 3 3 3 3 4 2" xfId="28243" xr:uid="{D9EEA44D-6134-4DED-8A4E-11DCCAF5E711}"/>
    <cellStyle name="Comma 57 3 3 3 3 5" xfId="28240" xr:uid="{CA4D41EE-F5E4-4E16-89DA-131476CA5F05}"/>
    <cellStyle name="Comma 57 3 3 3 4" xfId="7918" xr:uid="{00000000-0005-0000-0000-0000371F0000}"/>
    <cellStyle name="Comma 57 3 3 3 4 2" xfId="28244" xr:uid="{C686EBBC-6824-43CD-8554-ACD53E2B88C4}"/>
    <cellStyle name="Comma 57 3 3 3 5" xfId="7919" xr:uid="{00000000-0005-0000-0000-0000381F0000}"/>
    <cellStyle name="Comma 57 3 3 3 5 2" xfId="28245" xr:uid="{70B995B1-49CE-4B8C-8388-5B8468559707}"/>
    <cellStyle name="Comma 57 3 3 3 6" xfId="7920" xr:uid="{00000000-0005-0000-0000-0000391F0000}"/>
    <cellStyle name="Comma 57 3 3 3 6 2" xfId="28246" xr:uid="{DC1ADD05-B485-4F9B-8E57-BEC011B697A1}"/>
    <cellStyle name="Comma 57 3 3 3 7" xfId="28231" xr:uid="{396C87D2-30DE-47B3-99F8-81CA38B73588}"/>
    <cellStyle name="Comma 57 3 3 4" xfId="7921" xr:uid="{00000000-0005-0000-0000-00003A1F0000}"/>
    <cellStyle name="Comma 57 3 3 4 2" xfId="7922" xr:uid="{00000000-0005-0000-0000-00003B1F0000}"/>
    <cellStyle name="Comma 57 3 3 4 2 2" xfId="7923" xr:uid="{00000000-0005-0000-0000-00003C1F0000}"/>
    <cellStyle name="Comma 57 3 3 4 2 2 2" xfId="28249" xr:uid="{CE2C54E6-C9D9-43C4-A955-40D3A4F62B3B}"/>
    <cellStyle name="Comma 57 3 3 4 2 3" xfId="7924" xr:uid="{00000000-0005-0000-0000-00003D1F0000}"/>
    <cellStyle name="Comma 57 3 3 4 2 3 2" xfId="28250" xr:uid="{8A075269-192F-43CF-A228-9F5E65E7CE6B}"/>
    <cellStyle name="Comma 57 3 3 4 2 4" xfId="7925" xr:uid="{00000000-0005-0000-0000-00003E1F0000}"/>
    <cellStyle name="Comma 57 3 3 4 2 4 2" xfId="28251" xr:uid="{22C149B0-F5CE-40C2-B24D-43B5AA98F0C3}"/>
    <cellStyle name="Comma 57 3 3 4 2 5" xfId="28248" xr:uid="{93064335-E543-494C-8F8A-1EAB27B9CF30}"/>
    <cellStyle name="Comma 57 3 3 4 3" xfId="7926" xr:uid="{00000000-0005-0000-0000-00003F1F0000}"/>
    <cellStyle name="Comma 57 3 3 4 3 2" xfId="28252" xr:uid="{DD6B63A5-A3FE-4721-A145-77235CCC308B}"/>
    <cellStyle name="Comma 57 3 3 4 4" xfId="7927" xr:uid="{00000000-0005-0000-0000-0000401F0000}"/>
    <cellStyle name="Comma 57 3 3 4 4 2" xfId="28253" xr:uid="{9EAE32B5-54DA-402F-8432-B2AD2FE750AE}"/>
    <cellStyle name="Comma 57 3 3 4 5" xfId="7928" xr:uid="{00000000-0005-0000-0000-0000411F0000}"/>
    <cellStyle name="Comma 57 3 3 4 5 2" xfId="28254" xr:uid="{F281CD81-9B37-4077-8554-37B212658543}"/>
    <cellStyle name="Comma 57 3 3 4 6" xfId="28247" xr:uid="{3F03573C-9C82-4DA3-B954-52564CCB3B0B}"/>
    <cellStyle name="Comma 57 3 3 5" xfId="7929" xr:uid="{00000000-0005-0000-0000-0000421F0000}"/>
    <cellStyle name="Comma 57 3 3 5 2" xfId="7930" xr:uid="{00000000-0005-0000-0000-0000431F0000}"/>
    <cellStyle name="Comma 57 3 3 5 2 2" xfId="28256" xr:uid="{90C2E4CF-972C-4BDD-B795-7B9C612311C5}"/>
    <cellStyle name="Comma 57 3 3 5 3" xfId="7931" xr:uid="{00000000-0005-0000-0000-0000441F0000}"/>
    <cellStyle name="Comma 57 3 3 5 3 2" xfId="28257" xr:uid="{02305C1D-74DB-4290-AD43-380F34F73B3A}"/>
    <cellStyle name="Comma 57 3 3 5 4" xfId="7932" xr:uid="{00000000-0005-0000-0000-0000451F0000}"/>
    <cellStyle name="Comma 57 3 3 5 4 2" xfId="28258" xr:uid="{FF0C5955-C7B9-456C-BC33-8EBD90ACDB90}"/>
    <cellStyle name="Comma 57 3 3 5 5" xfId="28255" xr:uid="{FAFD335C-7FEF-4E7F-A99D-0DE931DC7BEE}"/>
    <cellStyle name="Comma 57 3 3 6" xfId="7933" xr:uid="{00000000-0005-0000-0000-0000461F0000}"/>
    <cellStyle name="Comma 57 3 3 6 2" xfId="28259" xr:uid="{2BB25679-E2D9-4E28-B42A-3AFE065F6CE1}"/>
    <cellStyle name="Comma 57 3 3 7" xfId="7934" xr:uid="{00000000-0005-0000-0000-0000471F0000}"/>
    <cellStyle name="Comma 57 3 3 7 2" xfId="28260" xr:uid="{E68C0325-2803-4EF5-B809-ECB0AABED3AB}"/>
    <cellStyle name="Comma 57 3 3 8" xfId="7935" xr:uid="{00000000-0005-0000-0000-0000481F0000}"/>
    <cellStyle name="Comma 57 3 3 8 2" xfId="28261" xr:uid="{6AF34EBF-AF30-41EC-AFEA-B072B39BEF16}"/>
    <cellStyle name="Comma 57 3 3 9" xfId="28214" xr:uid="{61AADD62-FFC4-46E2-B915-DB3A48D38853}"/>
    <cellStyle name="Comma 57 3 4" xfId="7936" xr:uid="{00000000-0005-0000-0000-0000491F0000}"/>
    <cellStyle name="Comma 57 3 4 2" xfId="7937" xr:uid="{00000000-0005-0000-0000-00004A1F0000}"/>
    <cellStyle name="Comma 57 3 4 2 2" xfId="7938" xr:uid="{00000000-0005-0000-0000-00004B1F0000}"/>
    <cellStyle name="Comma 57 3 4 2 2 2" xfId="7939" xr:uid="{00000000-0005-0000-0000-00004C1F0000}"/>
    <cellStyle name="Comma 57 3 4 2 2 2 2" xfId="28265" xr:uid="{F7AFB3C8-C43B-4153-B8BF-C817D4F124F6}"/>
    <cellStyle name="Comma 57 3 4 2 2 3" xfId="7940" xr:uid="{00000000-0005-0000-0000-00004D1F0000}"/>
    <cellStyle name="Comma 57 3 4 2 2 3 2" xfId="28266" xr:uid="{E790004C-E95E-48BA-AAA5-791D05C33A7A}"/>
    <cellStyle name="Comma 57 3 4 2 2 4" xfId="7941" xr:uid="{00000000-0005-0000-0000-00004E1F0000}"/>
    <cellStyle name="Comma 57 3 4 2 2 4 2" xfId="28267" xr:uid="{D34D390D-C030-4BCF-90E2-3F7EF1A11E05}"/>
    <cellStyle name="Comma 57 3 4 2 2 5" xfId="28264" xr:uid="{227976CD-380A-4364-9A1C-E257711AB46B}"/>
    <cellStyle name="Comma 57 3 4 2 3" xfId="7942" xr:uid="{00000000-0005-0000-0000-00004F1F0000}"/>
    <cellStyle name="Comma 57 3 4 2 3 2" xfId="28268" xr:uid="{CE0D11F0-0402-4DB5-87B3-838F9B7FD8B4}"/>
    <cellStyle name="Comma 57 3 4 2 4" xfId="7943" xr:uid="{00000000-0005-0000-0000-0000501F0000}"/>
    <cellStyle name="Comma 57 3 4 2 4 2" xfId="28269" xr:uid="{242E6EC4-205C-4AC2-A1A4-C3F99C1A564D}"/>
    <cellStyle name="Comma 57 3 4 2 5" xfId="7944" xr:uid="{00000000-0005-0000-0000-0000511F0000}"/>
    <cellStyle name="Comma 57 3 4 2 5 2" xfId="28270" xr:uid="{E30BECB2-5FE7-42D1-B83B-F608BF317BC3}"/>
    <cellStyle name="Comma 57 3 4 2 6" xfId="28263" xr:uid="{8B1C73AC-66EE-49EE-A2C4-C2C836144808}"/>
    <cellStyle name="Comma 57 3 4 3" xfId="7945" xr:uid="{00000000-0005-0000-0000-0000521F0000}"/>
    <cellStyle name="Comma 57 3 4 3 2" xfId="7946" xr:uid="{00000000-0005-0000-0000-0000531F0000}"/>
    <cellStyle name="Comma 57 3 4 3 2 2" xfId="28272" xr:uid="{511BADEF-B171-4DDD-A739-4126B1C213CE}"/>
    <cellStyle name="Comma 57 3 4 3 3" xfId="7947" xr:uid="{00000000-0005-0000-0000-0000541F0000}"/>
    <cellStyle name="Comma 57 3 4 3 3 2" xfId="28273" xr:uid="{40C43264-F95F-4159-A7A3-B4141C066E35}"/>
    <cellStyle name="Comma 57 3 4 3 4" xfId="7948" xr:uid="{00000000-0005-0000-0000-0000551F0000}"/>
    <cellStyle name="Comma 57 3 4 3 4 2" xfId="28274" xr:uid="{419E1426-5A23-4B9C-8052-90143839C6FE}"/>
    <cellStyle name="Comma 57 3 4 3 5" xfId="28271" xr:uid="{AAE5E6E5-59E1-42D8-BBEF-8F78B8EF8DF6}"/>
    <cellStyle name="Comma 57 3 4 4" xfId="7949" xr:uid="{00000000-0005-0000-0000-0000561F0000}"/>
    <cellStyle name="Comma 57 3 4 4 2" xfId="28275" xr:uid="{24F89F6D-1709-4E6F-9DC3-F5573165C95A}"/>
    <cellStyle name="Comma 57 3 4 5" xfId="7950" xr:uid="{00000000-0005-0000-0000-0000571F0000}"/>
    <cellStyle name="Comma 57 3 4 5 2" xfId="28276" xr:uid="{8043FD19-EEE6-4536-B6AB-2FA43A34077A}"/>
    <cellStyle name="Comma 57 3 4 6" xfId="7951" xr:uid="{00000000-0005-0000-0000-0000581F0000}"/>
    <cellStyle name="Comma 57 3 4 6 2" xfId="28277" xr:uid="{AB374F30-4D8E-40C5-9EBF-46E10E1C5233}"/>
    <cellStyle name="Comma 57 3 4 7" xfId="28262" xr:uid="{FF250FBB-FFFF-4273-A236-B53916078151}"/>
    <cellStyle name="Comma 57 3 5" xfId="7952" xr:uid="{00000000-0005-0000-0000-0000591F0000}"/>
    <cellStyle name="Comma 57 3 5 2" xfId="7953" xr:uid="{00000000-0005-0000-0000-00005A1F0000}"/>
    <cellStyle name="Comma 57 3 5 2 2" xfId="7954" xr:uid="{00000000-0005-0000-0000-00005B1F0000}"/>
    <cellStyle name="Comma 57 3 5 2 2 2" xfId="7955" xr:uid="{00000000-0005-0000-0000-00005C1F0000}"/>
    <cellStyle name="Comma 57 3 5 2 2 2 2" xfId="28281" xr:uid="{094F2E2D-5856-4A5A-85FD-E363C22BBD08}"/>
    <cellStyle name="Comma 57 3 5 2 2 3" xfId="7956" xr:uid="{00000000-0005-0000-0000-00005D1F0000}"/>
    <cellStyle name="Comma 57 3 5 2 2 3 2" xfId="28282" xr:uid="{61FDF89C-CDB1-4838-8004-93999B55ABCF}"/>
    <cellStyle name="Comma 57 3 5 2 2 4" xfId="7957" xr:uid="{00000000-0005-0000-0000-00005E1F0000}"/>
    <cellStyle name="Comma 57 3 5 2 2 4 2" xfId="28283" xr:uid="{BF657BF0-8182-43F3-BF16-F0B25BB92DC4}"/>
    <cellStyle name="Comma 57 3 5 2 2 5" xfId="28280" xr:uid="{83639B74-8854-40FC-8FD9-C64CF8A7880A}"/>
    <cellStyle name="Comma 57 3 5 2 3" xfId="7958" xr:uid="{00000000-0005-0000-0000-00005F1F0000}"/>
    <cellStyle name="Comma 57 3 5 2 3 2" xfId="28284" xr:uid="{16519161-8758-4D9D-9251-017355CB54B6}"/>
    <cellStyle name="Comma 57 3 5 2 4" xfId="7959" xr:uid="{00000000-0005-0000-0000-0000601F0000}"/>
    <cellStyle name="Comma 57 3 5 2 4 2" xfId="28285" xr:uid="{32426940-AC9A-476C-8212-62395995FC69}"/>
    <cellStyle name="Comma 57 3 5 2 5" xfId="7960" xr:uid="{00000000-0005-0000-0000-0000611F0000}"/>
    <cellStyle name="Comma 57 3 5 2 5 2" xfId="28286" xr:uid="{09B73BAF-7EC5-437A-83B2-5E43F8F6CE09}"/>
    <cellStyle name="Comma 57 3 5 2 6" xfId="28279" xr:uid="{4753FDBD-7F16-4669-BFB4-A6CEE1D297A8}"/>
    <cellStyle name="Comma 57 3 5 3" xfId="7961" xr:uid="{00000000-0005-0000-0000-0000621F0000}"/>
    <cellStyle name="Comma 57 3 5 3 2" xfId="7962" xr:uid="{00000000-0005-0000-0000-0000631F0000}"/>
    <cellStyle name="Comma 57 3 5 3 2 2" xfId="28288" xr:uid="{796C70AA-E97F-47E8-8893-E5C7BD64FFBD}"/>
    <cellStyle name="Comma 57 3 5 3 3" xfId="7963" xr:uid="{00000000-0005-0000-0000-0000641F0000}"/>
    <cellStyle name="Comma 57 3 5 3 3 2" xfId="28289" xr:uid="{248C8DBE-F2F3-43C3-A69A-704361641C67}"/>
    <cellStyle name="Comma 57 3 5 3 4" xfId="7964" xr:uid="{00000000-0005-0000-0000-0000651F0000}"/>
    <cellStyle name="Comma 57 3 5 3 4 2" xfId="28290" xr:uid="{9B5EF456-9559-47E2-B48F-F6634B88305A}"/>
    <cellStyle name="Comma 57 3 5 3 5" xfId="28287" xr:uid="{FD36937A-F467-408D-977B-575AC494D654}"/>
    <cellStyle name="Comma 57 3 5 4" xfId="7965" xr:uid="{00000000-0005-0000-0000-0000661F0000}"/>
    <cellStyle name="Comma 57 3 5 4 2" xfId="28291" xr:uid="{E83355E5-BD3E-4423-8438-AB624001DC6F}"/>
    <cellStyle name="Comma 57 3 5 5" xfId="7966" xr:uid="{00000000-0005-0000-0000-0000671F0000}"/>
    <cellStyle name="Comma 57 3 5 5 2" xfId="28292" xr:uid="{28B2E3DE-D016-4A3D-8AB0-8B8A28E14D4A}"/>
    <cellStyle name="Comma 57 3 5 6" xfId="7967" xr:uid="{00000000-0005-0000-0000-0000681F0000}"/>
    <cellStyle name="Comma 57 3 5 6 2" xfId="28293" xr:uid="{94C787F0-662F-45A6-8C8B-8897D19E94F2}"/>
    <cellStyle name="Comma 57 3 5 7" xfId="28278" xr:uid="{EDBEB25F-1478-4225-9885-83D4D83D7394}"/>
    <cellStyle name="Comma 57 3 6" xfId="7968" xr:uid="{00000000-0005-0000-0000-0000691F0000}"/>
    <cellStyle name="Comma 57 3 6 2" xfId="7969" xr:uid="{00000000-0005-0000-0000-00006A1F0000}"/>
    <cellStyle name="Comma 57 3 6 2 2" xfId="7970" xr:uid="{00000000-0005-0000-0000-00006B1F0000}"/>
    <cellStyle name="Comma 57 3 6 2 2 2" xfId="28296" xr:uid="{1FC4FDA6-5797-4318-BABE-5E01096ECA19}"/>
    <cellStyle name="Comma 57 3 6 2 3" xfId="7971" xr:uid="{00000000-0005-0000-0000-00006C1F0000}"/>
    <cellStyle name="Comma 57 3 6 2 3 2" xfId="28297" xr:uid="{4E5F35EE-B3C4-4DD5-B9C4-A188412954FF}"/>
    <cellStyle name="Comma 57 3 6 2 4" xfId="7972" xr:uid="{00000000-0005-0000-0000-00006D1F0000}"/>
    <cellStyle name="Comma 57 3 6 2 4 2" xfId="28298" xr:uid="{9AAF20E3-D6C6-4790-9D6F-A40D293E564C}"/>
    <cellStyle name="Comma 57 3 6 2 5" xfId="28295" xr:uid="{8A440130-C07C-4C8C-9950-3447B93A64BF}"/>
    <cellStyle name="Comma 57 3 6 3" xfId="7973" xr:uid="{00000000-0005-0000-0000-00006E1F0000}"/>
    <cellStyle name="Comma 57 3 6 3 2" xfId="28299" xr:uid="{32DF764C-2371-430E-B9B2-B6D1D3581B3B}"/>
    <cellStyle name="Comma 57 3 6 4" xfId="7974" xr:uid="{00000000-0005-0000-0000-00006F1F0000}"/>
    <cellStyle name="Comma 57 3 6 4 2" xfId="28300" xr:uid="{7DF32C14-7BD7-492A-B534-D0C05EF308D7}"/>
    <cellStyle name="Comma 57 3 6 5" xfId="7975" xr:uid="{00000000-0005-0000-0000-0000701F0000}"/>
    <cellStyle name="Comma 57 3 6 5 2" xfId="28301" xr:uid="{7374B5F1-5F79-4DCF-8EF0-B537E47BBE2F}"/>
    <cellStyle name="Comma 57 3 6 6" xfId="28294" xr:uid="{C22598D9-8EF2-4C8E-8E18-D09ADA72A866}"/>
    <cellStyle name="Comma 57 3 7" xfId="7976" xr:uid="{00000000-0005-0000-0000-0000711F0000}"/>
    <cellStyle name="Comma 57 3 7 2" xfId="7977" xr:uid="{00000000-0005-0000-0000-0000721F0000}"/>
    <cellStyle name="Comma 57 3 7 2 2" xfId="28303" xr:uid="{BCE6E38B-EE24-4A28-8439-E0A830547A52}"/>
    <cellStyle name="Comma 57 3 7 3" xfId="7978" xr:uid="{00000000-0005-0000-0000-0000731F0000}"/>
    <cellStyle name="Comma 57 3 7 3 2" xfId="28304" xr:uid="{143518C1-CB0B-4F04-82A4-B49CBDC6763D}"/>
    <cellStyle name="Comma 57 3 7 4" xfId="7979" xr:uid="{00000000-0005-0000-0000-0000741F0000}"/>
    <cellStyle name="Comma 57 3 7 4 2" xfId="28305" xr:uid="{6EDB239E-C4B5-463F-BB57-A55541BD3B54}"/>
    <cellStyle name="Comma 57 3 7 5" xfId="28302" xr:uid="{B1AF9503-E513-4C19-BCFB-C9CFCB8F70AA}"/>
    <cellStyle name="Comma 57 3 8" xfId="7980" xr:uid="{00000000-0005-0000-0000-0000751F0000}"/>
    <cellStyle name="Comma 57 3 8 2" xfId="28306" xr:uid="{58088CA6-A142-4E06-962C-D8DBF55611E5}"/>
    <cellStyle name="Comma 57 3 9" xfId="7981" xr:uid="{00000000-0005-0000-0000-0000761F0000}"/>
    <cellStyle name="Comma 57 3 9 2" xfId="28307" xr:uid="{BD76B4F0-709E-4D6A-8893-C38752EDE699}"/>
    <cellStyle name="Comma 57 4" xfId="7982" xr:uid="{00000000-0005-0000-0000-0000771F0000}"/>
    <cellStyle name="Comma 57 4 2" xfId="7983" xr:uid="{00000000-0005-0000-0000-0000781F0000}"/>
    <cellStyle name="Comma 57 4 2 2" xfId="7984" xr:uid="{00000000-0005-0000-0000-0000791F0000}"/>
    <cellStyle name="Comma 57 4 2 2 2" xfId="7985" xr:uid="{00000000-0005-0000-0000-00007A1F0000}"/>
    <cellStyle name="Comma 57 4 2 2 2 2" xfId="7986" xr:uid="{00000000-0005-0000-0000-00007B1F0000}"/>
    <cellStyle name="Comma 57 4 2 2 2 2 2" xfId="28312" xr:uid="{F4E3610F-BCF9-4323-950E-42A356776D87}"/>
    <cellStyle name="Comma 57 4 2 2 2 3" xfId="7987" xr:uid="{00000000-0005-0000-0000-00007C1F0000}"/>
    <cellStyle name="Comma 57 4 2 2 2 3 2" xfId="28313" xr:uid="{8B3685AF-94CE-49B4-AE01-2ACED52AAAAD}"/>
    <cellStyle name="Comma 57 4 2 2 2 4" xfId="7988" xr:uid="{00000000-0005-0000-0000-00007D1F0000}"/>
    <cellStyle name="Comma 57 4 2 2 2 4 2" xfId="28314" xr:uid="{157B0AF5-EAEA-4B48-8D86-F5828DF19656}"/>
    <cellStyle name="Comma 57 4 2 2 2 5" xfId="28311" xr:uid="{87E36290-F209-45F3-8130-E4DE7F272A60}"/>
    <cellStyle name="Comma 57 4 2 2 3" xfId="7989" xr:uid="{00000000-0005-0000-0000-00007E1F0000}"/>
    <cellStyle name="Comma 57 4 2 2 3 2" xfId="28315" xr:uid="{2F0DD681-5721-443A-9ADC-3D0C78C49418}"/>
    <cellStyle name="Comma 57 4 2 2 4" xfId="7990" xr:uid="{00000000-0005-0000-0000-00007F1F0000}"/>
    <cellStyle name="Comma 57 4 2 2 4 2" xfId="28316" xr:uid="{701CDFE2-8E78-449A-9A69-53E364BE500D}"/>
    <cellStyle name="Comma 57 4 2 2 5" xfId="7991" xr:uid="{00000000-0005-0000-0000-0000801F0000}"/>
    <cellStyle name="Comma 57 4 2 2 5 2" xfId="28317" xr:uid="{FAE1C08A-0A47-41A7-868A-3E691E92A5A9}"/>
    <cellStyle name="Comma 57 4 2 2 6" xfId="28310" xr:uid="{851EA6EC-71E7-41BA-B386-24DCB0F665E2}"/>
    <cellStyle name="Comma 57 4 2 3" xfId="7992" xr:uid="{00000000-0005-0000-0000-0000811F0000}"/>
    <cellStyle name="Comma 57 4 2 3 2" xfId="7993" xr:uid="{00000000-0005-0000-0000-0000821F0000}"/>
    <cellStyle name="Comma 57 4 2 3 2 2" xfId="28319" xr:uid="{FD9BF8A4-1AE0-4356-B260-57D9E3443879}"/>
    <cellStyle name="Comma 57 4 2 3 3" xfId="7994" xr:uid="{00000000-0005-0000-0000-0000831F0000}"/>
    <cellStyle name="Comma 57 4 2 3 3 2" xfId="28320" xr:uid="{EC61A13C-8BB0-451F-8167-E35297CE3D6A}"/>
    <cellStyle name="Comma 57 4 2 3 4" xfId="7995" xr:uid="{00000000-0005-0000-0000-0000841F0000}"/>
    <cellStyle name="Comma 57 4 2 3 4 2" xfId="28321" xr:uid="{BAF762A4-B83F-4A7B-AB04-3F8E38078FB4}"/>
    <cellStyle name="Comma 57 4 2 3 5" xfId="28318" xr:uid="{D39AA82C-CE4B-42CA-8CFF-F221922AD38C}"/>
    <cellStyle name="Comma 57 4 2 4" xfId="7996" xr:uid="{00000000-0005-0000-0000-0000851F0000}"/>
    <cellStyle name="Comma 57 4 2 4 2" xfId="28322" xr:uid="{6F46EA44-23E6-4FA7-90C7-FB4B56E3D86D}"/>
    <cellStyle name="Comma 57 4 2 5" xfId="7997" xr:uid="{00000000-0005-0000-0000-0000861F0000}"/>
    <cellStyle name="Comma 57 4 2 5 2" xfId="28323" xr:uid="{235D11B6-FF70-45E0-9A7B-3440B19DE0CB}"/>
    <cellStyle name="Comma 57 4 2 6" xfId="7998" xr:uid="{00000000-0005-0000-0000-0000871F0000}"/>
    <cellStyle name="Comma 57 4 2 6 2" xfId="28324" xr:uid="{C9FAF066-C4A1-4045-AF60-A8D6BD0CBE5A}"/>
    <cellStyle name="Comma 57 4 2 7" xfId="28309" xr:uid="{15D20B14-6AB3-4182-A5E8-5A616E3255BB}"/>
    <cellStyle name="Comma 57 4 3" xfId="7999" xr:uid="{00000000-0005-0000-0000-0000881F0000}"/>
    <cellStyle name="Comma 57 4 3 2" xfId="8000" xr:uid="{00000000-0005-0000-0000-0000891F0000}"/>
    <cellStyle name="Comma 57 4 3 2 2" xfId="8001" xr:uid="{00000000-0005-0000-0000-00008A1F0000}"/>
    <cellStyle name="Comma 57 4 3 2 2 2" xfId="8002" xr:uid="{00000000-0005-0000-0000-00008B1F0000}"/>
    <cellStyle name="Comma 57 4 3 2 2 2 2" xfId="28328" xr:uid="{3D7B15CB-1A44-4C40-BE80-7AF159BAADD5}"/>
    <cellStyle name="Comma 57 4 3 2 2 3" xfId="8003" xr:uid="{00000000-0005-0000-0000-00008C1F0000}"/>
    <cellStyle name="Comma 57 4 3 2 2 3 2" xfId="28329" xr:uid="{C416B15C-EE23-4E09-A149-CD4EBAD0A657}"/>
    <cellStyle name="Comma 57 4 3 2 2 4" xfId="8004" xr:uid="{00000000-0005-0000-0000-00008D1F0000}"/>
    <cellStyle name="Comma 57 4 3 2 2 4 2" xfId="28330" xr:uid="{6132FEEE-610F-4A38-8661-FB9C09621480}"/>
    <cellStyle name="Comma 57 4 3 2 2 5" xfId="28327" xr:uid="{8C1998A8-7A8F-4F40-844F-77F7D9DB15E3}"/>
    <cellStyle name="Comma 57 4 3 2 3" xfId="8005" xr:uid="{00000000-0005-0000-0000-00008E1F0000}"/>
    <cellStyle name="Comma 57 4 3 2 3 2" xfId="28331" xr:uid="{244A5DAE-C58E-44E6-9C30-4588CCA1D807}"/>
    <cellStyle name="Comma 57 4 3 2 4" xfId="8006" xr:uid="{00000000-0005-0000-0000-00008F1F0000}"/>
    <cellStyle name="Comma 57 4 3 2 4 2" xfId="28332" xr:uid="{E20384AD-BA28-4C97-8BB6-7874AA275CD6}"/>
    <cellStyle name="Comma 57 4 3 2 5" xfId="8007" xr:uid="{00000000-0005-0000-0000-0000901F0000}"/>
    <cellStyle name="Comma 57 4 3 2 5 2" xfId="28333" xr:uid="{9E6FCDDC-C73B-43E6-BFFC-F2696845C30D}"/>
    <cellStyle name="Comma 57 4 3 2 6" xfId="28326" xr:uid="{7BBEEEE3-49A9-4996-A87B-C8ED2BEC7620}"/>
    <cellStyle name="Comma 57 4 3 3" xfId="8008" xr:uid="{00000000-0005-0000-0000-0000911F0000}"/>
    <cellStyle name="Comma 57 4 3 3 2" xfId="8009" xr:uid="{00000000-0005-0000-0000-0000921F0000}"/>
    <cellStyle name="Comma 57 4 3 3 2 2" xfId="28335" xr:uid="{08B1F175-A740-44A0-AA8E-881176BE618C}"/>
    <cellStyle name="Comma 57 4 3 3 3" xfId="8010" xr:uid="{00000000-0005-0000-0000-0000931F0000}"/>
    <cellStyle name="Comma 57 4 3 3 3 2" xfId="28336" xr:uid="{B2ED6C01-8210-41BD-9C0A-BB410B934B42}"/>
    <cellStyle name="Comma 57 4 3 3 4" xfId="8011" xr:uid="{00000000-0005-0000-0000-0000941F0000}"/>
    <cellStyle name="Comma 57 4 3 3 4 2" xfId="28337" xr:uid="{F4E645E4-2910-44FB-AF94-0EFF2A04A0C4}"/>
    <cellStyle name="Comma 57 4 3 3 5" xfId="28334" xr:uid="{BD40F0A5-6F42-4514-9038-E8A625F4E803}"/>
    <cellStyle name="Comma 57 4 3 4" xfId="8012" xr:uid="{00000000-0005-0000-0000-0000951F0000}"/>
    <cellStyle name="Comma 57 4 3 4 2" xfId="28338" xr:uid="{12822CB1-3EB7-4D2A-8ED6-6E74A0A4A182}"/>
    <cellStyle name="Comma 57 4 3 5" xfId="8013" xr:uid="{00000000-0005-0000-0000-0000961F0000}"/>
    <cellStyle name="Comma 57 4 3 5 2" xfId="28339" xr:uid="{18443558-D971-4FF1-A022-25A3E52B5CCF}"/>
    <cellStyle name="Comma 57 4 3 6" xfId="8014" xr:uid="{00000000-0005-0000-0000-0000971F0000}"/>
    <cellStyle name="Comma 57 4 3 6 2" xfId="28340" xr:uid="{688C6CB5-D397-4A84-BE4A-9D47262525A4}"/>
    <cellStyle name="Comma 57 4 3 7" xfId="28325" xr:uid="{6933E869-0C70-43F2-AEF3-D39D60501DD0}"/>
    <cellStyle name="Comma 57 4 4" xfId="8015" xr:uid="{00000000-0005-0000-0000-0000981F0000}"/>
    <cellStyle name="Comma 57 4 4 2" xfId="8016" xr:uid="{00000000-0005-0000-0000-0000991F0000}"/>
    <cellStyle name="Comma 57 4 4 2 2" xfId="8017" xr:uid="{00000000-0005-0000-0000-00009A1F0000}"/>
    <cellStyle name="Comma 57 4 4 2 2 2" xfId="28343" xr:uid="{E21A3207-D277-4BE9-826A-1FA6E0E7C37F}"/>
    <cellStyle name="Comma 57 4 4 2 3" xfId="8018" xr:uid="{00000000-0005-0000-0000-00009B1F0000}"/>
    <cellStyle name="Comma 57 4 4 2 3 2" xfId="28344" xr:uid="{4134050F-0D48-4A64-9132-731F0267A7B1}"/>
    <cellStyle name="Comma 57 4 4 2 4" xfId="8019" xr:uid="{00000000-0005-0000-0000-00009C1F0000}"/>
    <cellStyle name="Comma 57 4 4 2 4 2" xfId="28345" xr:uid="{F38186A8-E683-4452-8807-04C6B098A43E}"/>
    <cellStyle name="Comma 57 4 4 2 5" xfId="28342" xr:uid="{E77BDCD9-42F8-45AA-9782-1DE82A0A2033}"/>
    <cellStyle name="Comma 57 4 4 3" xfId="8020" xr:uid="{00000000-0005-0000-0000-00009D1F0000}"/>
    <cellStyle name="Comma 57 4 4 3 2" xfId="28346" xr:uid="{85C10DEB-8D6B-421C-BD62-14E7FAC0DB32}"/>
    <cellStyle name="Comma 57 4 4 4" xfId="8021" xr:uid="{00000000-0005-0000-0000-00009E1F0000}"/>
    <cellStyle name="Comma 57 4 4 4 2" xfId="28347" xr:uid="{62AA9C08-0BF0-4B03-B928-7F1D42859A14}"/>
    <cellStyle name="Comma 57 4 4 5" xfId="8022" xr:uid="{00000000-0005-0000-0000-00009F1F0000}"/>
    <cellStyle name="Comma 57 4 4 5 2" xfId="28348" xr:uid="{202D52E9-39F0-467B-8645-8EE9AB1B2628}"/>
    <cellStyle name="Comma 57 4 4 6" xfId="28341" xr:uid="{1231236F-A01F-454C-8DF3-C0C3CA0DE3D9}"/>
    <cellStyle name="Comma 57 4 5" xfId="8023" xr:uid="{00000000-0005-0000-0000-0000A01F0000}"/>
    <cellStyle name="Comma 57 4 5 2" xfId="8024" xr:uid="{00000000-0005-0000-0000-0000A11F0000}"/>
    <cellStyle name="Comma 57 4 5 2 2" xfId="28350" xr:uid="{E9660B3F-57DC-49E5-A67E-4ED7434D4887}"/>
    <cellStyle name="Comma 57 4 5 3" xfId="8025" xr:uid="{00000000-0005-0000-0000-0000A21F0000}"/>
    <cellStyle name="Comma 57 4 5 3 2" xfId="28351" xr:uid="{F30FE027-110E-43FF-9630-C24F9C9D3E12}"/>
    <cellStyle name="Comma 57 4 5 4" xfId="8026" xr:uid="{00000000-0005-0000-0000-0000A31F0000}"/>
    <cellStyle name="Comma 57 4 5 4 2" xfId="28352" xr:uid="{A78CEF0B-F709-4A29-B2B6-1D8C123A4A99}"/>
    <cellStyle name="Comma 57 4 5 5" xfId="28349" xr:uid="{ECA461D0-0D16-441C-B12A-C89ECE45D2EE}"/>
    <cellStyle name="Comma 57 4 6" xfId="8027" xr:uid="{00000000-0005-0000-0000-0000A41F0000}"/>
    <cellStyle name="Comma 57 4 6 2" xfId="28353" xr:uid="{62FA567A-1D07-46B8-B686-5E5E2371A388}"/>
    <cellStyle name="Comma 57 4 7" xfId="8028" xr:uid="{00000000-0005-0000-0000-0000A51F0000}"/>
    <cellStyle name="Comma 57 4 7 2" xfId="28354" xr:uid="{EB726C2A-568A-4023-BE9D-07E92E06DD89}"/>
    <cellStyle name="Comma 57 4 8" xfId="8029" xr:uid="{00000000-0005-0000-0000-0000A61F0000}"/>
    <cellStyle name="Comma 57 4 8 2" xfId="28355" xr:uid="{4E0B5830-6AE8-44E6-9522-3F0511A6A4A3}"/>
    <cellStyle name="Comma 57 4 9" xfId="28308" xr:uid="{580435E6-9864-43CC-B819-67A5D1A69A91}"/>
    <cellStyle name="Comma 57 5" xfId="8030" xr:uid="{00000000-0005-0000-0000-0000A71F0000}"/>
    <cellStyle name="Comma 57 5 2" xfId="8031" xr:uid="{00000000-0005-0000-0000-0000A81F0000}"/>
    <cellStyle name="Comma 57 5 2 2" xfId="8032" xr:uid="{00000000-0005-0000-0000-0000A91F0000}"/>
    <cellStyle name="Comma 57 5 2 2 2" xfId="8033" xr:uid="{00000000-0005-0000-0000-0000AA1F0000}"/>
    <cellStyle name="Comma 57 5 2 2 2 2" xfId="8034" xr:uid="{00000000-0005-0000-0000-0000AB1F0000}"/>
    <cellStyle name="Comma 57 5 2 2 2 2 2" xfId="28360" xr:uid="{BAA3B09C-D9B6-4C3B-9962-986E48A35F94}"/>
    <cellStyle name="Comma 57 5 2 2 2 3" xfId="8035" xr:uid="{00000000-0005-0000-0000-0000AC1F0000}"/>
    <cellStyle name="Comma 57 5 2 2 2 3 2" xfId="28361" xr:uid="{2D445CE9-F20D-4348-B80A-53E5002B841E}"/>
    <cellStyle name="Comma 57 5 2 2 2 4" xfId="8036" xr:uid="{00000000-0005-0000-0000-0000AD1F0000}"/>
    <cellStyle name="Comma 57 5 2 2 2 4 2" xfId="28362" xr:uid="{02A5B607-D43D-4A05-9AED-C7EB48A3BCC6}"/>
    <cellStyle name="Comma 57 5 2 2 2 5" xfId="28359" xr:uid="{8E1A00D6-16AA-4263-AF76-4BDF03FA19B3}"/>
    <cellStyle name="Comma 57 5 2 2 3" xfId="8037" xr:uid="{00000000-0005-0000-0000-0000AE1F0000}"/>
    <cellStyle name="Comma 57 5 2 2 3 2" xfId="28363" xr:uid="{4782486A-B726-4E72-A2F9-545E55CD5BF7}"/>
    <cellStyle name="Comma 57 5 2 2 4" xfId="8038" xr:uid="{00000000-0005-0000-0000-0000AF1F0000}"/>
    <cellStyle name="Comma 57 5 2 2 4 2" xfId="28364" xr:uid="{0AEA4A59-B42D-42F0-9826-273B31C3336E}"/>
    <cellStyle name="Comma 57 5 2 2 5" xfId="8039" xr:uid="{00000000-0005-0000-0000-0000B01F0000}"/>
    <cellStyle name="Comma 57 5 2 2 5 2" xfId="28365" xr:uid="{98B1C92B-E831-408E-87A9-E87BD5525833}"/>
    <cellStyle name="Comma 57 5 2 2 6" xfId="28358" xr:uid="{7CC61D55-CB56-402A-A3B3-854E48721867}"/>
    <cellStyle name="Comma 57 5 2 3" xfId="8040" xr:uid="{00000000-0005-0000-0000-0000B11F0000}"/>
    <cellStyle name="Comma 57 5 2 3 2" xfId="8041" xr:uid="{00000000-0005-0000-0000-0000B21F0000}"/>
    <cellStyle name="Comma 57 5 2 3 2 2" xfId="28367" xr:uid="{74D3406E-D8DB-4061-AE71-036205F8E650}"/>
    <cellStyle name="Comma 57 5 2 3 3" xfId="8042" xr:uid="{00000000-0005-0000-0000-0000B31F0000}"/>
    <cellStyle name="Comma 57 5 2 3 3 2" xfId="28368" xr:uid="{148D03BF-3B5D-4DD6-A239-EE107B553EAE}"/>
    <cellStyle name="Comma 57 5 2 3 4" xfId="8043" xr:uid="{00000000-0005-0000-0000-0000B41F0000}"/>
    <cellStyle name="Comma 57 5 2 3 4 2" xfId="28369" xr:uid="{00A956D8-F098-4BF8-BCF5-2C9C929819BB}"/>
    <cellStyle name="Comma 57 5 2 3 5" xfId="28366" xr:uid="{F09F48FE-C805-4F07-8840-8409659EC06B}"/>
    <cellStyle name="Comma 57 5 2 4" xfId="8044" xr:uid="{00000000-0005-0000-0000-0000B51F0000}"/>
    <cellStyle name="Comma 57 5 2 4 2" xfId="28370" xr:uid="{2F5BEA1D-571A-460D-A068-4E2A2BAC02E6}"/>
    <cellStyle name="Comma 57 5 2 5" xfId="8045" xr:uid="{00000000-0005-0000-0000-0000B61F0000}"/>
    <cellStyle name="Comma 57 5 2 5 2" xfId="28371" xr:uid="{AC60C4F4-2675-4E21-8B43-0C3DCEF51A7F}"/>
    <cellStyle name="Comma 57 5 2 6" xfId="8046" xr:uid="{00000000-0005-0000-0000-0000B71F0000}"/>
    <cellStyle name="Comma 57 5 2 6 2" xfId="28372" xr:uid="{A48833CC-FCAF-47DA-BEB6-EAE179C285AC}"/>
    <cellStyle name="Comma 57 5 2 7" xfId="28357" xr:uid="{E46919ED-0186-4784-994F-A59C4D5DF3C0}"/>
    <cellStyle name="Comma 57 5 3" xfId="8047" xr:uid="{00000000-0005-0000-0000-0000B81F0000}"/>
    <cellStyle name="Comma 57 5 3 2" xfId="8048" xr:uid="{00000000-0005-0000-0000-0000B91F0000}"/>
    <cellStyle name="Comma 57 5 3 2 2" xfId="8049" xr:uid="{00000000-0005-0000-0000-0000BA1F0000}"/>
    <cellStyle name="Comma 57 5 3 2 2 2" xfId="8050" xr:uid="{00000000-0005-0000-0000-0000BB1F0000}"/>
    <cellStyle name="Comma 57 5 3 2 2 2 2" xfId="28376" xr:uid="{0E11AE80-595E-45E6-A0D9-B473A1BD90EF}"/>
    <cellStyle name="Comma 57 5 3 2 2 3" xfId="8051" xr:uid="{00000000-0005-0000-0000-0000BC1F0000}"/>
    <cellStyle name="Comma 57 5 3 2 2 3 2" xfId="28377" xr:uid="{1449DF5D-095F-4F8D-9D0C-3BBEC7104B13}"/>
    <cellStyle name="Comma 57 5 3 2 2 4" xfId="8052" xr:uid="{00000000-0005-0000-0000-0000BD1F0000}"/>
    <cellStyle name="Comma 57 5 3 2 2 4 2" xfId="28378" xr:uid="{F29176E2-0FE4-4B77-8A2D-DE5F8A40040F}"/>
    <cellStyle name="Comma 57 5 3 2 2 5" xfId="28375" xr:uid="{A39397DA-40E1-4D43-9E31-77A3D672EDFF}"/>
    <cellStyle name="Comma 57 5 3 2 3" xfId="8053" xr:uid="{00000000-0005-0000-0000-0000BE1F0000}"/>
    <cellStyle name="Comma 57 5 3 2 3 2" xfId="28379" xr:uid="{7A4E66EF-8177-4B38-BEE8-8B4909E07625}"/>
    <cellStyle name="Comma 57 5 3 2 4" xfId="8054" xr:uid="{00000000-0005-0000-0000-0000BF1F0000}"/>
    <cellStyle name="Comma 57 5 3 2 4 2" xfId="28380" xr:uid="{63E64884-DA62-457A-9ED8-4BBA8316FCDF}"/>
    <cellStyle name="Comma 57 5 3 2 5" xfId="8055" xr:uid="{00000000-0005-0000-0000-0000C01F0000}"/>
    <cellStyle name="Comma 57 5 3 2 5 2" xfId="28381" xr:uid="{ABB3EF59-7FEA-4AC8-93E6-18B0607771B6}"/>
    <cellStyle name="Comma 57 5 3 2 6" xfId="28374" xr:uid="{A9BAAB4F-0858-4E7F-B21B-3EE924CEF0A8}"/>
    <cellStyle name="Comma 57 5 3 3" xfId="8056" xr:uid="{00000000-0005-0000-0000-0000C11F0000}"/>
    <cellStyle name="Comma 57 5 3 3 2" xfId="8057" xr:uid="{00000000-0005-0000-0000-0000C21F0000}"/>
    <cellStyle name="Comma 57 5 3 3 2 2" xfId="28383" xr:uid="{9B7B458E-C7A8-4FC2-B77F-129D3B550BC1}"/>
    <cellStyle name="Comma 57 5 3 3 3" xfId="8058" xr:uid="{00000000-0005-0000-0000-0000C31F0000}"/>
    <cellStyle name="Comma 57 5 3 3 3 2" xfId="28384" xr:uid="{1762391B-49F0-4E1A-A639-82EA24893C63}"/>
    <cellStyle name="Comma 57 5 3 3 4" xfId="8059" xr:uid="{00000000-0005-0000-0000-0000C41F0000}"/>
    <cellStyle name="Comma 57 5 3 3 4 2" xfId="28385" xr:uid="{04825BF4-AE34-4167-AFFB-DB228F607CFE}"/>
    <cellStyle name="Comma 57 5 3 3 5" xfId="28382" xr:uid="{2ADF9260-99BD-41A7-B7B8-DE633228C818}"/>
    <cellStyle name="Comma 57 5 3 4" xfId="8060" xr:uid="{00000000-0005-0000-0000-0000C51F0000}"/>
    <cellStyle name="Comma 57 5 3 4 2" xfId="28386" xr:uid="{71640C55-32BE-4234-A28F-98A5AA3AE315}"/>
    <cellStyle name="Comma 57 5 3 5" xfId="8061" xr:uid="{00000000-0005-0000-0000-0000C61F0000}"/>
    <cellStyle name="Comma 57 5 3 5 2" xfId="28387" xr:uid="{CBC8FBC0-1231-43F9-9251-5EC8D1B3EA21}"/>
    <cellStyle name="Comma 57 5 3 6" xfId="8062" xr:uid="{00000000-0005-0000-0000-0000C71F0000}"/>
    <cellStyle name="Comma 57 5 3 6 2" xfId="28388" xr:uid="{991104B6-642E-4DEE-BCEC-6A321235640E}"/>
    <cellStyle name="Comma 57 5 3 7" xfId="28373" xr:uid="{C9B0FF42-3EE7-45DE-8C73-0553B0374F12}"/>
    <cellStyle name="Comma 57 5 4" xfId="8063" xr:uid="{00000000-0005-0000-0000-0000C81F0000}"/>
    <cellStyle name="Comma 57 5 4 2" xfId="8064" xr:uid="{00000000-0005-0000-0000-0000C91F0000}"/>
    <cellStyle name="Comma 57 5 4 2 2" xfId="8065" xr:uid="{00000000-0005-0000-0000-0000CA1F0000}"/>
    <cellStyle name="Comma 57 5 4 2 2 2" xfId="28391" xr:uid="{22103D74-0E65-476B-9A7C-7FE8A1F6F781}"/>
    <cellStyle name="Comma 57 5 4 2 3" xfId="8066" xr:uid="{00000000-0005-0000-0000-0000CB1F0000}"/>
    <cellStyle name="Comma 57 5 4 2 3 2" xfId="28392" xr:uid="{6824A613-8B0F-4860-991E-E337E69DC5DC}"/>
    <cellStyle name="Comma 57 5 4 2 4" xfId="8067" xr:uid="{00000000-0005-0000-0000-0000CC1F0000}"/>
    <cellStyle name="Comma 57 5 4 2 4 2" xfId="28393" xr:uid="{9EAB6DB1-408D-4CD1-9659-A5336191099C}"/>
    <cellStyle name="Comma 57 5 4 2 5" xfId="28390" xr:uid="{EEA7ACED-0863-4B1A-9052-DA5BAC5A8904}"/>
    <cellStyle name="Comma 57 5 4 3" xfId="8068" xr:uid="{00000000-0005-0000-0000-0000CD1F0000}"/>
    <cellStyle name="Comma 57 5 4 3 2" xfId="28394" xr:uid="{D4337A46-BE81-4DA2-B25D-54C0866590D3}"/>
    <cellStyle name="Comma 57 5 4 4" xfId="8069" xr:uid="{00000000-0005-0000-0000-0000CE1F0000}"/>
    <cellStyle name="Comma 57 5 4 4 2" xfId="28395" xr:uid="{1E801978-AA31-4333-8B1E-D12DBBA1520A}"/>
    <cellStyle name="Comma 57 5 4 5" xfId="8070" xr:uid="{00000000-0005-0000-0000-0000CF1F0000}"/>
    <cellStyle name="Comma 57 5 4 5 2" xfId="28396" xr:uid="{DDC906FC-72CE-429F-BA37-16CBC3D14915}"/>
    <cellStyle name="Comma 57 5 4 6" xfId="28389" xr:uid="{1727DA86-6338-41A9-97B7-C52D5044063D}"/>
    <cellStyle name="Comma 57 5 5" xfId="8071" xr:uid="{00000000-0005-0000-0000-0000D01F0000}"/>
    <cellStyle name="Comma 57 5 5 2" xfId="8072" xr:uid="{00000000-0005-0000-0000-0000D11F0000}"/>
    <cellStyle name="Comma 57 5 5 2 2" xfId="28398" xr:uid="{C9AF2E9F-6DC0-424D-A448-DAF75190CA9D}"/>
    <cellStyle name="Comma 57 5 5 3" xfId="8073" xr:uid="{00000000-0005-0000-0000-0000D21F0000}"/>
    <cellStyle name="Comma 57 5 5 3 2" xfId="28399" xr:uid="{12448EA0-2201-4B5B-99B5-CBE4627417D9}"/>
    <cellStyle name="Comma 57 5 5 4" xfId="8074" xr:uid="{00000000-0005-0000-0000-0000D31F0000}"/>
    <cellStyle name="Comma 57 5 5 4 2" xfId="28400" xr:uid="{6B7B9F25-7A02-4EF2-A764-8BE7A58C2C05}"/>
    <cellStyle name="Comma 57 5 5 5" xfId="28397" xr:uid="{488BB239-C8E7-4D87-9A68-6231F4D2C63A}"/>
    <cellStyle name="Comma 57 5 6" xfId="8075" xr:uid="{00000000-0005-0000-0000-0000D41F0000}"/>
    <cellStyle name="Comma 57 5 6 2" xfId="28401" xr:uid="{8811EB94-D467-49C9-8D5A-03920587147F}"/>
    <cellStyle name="Comma 57 5 7" xfId="8076" xr:uid="{00000000-0005-0000-0000-0000D51F0000}"/>
    <cellStyle name="Comma 57 5 7 2" xfId="28402" xr:uid="{C011004B-EB35-40CB-89F8-B0DC4177B10D}"/>
    <cellStyle name="Comma 57 5 8" xfId="8077" xr:uid="{00000000-0005-0000-0000-0000D61F0000}"/>
    <cellStyle name="Comma 57 5 8 2" xfId="28403" xr:uid="{143E5518-A6A2-402E-B4F2-C977466B0F7C}"/>
    <cellStyle name="Comma 57 5 9" xfId="28356" xr:uid="{678ECB15-D002-4E67-9950-A15317D18C7C}"/>
    <cellStyle name="Comma 57 6" xfId="8078" xr:uid="{00000000-0005-0000-0000-0000D71F0000}"/>
    <cellStyle name="Comma 57 6 2" xfId="8079" xr:uid="{00000000-0005-0000-0000-0000D81F0000}"/>
    <cellStyle name="Comma 57 6 2 2" xfId="8080" xr:uid="{00000000-0005-0000-0000-0000D91F0000}"/>
    <cellStyle name="Comma 57 6 2 2 2" xfId="8081" xr:uid="{00000000-0005-0000-0000-0000DA1F0000}"/>
    <cellStyle name="Comma 57 6 2 2 2 2" xfId="28407" xr:uid="{3434E7E7-7F04-4E5E-B436-B365692B673E}"/>
    <cellStyle name="Comma 57 6 2 2 3" xfId="8082" xr:uid="{00000000-0005-0000-0000-0000DB1F0000}"/>
    <cellStyle name="Comma 57 6 2 2 3 2" xfId="28408" xr:uid="{CF021412-7A08-4F3A-A145-515AE45F4BCF}"/>
    <cellStyle name="Comma 57 6 2 2 4" xfId="8083" xr:uid="{00000000-0005-0000-0000-0000DC1F0000}"/>
    <cellStyle name="Comma 57 6 2 2 4 2" xfId="28409" xr:uid="{46339F82-7391-4401-91DA-5F2B4D9EC2EC}"/>
    <cellStyle name="Comma 57 6 2 2 5" xfId="28406" xr:uid="{799C0B2A-4F5D-43BB-8EC8-DF95A8DE9D61}"/>
    <cellStyle name="Comma 57 6 2 3" xfId="8084" xr:uid="{00000000-0005-0000-0000-0000DD1F0000}"/>
    <cellStyle name="Comma 57 6 2 3 2" xfId="28410" xr:uid="{34A10EC9-116E-4678-B45D-FE126F068D0C}"/>
    <cellStyle name="Comma 57 6 2 4" xfId="8085" xr:uid="{00000000-0005-0000-0000-0000DE1F0000}"/>
    <cellStyle name="Comma 57 6 2 4 2" xfId="28411" xr:uid="{C01107ED-1736-4C7C-83F1-88FE718FCC71}"/>
    <cellStyle name="Comma 57 6 2 5" xfId="8086" xr:uid="{00000000-0005-0000-0000-0000DF1F0000}"/>
    <cellStyle name="Comma 57 6 2 5 2" xfId="28412" xr:uid="{634181D5-125D-4941-BF5A-8FFCEF8C7637}"/>
    <cellStyle name="Comma 57 6 2 6" xfId="28405" xr:uid="{FE739A40-645B-48A0-B8A3-3276A04AB864}"/>
    <cellStyle name="Comma 57 6 3" xfId="8087" xr:uid="{00000000-0005-0000-0000-0000E01F0000}"/>
    <cellStyle name="Comma 57 6 3 2" xfId="8088" xr:uid="{00000000-0005-0000-0000-0000E11F0000}"/>
    <cellStyle name="Comma 57 6 3 2 2" xfId="28414" xr:uid="{75EC8B6F-B039-4F8D-9D3E-FA6CF80BB20A}"/>
    <cellStyle name="Comma 57 6 3 3" xfId="8089" xr:uid="{00000000-0005-0000-0000-0000E21F0000}"/>
    <cellStyle name="Comma 57 6 3 3 2" xfId="28415" xr:uid="{1AF22DAD-8CE1-4E55-8E55-05720A4E0149}"/>
    <cellStyle name="Comma 57 6 3 4" xfId="8090" xr:uid="{00000000-0005-0000-0000-0000E31F0000}"/>
    <cellStyle name="Comma 57 6 3 4 2" xfId="28416" xr:uid="{7FE5EB28-CC77-417D-BE13-1D26AE1C669D}"/>
    <cellStyle name="Comma 57 6 3 5" xfId="28413" xr:uid="{572717AE-5B5B-46E4-B729-C8A9C4F43857}"/>
    <cellStyle name="Comma 57 6 4" xfId="8091" xr:uid="{00000000-0005-0000-0000-0000E41F0000}"/>
    <cellStyle name="Comma 57 6 4 2" xfId="28417" xr:uid="{2469D8AE-FC3D-488C-9307-DF1A5C42587A}"/>
    <cellStyle name="Comma 57 6 5" xfId="8092" xr:uid="{00000000-0005-0000-0000-0000E51F0000}"/>
    <cellStyle name="Comma 57 6 5 2" xfId="28418" xr:uid="{E5EEE5B6-02CE-4334-BC6D-E86880A9F87B}"/>
    <cellStyle name="Comma 57 6 6" xfId="8093" xr:uid="{00000000-0005-0000-0000-0000E61F0000}"/>
    <cellStyle name="Comma 57 6 6 2" xfId="28419" xr:uid="{20978D33-53C7-4E76-AC8F-4D5F43889B24}"/>
    <cellStyle name="Comma 57 6 7" xfId="28404" xr:uid="{047A4A6D-6892-4CF1-B033-94E27FDD6F6E}"/>
    <cellStyle name="Comma 57 7" xfId="8094" xr:uid="{00000000-0005-0000-0000-0000E71F0000}"/>
    <cellStyle name="Comma 57 7 2" xfId="8095" xr:uid="{00000000-0005-0000-0000-0000E81F0000}"/>
    <cellStyle name="Comma 57 7 2 2" xfId="8096" xr:uid="{00000000-0005-0000-0000-0000E91F0000}"/>
    <cellStyle name="Comma 57 7 2 2 2" xfId="8097" xr:uid="{00000000-0005-0000-0000-0000EA1F0000}"/>
    <cellStyle name="Comma 57 7 2 2 2 2" xfId="28423" xr:uid="{1AC15330-A460-4FC2-BFB7-030785A2EE24}"/>
    <cellStyle name="Comma 57 7 2 2 3" xfId="8098" xr:uid="{00000000-0005-0000-0000-0000EB1F0000}"/>
    <cellStyle name="Comma 57 7 2 2 3 2" xfId="28424" xr:uid="{85172340-00E9-4922-934A-9963321D00A5}"/>
    <cellStyle name="Comma 57 7 2 2 4" xfId="8099" xr:uid="{00000000-0005-0000-0000-0000EC1F0000}"/>
    <cellStyle name="Comma 57 7 2 2 4 2" xfId="28425" xr:uid="{5F232BB1-712C-4A67-816D-A46C8F2464CD}"/>
    <cellStyle name="Comma 57 7 2 2 5" xfId="28422" xr:uid="{4A34AD3A-1ED5-4C93-95A9-3A85ECC15F9D}"/>
    <cellStyle name="Comma 57 7 2 3" xfId="8100" xr:uid="{00000000-0005-0000-0000-0000ED1F0000}"/>
    <cellStyle name="Comma 57 7 2 3 2" xfId="28426" xr:uid="{3114E6D1-3E00-491B-B603-BECB1094A770}"/>
    <cellStyle name="Comma 57 7 2 4" xfId="8101" xr:uid="{00000000-0005-0000-0000-0000EE1F0000}"/>
    <cellStyle name="Comma 57 7 2 4 2" xfId="28427" xr:uid="{C52743D0-CAB5-4DFE-ACBE-45AAFFDE8E4B}"/>
    <cellStyle name="Comma 57 7 2 5" xfId="8102" xr:uid="{00000000-0005-0000-0000-0000EF1F0000}"/>
    <cellStyle name="Comma 57 7 2 5 2" xfId="28428" xr:uid="{03D10A79-D756-4F4B-BD89-A4ED70372072}"/>
    <cellStyle name="Comma 57 7 2 6" xfId="28421" xr:uid="{AD02C3C6-97D1-420B-8317-BA80D085523B}"/>
    <cellStyle name="Comma 57 7 3" xfId="8103" xr:uid="{00000000-0005-0000-0000-0000F01F0000}"/>
    <cellStyle name="Comma 57 7 3 2" xfId="8104" xr:uid="{00000000-0005-0000-0000-0000F11F0000}"/>
    <cellStyle name="Comma 57 7 3 2 2" xfId="28430" xr:uid="{3A112990-2B3A-4355-9D6D-D72AFD3A2A35}"/>
    <cellStyle name="Comma 57 7 3 3" xfId="8105" xr:uid="{00000000-0005-0000-0000-0000F21F0000}"/>
    <cellStyle name="Comma 57 7 3 3 2" xfId="28431" xr:uid="{476FB104-EDBA-4A62-88B7-86E33E754CC0}"/>
    <cellStyle name="Comma 57 7 3 4" xfId="8106" xr:uid="{00000000-0005-0000-0000-0000F31F0000}"/>
    <cellStyle name="Comma 57 7 3 4 2" xfId="28432" xr:uid="{9B40B8C4-5FAA-45C7-8743-B6BA79A0C552}"/>
    <cellStyle name="Comma 57 7 3 5" xfId="28429" xr:uid="{87660B04-6623-417E-B1BD-FB1D9EA39B70}"/>
    <cellStyle name="Comma 57 7 4" xfId="8107" xr:uid="{00000000-0005-0000-0000-0000F41F0000}"/>
    <cellStyle name="Comma 57 7 4 2" xfId="28433" xr:uid="{DE23F521-5AA4-4746-B912-34A084E09446}"/>
    <cellStyle name="Comma 57 7 5" xfId="8108" xr:uid="{00000000-0005-0000-0000-0000F51F0000}"/>
    <cellStyle name="Comma 57 7 5 2" xfId="28434" xr:uid="{AF169070-044C-4436-B714-893535746CBB}"/>
    <cellStyle name="Comma 57 7 6" xfId="8109" xr:uid="{00000000-0005-0000-0000-0000F61F0000}"/>
    <cellStyle name="Comma 57 7 6 2" xfId="28435" xr:uid="{A456D9CA-DE36-4E6F-9309-72F1709EF2CF}"/>
    <cellStyle name="Comma 57 7 7" xfId="28420" xr:uid="{E8461EFC-07FE-4B3D-9ADA-D704BE04602F}"/>
    <cellStyle name="Comma 57 8" xfId="8110" xr:uid="{00000000-0005-0000-0000-0000F71F0000}"/>
    <cellStyle name="Comma 57 8 2" xfId="8111" xr:uid="{00000000-0005-0000-0000-0000F81F0000}"/>
    <cellStyle name="Comma 57 8 2 2" xfId="8112" xr:uid="{00000000-0005-0000-0000-0000F91F0000}"/>
    <cellStyle name="Comma 57 8 2 2 2" xfId="28438" xr:uid="{82C711CD-2AAB-4516-AEBF-3717C555A156}"/>
    <cellStyle name="Comma 57 8 2 3" xfId="8113" xr:uid="{00000000-0005-0000-0000-0000FA1F0000}"/>
    <cellStyle name="Comma 57 8 2 3 2" xfId="28439" xr:uid="{71D7304E-158D-462E-A837-36C5748ADA52}"/>
    <cellStyle name="Comma 57 8 2 4" xfId="8114" xr:uid="{00000000-0005-0000-0000-0000FB1F0000}"/>
    <cellStyle name="Comma 57 8 2 4 2" xfId="28440" xr:uid="{809A93B9-3B22-4E2D-AFDC-57C9D55EA7C0}"/>
    <cellStyle name="Comma 57 8 2 5" xfId="28437" xr:uid="{70FF8E8F-CA28-4636-8418-EC5C0FD9EF8E}"/>
    <cellStyle name="Comma 57 8 3" xfId="8115" xr:uid="{00000000-0005-0000-0000-0000FC1F0000}"/>
    <cellStyle name="Comma 57 8 3 2" xfId="28441" xr:uid="{9B03DBBD-457E-4403-A8A2-1C97ED4B6FD0}"/>
    <cellStyle name="Comma 57 8 4" xfId="8116" xr:uid="{00000000-0005-0000-0000-0000FD1F0000}"/>
    <cellStyle name="Comma 57 8 4 2" xfId="28442" xr:uid="{8B43EB23-97DC-48B2-BC8D-6CCC4402E9E8}"/>
    <cellStyle name="Comma 57 8 5" xfId="8117" xr:uid="{00000000-0005-0000-0000-0000FE1F0000}"/>
    <cellStyle name="Comma 57 8 5 2" xfId="28443" xr:uid="{12C08292-EF03-4CF9-AA73-B7EA4A383848}"/>
    <cellStyle name="Comma 57 8 6" xfId="28436" xr:uid="{6D65F81C-9D6D-4199-8BFD-25DD67239F63}"/>
    <cellStyle name="Comma 57 9" xfId="8118" xr:uid="{00000000-0005-0000-0000-0000FF1F0000}"/>
    <cellStyle name="Comma 57 9 2" xfId="8119" xr:uid="{00000000-0005-0000-0000-000000200000}"/>
    <cellStyle name="Comma 57 9 2 2" xfId="28445" xr:uid="{BD853C62-E4F3-4E40-962D-F0873F347E7D}"/>
    <cellStyle name="Comma 57 9 3" xfId="8120" xr:uid="{00000000-0005-0000-0000-000001200000}"/>
    <cellStyle name="Comma 57 9 3 2" xfId="28446" xr:uid="{C481A080-A541-4F33-87E5-AD152FECB527}"/>
    <cellStyle name="Comma 57 9 4" xfId="8121" xr:uid="{00000000-0005-0000-0000-000002200000}"/>
    <cellStyle name="Comma 57 9 4 2" xfId="28447" xr:uid="{D8E19F5D-A43D-4376-A452-5CC16C36E755}"/>
    <cellStyle name="Comma 57 9 5" xfId="28444" xr:uid="{B6309AA5-8F14-4636-A040-312AF4C2E494}"/>
    <cellStyle name="Comma 58" xfId="8122" xr:uid="{00000000-0005-0000-0000-000003200000}"/>
    <cellStyle name="Comma 58 10" xfId="8123" xr:uid="{00000000-0005-0000-0000-000004200000}"/>
    <cellStyle name="Comma 58 10 2" xfId="28449" xr:uid="{AA1DEB19-2C4C-4876-BC66-C1DADA014B39}"/>
    <cellStyle name="Comma 58 11" xfId="8124" xr:uid="{00000000-0005-0000-0000-000005200000}"/>
    <cellStyle name="Comma 58 11 2" xfId="28450" xr:uid="{16C8CC7C-5298-4889-AC6B-63E7CDDE4BFC}"/>
    <cellStyle name="Comma 58 12" xfId="8125" xr:uid="{00000000-0005-0000-0000-000006200000}"/>
    <cellStyle name="Comma 58 12 2" xfId="28451" xr:uid="{CAD4EE54-EC7A-4D3C-A346-FB48984EFC71}"/>
    <cellStyle name="Comma 58 13" xfId="28448" xr:uid="{9447AA65-E7A7-48FD-B34B-2DF645BCBFA1}"/>
    <cellStyle name="Comma 58 2" xfId="8126" xr:uid="{00000000-0005-0000-0000-000007200000}"/>
    <cellStyle name="Comma 58 2 10" xfId="8127" xr:uid="{00000000-0005-0000-0000-000008200000}"/>
    <cellStyle name="Comma 58 2 10 2" xfId="28453" xr:uid="{D1FE420A-12C9-47DF-AFB4-94FBBC2CB599}"/>
    <cellStyle name="Comma 58 2 11" xfId="28452" xr:uid="{A0B9E354-743F-453C-A5A0-710996243700}"/>
    <cellStyle name="Comma 58 2 2" xfId="8128" xr:uid="{00000000-0005-0000-0000-000009200000}"/>
    <cellStyle name="Comma 58 2 2 2" xfId="8129" xr:uid="{00000000-0005-0000-0000-00000A200000}"/>
    <cellStyle name="Comma 58 2 2 2 2" xfId="8130" xr:uid="{00000000-0005-0000-0000-00000B200000}"/>
    <cellStyle name="Comma 58 2 2 2 2 2" xfId="8131" xr:uid="{00000000-0005-0000-0000-00000C200000}"/>
    <cellStyle name="Comma 58 2 2 2 2 2 2" xfId="8132" xr:uid="{00000000-0005-0000-0000-00000D200000}"/>
    <cellStyle name="Comma 58 2 2 2 2 2 2 2" xfId="28458" xr:uid="{C5BAB093-8AF3-42CB-A6B2-812B012DE65C}"/>
    <cellStyle name="Comma 58 2 2 2 2 2 3" xfId="8133" xr:uid="{00000000-0005-0000-0000-00000E200000}"/>
    <cellStyle name="Comma 58 2 2 2 2 2 3 2" xfId="28459" xr:uid="{D8638FAF-DF20-42C1-83E4-60BB8A1BFA90}"/>
    <cellStyle name="Comma 58 2 2 2 2 2 4" xfId="8134" xr:uid="{00000000-0005-0000-0000-00000F200000}"/>
    <cellStyle name="Comma 58 2 2 2 2 2 4 2" xfId="28460" xr:uid="{E3F209D7-7E6A-4C63-9E2D-034339163E4B}"/>
    <cellStyle name="Comma 58 2 2 2 2 2 5" xfId="28457" xr:uid="{1FFFF591-3351-48F3-B7FB-48D2515D40A1}"/>
    <cellStyle name="Comma 58 2 2 2 2 3" xfId="8135" xr:uid="{00000000-0005-0000-0000-000010200000}"/>
    <cellStyle name="Comma 58 2 2 2 2 3 2" xfId="28461" xr:uid="{43184811-DBC9-4B80-ACD1-FEFBBFBF9704}"/>
    <cellStyle name="Comma 58 2 2 2 2 4" xfId="8136" xr:uid="{00000000-0005-0000-0000-000011200000}"/>
    <cellStyle name="Comma 58 2 2 2 2 4 2" xfId="28462" xr:uid="{894959C1-A668-418B-AC7E-AC9D0BC9E537}"/>
    <cellStyle name="Comma 58 2 2 2 2 5" xfId="8137" xr:uid="{00000000-0005-0000-0000-000012200000}"/>
    <cellStyle name="Comma 58 2 2 2 2 5 2" xfId="28463" xr:uid="{15575FD1-C074-45A5-BAF7-038108D3F962}"/>
    <cellStyle name="Comma 58 2 2 2 2 6" xfId="28456" xr:uid="{3BEEE0F1-E2B4-4330-9438-19A4431490BF}"/>
    <cellStyle name="Comma 58 2 2 2 3" xfId="8138" xr:uid="{00000000-0005-0000-0000-000013200000}"/>
    <cellStyle name="Comma 58 2 2 2 3 2" xfId="8139" xr:uid="{00000000-0005-0000-0000-000014200000}"/>
    <cellStyle name="Comma 58 2 2 2 3 2 2" xfId="28465" xr:uid="{D2407A10-4028-4B26-B235-8B51526C252F}"/>
    <cellStyle name="Comma 58 2 2 2 3 3" xfId="8140" xr:uid="{00000000-0005-0000-0000-000015200000}"/>
    <cellStyle name="Comma 58 2 2 2 3 3 2" xfId="28466" xr:uid="{4C5B77DD-A947-4A8D-A32F-ED4DB79AF478}"/>
    <cellStyle name="Comma 58 2 2 2 3 4" xfId="8141" xr:uid="{00000000-0005-0000-0000-000016200000}"/>
    <cellStyle name="Comma 58 2 2 2 3 4 2" xfId="28467" xr:uid="{601E8495-95E8-4B2D-86D4-6DE6FF7487C0}"/>
    <cellStyle name="Comma 58 2 2 2 3 5" xfId="28464" xr:uid="{B4D9D3D1-56F5-4849-A259-2294BE5CE5DF}"/>
    <cellStyle name="Comma 58 2 2 2 4" xfId="8142" xr:uid="{00000000-0005-0000-0000-000017200000}"/>
    <cellStyle name="Comma 58 2 2 2 4 2" xfId="28468" xr:uid="{9074F20F-57A5-40B8-85C8-30DD1CAD08A8}"/>
    <cellStyle name="Comma 58 2 2 2 5" xfId="8143" xr:uid="{00000000-0005-0000-0000-000018200000}"/>
    <cellStyle name="Comma 58 2 2 2 5 2" xfId="28469" xr:uid="{47741C47-DD31-49FF-9D13-FC9006A97F35}"/>
    <cellStyle name="Comma 58 2 2 2 6" xfId="8144" xr:uid="{00000000-0005-0000-0000-000019200000}"/>
    <cellStyle name="Comma 58 2 2 2 6 2" xfId="28470" xr:uid="{851F05A4-34AD-42A3-9EFB-57A3DFA9D8AD}"/>
    <cellStyle name="Comma 58 2 2 2 7" xfId="28455" xr:uid="{4DD24C9F-A346-48E0-9D33-F787EF561D64}"/>
    <cellStyle name="Comma 58 2 2 3" xfId="8145" xr:uid="{00000000-0005-0000-0000-00001A200000}"/>
    <cellStyle name="Comma 58 2 2 3 2" xfId="8146" xr:uid="{00000000-0005-0000-0000-00001B200000}"/>
    <cellStyle name="Comma 58 2 2 3 2 2" xfId="8147" xr:uid="{00000000-0005-0000-0000-00001C200000}"/>
    <cellStyle name="Comma 58 2 2 3 2 2 2" xfId="8148" xr:uid="{00000000-0005-0000-0000-00001D200000}"/>
    <cellStyle name="Comma 58 2 2 3 2 2 2 2" xfId="28474" xr:uid="{5271C750-4FD3-44CA-936B-D2132A375C36}"/>
    <cellStyle name="Comma 58 2 2 3 2 2 3" xfId="8149" xr:uid="{00000000-0005-0000-0000-00001E200000}"/>
    <cellStyle name="Comma 58 2 2 3 2 2 3 2" xfId="28475" xr:uid="{1DD3FA75-F151-4BE3-9018-DEA48162A288}"/>
    <cellStyle name="Comma 58 2 2 3 2 2 4" xfId="8150" xr:uid="{00000000-0005-0000-0000-00001F200000}"/>
    <cellStyle name="Comma 58 2 2 3 2 2 4 2" xfId="28476" xr:uid="{552946DE-9458-47E1-A82A-F32185CAF1D3}"/>
    <cellStyle name="Comma 58 2 2 3 2 2 5" xfId="28473" xr:uid="{77591C1B-C617-469E-970C-59149CFE2B7D}"/>
    <cellStyle name="Comma 58 2 2 3 2 3" xfId="8151" xr:uid="{00000000-0005-0000-0000-000020200000}"/>
    <cellStyle name="Comma 58 2 2 3 2 3 2" xfId="28477" xr:uid="{52889566-C48F-4A77-AD39-479909310FEF}"/>
    <cellStyle name="Comma 58 2 2 3 2 4" xfId="8152" xr:uid="{00000000-0005-0000-0000-000021200000}"/>
    <cellStyle name="Comma 58 2 2 3 2 4 2" xfId="28478" xr:uid="{04C4C99B-7E6A-4B01-BD34-4DFD34DB0D08}"/>
    <cellStyle name="Comma 58 2 2 3 2 5" xfId="8153" xr:uid="{00000000-0005-0000-0000-000022200000}"/>
    <cellStyle name="Comma 58 2 2 3 2 5 2" xfId="28479" xr:uid="{FE51A4CB-C01A-42F8-8019-7F7CE493DD9F}"/>
    <cellStyle name="Comma 58 2 2 3 2 6" xfId="28472" xr:uid="{28009802-51F5-434B-B74E-58FE6AD166EA}"/>
    <cellStyle name="Comma 58 2 2 3 3" xfId="8154" xr:uid="{00000000-0005-0000-0000-000023200000}"/>
    <cellStyle name="Comma 58 2 2 3 3 2" xfId="8155" xr:uid="{00000000-0005-0000-0000-000024200000}"/>
    <cellStyle name="Comma 58 2 2 3 3 2 2" xfId="28481" xr:uid="{CAA2F0B3-FA0C-45BB-A50E-1F4F61647775}"/>
    <cellStyle name="Comma 58 2 2 3 3 3" xfId="8156" xr:uid="{00000000-0005-0000-0000-000025200000}"/>
    <cellStyle name="Comma 58 2 2 3 3 3 2" xfId="28482" xr:uid="{C1AAB64E-77B0-4A16-B795-5541429F07F0}"/>
    <cellStyle name="Comma 58 2 2 3 3 4" xfId="8157" xr:uid="{00000000-0005-0000-0000-000026200000}"/>
    <cellStyle name="Comma 58 2 2 3 3 4 2" xfId="28483" xr:uid="{3BCBD66F-47B0-4607-B696-AB07E413E1CD}"/>
    <cellStyle name="Comma 58 2 2 3 3 5" xfId="28480" xr:uid="{78F9856A-37C8-494F-8232-7558A8D136AA}"/>
    <cellStyle name="Comma 58 2 2 3 4" xfId="8158" xr:uid="{00000000-0005-0000-0000-000027200000}"/>
    <cellStyle name="Comma 58 2 2 3 4 2" xfId="28484" xr:uid="{471F86CF-E2E7-4E0A-A421-2034F919FD18}"/>
    <cellStyle name="Comma 58 2 2 3 5" xfId="8159" xr:uid="{00000000-0005-0000-0000-000028200000}"/>
    <cellStyle name="Comma 58 2 2 3 5 2" xfId="28485" xr:uid="{D9A3DB07-ABDD-46B9-9FB5-9212AE49A07C}"/>
    <cellStyle name="Comma 58 2 2 3 6" xfId="8160" xr:uid="{00000000-0005-0000-0000-000029200000}"/>
    <cellStyle name="Comma 58 2 2 3 6 2" xfId="28486" xr:uid="{A22E8F05-CC91-4876-9C63-03CCD0FC5D23}"/>
    <cellStyle name="Comma 58 2 2 3 7" xfId="28471" xr:uid="{E7019693-C952-4B46-8CEF-749A0A39DD2F}"/>
    <cellStyle name="Comma 58 2 2 4" xfId="8161" xr:uid="{00000000-0005-0000-0000-00002A200000}"/>
    <cellStyle name="Comma 58 2 2 4 2" xfId="8162" xr:uid="{00000000-0005-0000-0000-00002B200000}"/>
    <cellStyle name="Comma 58 2 2 4 2 2" xfId="8163" xr:uid="{00000000-0005-0000-0000-00002C200000}"/>
    <cellStyle name="Comma 58 2 2 4 2 2 2" xfId="28489" xr:uid="{D19A6246-BC95-49FA-B453-17EEA0B2044F}"/>
    <cellStyle name="Comma 58 2 2 4 2 3" xfId="8164" xr:uid="{00000000-0005-0000-0000-00002D200000}"/>
    <cellStyle name="Comma 58 2 2 4 2 3 2" xfId="28490" xr:uid="{4646C4C9-53CB-40B5-A6AD-C4720610A654}"/>
    <cellStyle name="Comma 58 2 2 4 2 4" xfId="8165" xr:uid="{00000000-0005-0000-0000-00002E200000}"/>
    <cellStyle name="Comma 58 2 2 4 2 4 2" xfId="28491" xr:uid="{DDADCFC5-15D8-4332-A516-0011979848C7}"/>
    <cellStyle name="Comma 58 2 2 4 2 5" xfId="28488" xr:uid="{36AF6539-78D9-49AE-973E-09F42A8932AE}"/>
    <cellStyle name="Comma 58 2 2 4 3" xfId="8166" xr:uid="{00000000-0005-0000-0000-00002F200000}"/>
    <cellStyle name="Comma 58 2 2 4 3 2" xfId="28492" xr:uid="{0553B440-FE4F-4B2A-ACB3-15C49F6EC65A}"/>
    <cellStyle name="Comma 58 2 2 4 4" xfId="8167" xr:uid="{00000000-0005-0000-0000-000030200000}"/>
    <cellStyle name="Comma 58 2 2 4 4 2" xfId="28493" xr:uid="{7BF0AED2-849C-468B-B989-6DDB4FC59EC9}"/>
    <cellStyle name="Comma 58 2 2 4 5" xfId="8168" xr:uid="{00000000-0005-0000-0000-000031200000}"/>
    <cellStyle name="Comma 58 2 2 4 5 2" xfId="28494" xr:uid="{2A90805E-FCFC-4109-A9A5-0B5647440779}"/>
    <cellStyle name="Comma 58 2 2 4 6" xfId="28487" xr:uid="{B0B2A95D-DE8A-4ADF-B8C3-2037D5369E76}"/>
    <cellStyle name="Comma 58 2 2 5" xfId="8169" xr:uid="{00000000-0005-0000-0000-000032200000}"/>
    <cellStyle name="Comma 58 2 2 5 2" xfId="8170" xr:uid="{00000000-0005-0000-0000-000033200000}"/>
    <cellStyle name="Comma 58 2 2 5 2 2" xfId="28496" xr:uid="{EFF1BA8C-A5F8-4F42-9F28-7921ECAE56A9}"/>
    <cellStyle name="Comma 58 2 2 5 3" xfId="8171" xr:uid="{00000000-0005-0000-0000-000034200000}"/>
    <cellStyle name="Comma 58 2 2 5 3 2" xfId="28497" xr:uid="{5B055CEF-05E2-4B7E-A7AB-671A36917C5C}"/>
    <cellStyle name="Comma 58 2 2 5 4" xfId="8172" xr:uid="{00000000-0005-0000-0000-000035200000}"/>
    <cellStyle name="Comma 58 2 2 5 4 2" xfId="28498" xr:uid="{8682E688-4546-4653-A71B-A7AEC832EBA9}"/>
    <cellStyle name="Comma 58 2 2 5 5" xfId="28495" xr:uid="{D3DA9DB3-1636-40C1-B87A-552DCE530658}"/>
    <cellStyle name="Comma 58 2 2 6" xfId="8173" xr:uid="{00000000-0005-0000-0000-000036200000}"/>
    <cellStyle name="Comma 58 2 2 6 2" xfId="28499" xr:uid="{412DD30E-F8D4-4B82-B055-59DEE9E52D79}"/>
    <cellStyle name="Comma 58 2 2 7" xfId="8174" xr:uid="{00000000-0005-0000-0000-000037200000}"/>
    <cellStyle name="Comma 58 2 2 7 2" xfId="28500" xr:uid="{DCEF1E0D-5055-4F90-885E-0B3FAFAAFE9D}"/>
    <cellStyle name="Comma 58 2 2 8" xfId="8175" xr:uid="{00000000-0005-0000-0000-000038200000}"/>
    <cellStyle name="Comma 58 2 2 8 2" xfId="28501" xr:uid="{1C2AD1DE-66E2-4839-9CB6-5D68209044B6}"/>
    <cellStyle name="Comma 58 2 2 9" xfId="28454" xr:uid="{80E43EC5-3F2A-47C0-934A-4E4D1C345045}"/>
    <cellStyle name="Comma 58 2 3" xfId="8176" xr:uid="{00000000-0005-0000-0000-000039200000}"/>
    <cellStyle name="Comma 58 2 3 2" xfId="8177" xr:uid="{00000000-0005-0000-0000-00003A200000}"/>
    <cellStyle name="Comma 58 2 3 2 2" xfId="8178" xr:uid="{00000000-0005-0000-0000-00003B200000}"/>
    <cellStyle name="Comma 58 2 3 2 2 2" xfId="8179" xr:uid="{00000000-0005-0000-0000-00003C200000}"/>
    <cellStyle name="Comma 58 2 3 2 2 2 2" xfId="8180" xr:uid="{00000000-0005-0000-0000-00003D200000}"/>
    <cellStyle name="Comma 58 2 3 2 2 2 2 2" xfId="28506" xr:uid="{A329A8DC-E6E3-4049-B73B-6ACE08D42504}"/>
    <cellStyle name="Comma 58 2 3 2 2 2 3" xfId="8181" xr:uid="{00000000-0005-0000-0000-00003E200000}"/>
    <cellStyle name="Comma 58 2 3 2 2 2 3 2" xfId="28507" xr:uid="{38C5D7AD-0B2D-4D2F-B170-8B5D1081CF0D}"/>
    <cellStyle name="Comma 58 2 3 2 2 2 4" xfId="8182" xr:uid="{00000000-0005-0000-0000-00003F200000}"/>
    <cellStyle name="Comma 58 2 3 2 2 2 4 2" xfId="28508" xr:uid="{123EED07-F4F7-4B06-9796-8158E0439609}"/>
    <cellStyle name="Comma 58 2 3 2 2 2 5" xfId="28505" xr:uid="{4FD63525-C2F2-4BFC-B043-44C0FEDCCE31}"/>
    <cellStyle name="Comma 58 2 3 2 2 3" xfId="8183" xr:uid="{00000000-0005-0000-0000-000040200000}"/>
    <cellStyle name="Comma 58 2 3 2 2 3 2" xfId="28509" xr:uid="{591EC7B3-7665-4DF2-A229-2E62F551BF42}"/>
    <cellStyle name="Comma 58 2 3 2 2 4" xfId="8184" xr:uid="{00000000-0005-0000-0000-000041200000}"/>
    <cellStyle name="Comma 58 2 3 2 2 4 2" xfId="28510" xr:uid="{657C3739-F013-453E-BB7C-2C25982A4FA3}"/>
    <cellStyle name="Comma 58 2 3 2 2 5" xfId="8185" xr:uid="{00000000-0005-0000-0000-000042200000}"/>
    <cellStyle name="Comma 58 2 3 2 2 5 2" xfId="28511" xr:uid="{7EE269F9-5844-4BCE-8EF1-73EF5DF884B1}"/>
    <cellStyle name="Comma 58 2 3 2 2 6" xfId="28504" xr:uid="{2109B4E2-04C8-4016-A2BF-9E8DB8D2EBBC}"/>
    <cellStyle name="Comma 58 2 3 2 3" xfId="8186" xr:uid="{00000000-0005-0000-0000-000043200000}"/>
    <cellStyle name="Comma 58 2 3 2 3 2" xfId="8187" xr:uid="{00000000-0005-0000-0000-000044200000}"/>
    <cellStyle name="Comma 58 2 3 2 3 2 2" xfId="28513" xr:uid="{364AD2FD-1406-4AE8-9CFA-F072A251F92D}"/>
    <cellStyle name="Comma 58 2 3 2 3 3" xfId="8188" xr:uid="{00000000-0005-0000-0000-000045200000}"/>
    <cellStyle name="Comma 58 2 3 2 3 3 2" xfId="28514" xr:uid="{78CAD675-4EC3-4F60-AFD2-FB854102C784}"/>
    <cellStyle name="Comma 58 2 3 2 3 4" xfId="8189" xr:uid="{00000000-0005-0000-0000-000046200000}"/>
    <cellStyle name="Comma 58 2 3 2 3 4 2" xfId="28515" xr:uid="{62D86DA1-011E-401A-AB7D-FB890BA29991}"/>
    <cellStyle name="Comma 58 2 3 2 3 5" xfId="28512" xr:uid="{E01D38FF-2FBB-4E9D-B708-8686C19F80F4}"/>
    <cellStyle name="Comma 58 2 3 2 4" xfId="8190" xr:uid="{00000000-0005-0000-0000-000047200000}"/>
    <cellStyle name="Comma 58 2 3 2 4 2" xfId="28516" xr:uid="{302CB095-CE3D-4C55-A2F0-CB6D0C4A8860}"/>
    <cellStyle name="Comma 58 2 3 2 5" xfId="8191" xr:uid="{00000000-0005-0000-0000-000048200000}"/>
    <cellStyle name="Comma 58 2 3 2 5 2" xfId="28517" xr:uid="{70825D8A-2B0F-4FA4-869C-CFE07A1E1864}"/>
    <cellStyle name="Comma 58 2 3 2 6" xfId="8192" xr:uid="{00000000-0005-0000-0000-000049200000}"/>
    <cellStyle name="Comma 58 2 3 2 6 2" xfId="28518" xr:uid="{36CBBF5A-4881-4A51-B48A-0008F0CDC62D}"/>
    <cellStyle name="Comma 58 2 3 2 7" xfId="28503" xr:uid="{395956C3-8F69-49B7-B05D-B1BEB98EFE91}"/>
    <cellStyle name="Comma 58 2 3 3" xfId="8193" xr:uid="{00000000-0005-0000-0000-00004A200000}"/>
    <cellStyle name="Comma 58 2 3 3 2" xfId="8194" xr:uid="{00000000-0005-0000-0000-00004B200000}"/>
    <cellStyle name="Comma 58 2 3 3 2 2" xfId="8195" xr:uid="{00000000-0005-0000-0000-00004C200000}"/>
    <cellStyle name="Comma 58 2 3 3 2 2 2" xfId="8196" xr:uid="{00000000-0005-0000-0000-00004D200000}"/>
    <cellStyle name="Comma 58 2 3 3 2 2 2 2" xfId="28522" xr:uid="{D0679E39-3C22-4AC7-8706-05BFBF0DB78B}"/>
    <cellStyle name="Comma 58 2 3 3 2 2 3" xfId="8197" xr:uid="{00000000-0005-0000-0000-00004E200000}"/>
    <cellStyle name="Comma 58 2 3 3 2 2 3 2" xfId="28523" xr:uid="{4644E016-88E4-4FC2-9AC7-D5F0DB123116}"/>
    <cellStyle name="Comma 58 2 3 3 2 2 4" xfId="8198" xr:uid="{00000000-0005-0000-0000-00004F200000}"/>
    <cellStyle name="Comma 58 2 3 3 2 2 4 2" xfId="28524" xr:uid="{59228DB6-DD98-402C-9CBE-AB49E498C7BC}"/>
    <cellStyle name="Comma 58 2 3 3 2 2 5" xfId="28521" xr:uid="{4BB474A2-E409-4656-9E10-EA34DFD09D70}"/>
    <cellStyle name="Comma 58 2 3 3 2 3" xfId="8199" xr:uid="{00000000-0005-0000-0000-000050200000}"/>
    <cellStyle name="Comma 58 2 3 3 2 3 2" xfId="28525" xr:uid="{BED1CF1E-0C59-40D3-AE46-BA6003F037CE}"/>
    <cellStyle name="Comma 58 2 3 3 2 4" xfId="8200" xr:uid="{00000000-0005-0000-0000-000051200000}"/>
    <cellStyle name="Comma 58 2 3 3 2 4 2" xfId="28526" xr:uid="{E5E2CCA0-4B46-4B85-98B9-923AC94EB148}"/>
    <cellStyle name="Comma 58 2 3 3 2 5" xfId="8201" xr:uid="{00000000-0005-0000-0000-000052200000}"/>
    <cellStyle name="Comma 58 2 3 3 2 5 2" xfId="28527" xr:uid="{9BFC47E2-C06B-4614-88C9-307A790113A8}"/>
    <cellStyle name="Comma 58 2 3 3 2 6" xfId="28520" xr:uid="{820AEF0D-668F-482B-AD2B-E0A9E05D55FE}"/>
    <cellStyle name="Comma 58 2 3 3 3" xfId="8202" xr:uid="{00000000-0005-0000-0000-000053200000}"/>
    <cellStyle name="Comma 58 2 3 3 3 2" xfId="8203" xr:uid="{00000000-0005-0000-0000-000054200000}"/>
    <cellStyle name="Comma 58 2 3 3 3 2 2" xfId="28529" xr:uid="{8798DCD7-0A5A-42AF-89FF-68AD2E8CA968}"/>
    <cellStyle name="Comma 58 2 3 3 3 3" xfId="8204" xr:uid="{00000000-0005-0000-0000-000055200000}"/>
    <cellStyle name="Comma 58 2 3 3 3 3 2" xfId="28530" xr:uid="{36AD8373-4E51-49BF-ACD4-41B40F0E41E7}"/>
    <cellStyle name="Comma 58 2 3 3 3 4" xfId="8205" xr:uid="{00000000-0005-0000-0000-000056200000}"/>
    <cellStyle name="Comma 58 2 3 3 3 4 2" xfId="28531" xr:uid="{5FF2F287-AD34-47C9-9D1A-CCB766518B00}"/>
    <cellStyle name="Comma 58 2 3 3 3 5" xfId="28528" xr:uid="{58430E12-A8CA-451D-8634-3B174E47041A}"/>
    <cellStyle name="Comma 58 2 3 3 4" xfId="8206" xr:uid="{00000000-0005-0000-0000-000057200000}"/>
    <cellStyle name="Comma 58 2 3 3 4 2" xfId="28532" xr:uid="{05A5B734-6928-4848-8791-4D4D15443DD4}"/>
    <cellStyle name="Comma 58 2 3 3 5" xfId="8207" xr:uid="{00000000-0005-0000-0000-000058200000}"/>
    <cellStyle name="Comma 58 2 3 3 5 2" xfId="28533" xr:uid="{4DB65998-6E49-4042-9D8A-637BA3108323}"/>
    <cellStyle name="Comma 58 2 3 3 6" xfId="8208" xr:uid="{00000000-0005-0000-0000-000059200000}"/>
    <cellStyle name="Comma 58 2 3 3 6 2" xfId="28534" xr:uid="{5362510F-4F82-45A7-BAB8-CBF841B445D4}"/>
    <cellStyle name="Comma 58 2 3 3 7" xfId="28519" xr:uid="{2D20385E-BBDB-405F-9BA8-64648CF0C6B3}"/>
    <cellStyle name="Comma 58 2 3 4" xfId="8209" xr:uid="{00000000-0005-0000-0000-00005A200000}"/>
    <cellStyle name="Comma 58 2 3 4 2" xfId="8210" xr:uid="{00000000-0005-0000-0000-00005B200000}"/>
    <cellStyle name="Comma 58 2 3 4 2 2" xfId="8211" xr:uid="{00000000-0005-0000-0000-00005C200000}"/>
    <cellStyle name="Comma 58 2 3 4 2 2 2" xfId="28537" xr:uid="{EC7DEB31-DEF0-46FB-A6A6-6F03F08DDE7C}"/>
    <cellStyle name="Comma 58 2 3 4 2 3" xfId="8212" xr:uid="{00000000-0005-0000-0000-00005D200000}"/>
    <cellStyle name="Comma 58 2 3 4 2 3 2" xfId="28538" xr:uid="{BE5D95CC-0ABF-436A-8E59-540DC76981DD}"/>
    <cellStyle name="Comma 58 2 3 4 2 4" xfId="8213" xr:uid="{00000000-0005-0000-0000-00005E200000}"/>
    <cellStyle name="Comma 58 2 3 4 2 4 2" xfId="28539" xr:uid="{3316BBD2-F6FE-4E02-ABA9-3F1503D748B3}"/>
    <cellStyle name="Comma 58 2 3 4 2 5" xfId="28536" xr:uid="{779DBCCA-D0A5-4131-835C-7C237CCB3371}"/>
    <cellStyle name="Comma 58 2 3 4 3" xfId="8214" xr:uid="{00000000-0005-0000-0000-00005F200000}"/>
    <cellStyle name="Comma 58 2 3 4 3 2" xfId="28540" xr:uid="{01C69E12-E808-455E-8951-FCB013B0AF0D}"/>
    <cellStyle name="Comma 58 2 3 4 4" xfId="8215" xr:uid="{00000000-0005-0000-0000-000060200000}"/>
    <cellStyle name="Comma 58 2 3 4 4 2" xfId="28541" xr:uid="{AC83A01F-5E70-4596-8DB1-3417E4B45DFD}"/>
    <cellStyle name="Comma 58 2 3 4 5" xfId="8216" xr:uid="{00000000-0005-0000-0000-000061200000}"/>
    <cellStyle name="Comma 58 2 3 4 5 2" xfId="28542" xr:uid="{C3E4106F-50C8-43D8-9028-3E38305AEAB4}"/>
    <cellStyle name="Comma 58 2 3 4 6" xfId="28535" xr:uid="{BCFE7F9C-192C-4320-9559-9499A1825139}"/>
    <cellStyle name="Comma 58 2 3 5" xfId="8217" xr:uid="{00000000-0005-0000-0000-000062200000}"/>
    <cellStyle name="Comma 58 2 3 5 2" xfId="8218" xr:uid="{00000000-0005-0000-0000-000063200000}"/>
    <cellStyle name="Comma 58 2 3 5 2 2" xfId="28544" xr:uid="{027451C1-9E5D-4764-A0CC-38D8C5A7EC5A}"/>
    <cellStyle name="Comma 58 2 3 5 3" xfId="8219" xr:uid="{00000000-0005-0000-0000-000064200000}"/>
    <cellStyle name="Comma 58 2 3 5 3 2" xfId="28545" xr:uid="{A660DACA-71F3-4BF9-9064-D04FEF8CDB5E}"/>
    <cellStyle name="Comma 58 2 3 5 4" xfId="8220" xr:uid="{00000000-0005-0000-0000-000065200000}"/>
    <cellStyle name="Comma 58 2 3 5 4 2" xfId="28546" xr:uid="{E6B6A768-5410-4D1B-B54B-B888B7F7AA90}"/>
    <cellStyle name="Comma 58 2 3 5 5" xfId="28543" xr:uid="{207EBF7C-C395-4C8C-8CA0-5BF9D505A5C3}"/>
    <cellStyle name="Comma 58 2 3 6" xfId="8221" xr:uid="{00000000-0005-0000-0000-000066200000}"/>
    <cellStyle name="Comma 58 2 3 6 2" xfId="28547" xr:uid="{2918A767-CC32-4343-AA41-E1A18503FD71}"/>
    <cellStyle name="Comma 58 2 3 7" xfId="8222" xr:uid="{00000000-0005-0000-0000-000067200000}"/>
    <cellStyle name="Comma 58 2 3 7 2" xfId="28548" xr:uid="{B8EFEE2C-9CB4-4595-BD8B-78752B21DA6A}"/>
    <cellStyle name="Comma 58 2 3 8" xfId="8223" xr:uid="{00000000-0005-0000-0000-000068200000}"/>
    <cellStyle name="Comma 58 2 3 8 2" xfId="28549" xr:uid="{9B106A12-998B-499C-9D85-E2389B2C439D}"/>
    <cellStyle name="Comma 58 2 3 9" xfId="28502" xr:uid="{ABBCF6C6-DF1F-4AB1-93BA-728169892B3E}"/>
    <cellStyle name="Comma 58 2 4" xfId="8224" xr:uid="{00000000-0005-0000-0000-000069200000}"/>
    <cellStyle name="Comma 58 2 4 2" xfId="8225" xr:uid="{00000000-0005-0000-0000-00006A200000}"/>
    <cellStyle name="Comma 58 2 4 2 2" xfId="8226" xr:uid="{00000000-0005-0000-0000-00006B200000}"/>
    <cellStyle name="Comma 58 2 4 2 2 2" xfId="8227" xr:uid="{00000000-0005-0000-0000-00006C200000}"/>
    <cellStyle name="Comma 58 2 4 2 2 2 2" xfId="28553" xr:uid="{C1E16D2A-302C-4B3D-8BDF-C9EFAD5CB470}"/>
    <cellStyle name="Comma 58 2 4 2 2 3" xfId="8228" xr:uid="{00000000-0005-0000-0000-00006D200000}"/>
    <cellStyle name="Comma 58 2 4 2 2 3 2" xfId="28554" xr:uid="{FB745113-FEFD-4000-9087-EB12031A8AD6}"/>
    <cellStyle name="Comma 58 2 4 2 2 4" xfId="8229" xr:uid="{00000000-0005-0000-0000-00006E200000}"/>
    <cellStyle name="Comma 58 2 4 2 2 4 2" xfId="28555" xr:uid="{36B4DC8F-7D09-4AB4-A6BD-A85DD8BAF5D6}"/>
    <cellStyle name="Comma 58 2 4 2 2 5" xfId="28552" xr:uid="{2C746897-3377-455A-9068-FE7D1B2A09E0}"/>
    <cellStyle name="Comma 58 2 4 2 3" xfId="8230" xr:uid="{00000000-0005-0000-0000-00006F200000}"/>
    <cellStyle name="Comma 58 2 4 2 3 2" xfId="28556" xr:uid="{10DE6B1C-5980-4D58-93AC-2A7CD41BE425}"/>
    <cellStyle name="Comma 58 2 4 2 4" xfId="8231" xr:uid="{00000000-0005-0000-0000-000070200000}"/>
    <cellStyle name="Comma 58 2 4 2 4 2" xfId="28557" xr:uid="{C5FD2BA0-15C0-4635-868A-E53ED069AEFB}"/>
    <cellStyle name="Comma 58 2 4 2 5" xfId="8232" xr:uid="{00000000-0005-0000-0000-000071200000}"/>
    <cellStyle name="Comma 58 2 4 2 5 2" xfId="28558" xr:uid="{47148BF8-709E-44C1-8285-83C1B9DD3FE5}"/>
    <cellStyle name="Comma 58 2 4 2 6" xfId="28551" xr:uid="{E5E8E54A-D1A5-4206-ABAE-360BBA2073BC}"/>
    <cellStyle name="Comma 58 2 4 3" xfId="8233" xr:uid="{00000000-0005-0000-0000-000072200000}"/>
    <cellStyle name="Comma 58 2 4 3 2" xfId="8234" xr:uid="{00000000-0005-0000-0000-000073200000}"/>
    <cellStyle name="Comma 58 2 4 3 2 2" xfId="28560" xr:uid="{367D0FB9-782C-4779-8DE3-245F01453A5B}"/>
    <cellStyle name="Comma 58 2 4 3 3" xfId="8235" xr:uid="{00000000-0005-0000-0000-000074200000}"/>
    <cellStyle name="Comma 58 2 4 3 3 2" xfId="28561" xr:uid="{1EF2103D-694D-4D77-A10A-24710CB8FAC6}"/>
    <cellStyle name="Comma 58 2 4 3 4" xfId="8236" xr:uid="{00000000-0005-0000-0000-000075200000}"/>
    <cellStyle name="Comma 58 2 4 3 4 2" xfId="28562" xr:uid="{E57C8CB8-B212-4529-B49C-83F78E5BCFD7}"/>
    <cellStyle name="Comma 58 2 4 3 5" xfId="28559" xr:uid="{259F0006-8A4A-45AF-AED7-41049A170D1B}"/>
    <cellStyle name="Comma 58 2 4 4" xfId="8237" xr:uid="{00000000-0005-0000-0000-000076200000}"/>
    <cellStyle name="Comma 58 2 4 4 2" xfId="28563" xr:uid="{FBF34837-06D7-4A84-B1C3-B278743DE778}"/>
    <cellStyle name="Comma 58 2 4 5" xfId="8238" xr:uid="{00000000-0005-0000-0000-000077200000}"/>
    <cellStyle name="Comma 58 2 4 5 2" xfId="28564" xr:uid="{8F325A7D-1266-4293-AEB2-AD898A67AA22}"/>
    <cellStyle name="Comma 58 2 4 6" xfId="8239" xr:uid="{00000000-0005-0000-0000-000078200000}"/>
    <cellStyle name="Comma 58 2 4 6 2" xfId="28565" xr:uid="{31F8A7D6-2B06-4C05-A081-BF038E4BED53}"/>
    <cellStyle name="Comma 58 2 4 7" xfId="28550" xr:uid="{D05A6175-7BDB-46CF-AB3A-62B6A5375D22}"/>
    <cellStyle name="Comma 58 2 5" xfId="8240" xr:uid="{00000000-0005-0000-0000-000079200000}"/>
    <cellStyle name="Comma 58 2 5 2" xfId="8241" xr:uid="{00000000-0005-0000-0000-00007A200000}"/>
    <cellStyle name="Comma 58 2 5 2 2" xfId="8242" xr:uid="{00000000-0005-0000-0000-00007B200000}"/>
    <cellStyle name="Comma 58 2 5 2 2 2" xfId="8243" xr:uid="{00000000-0005-0000-0000-00007C200000}"/>
    <cellStyle name="Comma 58 2 5 2 2 2 2" xfId="28569" xr:uid="{87337241-1621-40F1-AC66-80B1F92DF397}"/>
    <cellStyle name="Comma 58 2 5 2 2 3" xfId="8244" xr:uid="{00000000-0005-0000-0000-00007D200000}"/>
    <cellStyle name="Comma 58 2 5 2 2 3 2" xfId="28570" xr:uid="{44BA90CF-1B0C-4BBC-B6C7-64FA57230CF3}"/>
    <cellStyle name="Comma 58 2 5 2 2 4" xfId="8245" xr:uid="{00000000-0005-0000-0000-00007E200000}"/>
    <cellStyle name="Comma 58 2 5 2 2 4 2" xfId="28571" xr:uid="{E37B21EA-95C1-441A-8C07-D09477978788}"/>
    <cellStyle name="Comma 58 2 5 2 2 5" xfId="28568" xr:uid="{36D214F0-EC72-44A6-AC8D-B45C2576C9EC}"/>
    <cellStyle name="Comma 58 2 5 2 3" xfId="8246" xr:uid="{00000000-0005-0000-0000-00007F200000}"/>
    <cellStyle name="Comma 58 2 5 2 3 2" xfId="28572" xr:uid="{53A6CAF5-06E7-4F49-9C99-257F21A2400F}"/>
    <cellStyle name="Comma 58 2 5 2 4" xfId="8247" xr:uid="{00000000-0005-0000-0000-000080200000}"/>
    <cellStyle name="Comma 58 2 5 2 4 2" xfId="28573" xr:uid="{F2D5E02B-6171-41ED-95BE-74885C6A9D4D}"/>
    <cellStyle name="Comma 58 2 5 2 5" xfId="8248" xr:uid="{00000000-0005-0000-0000-000081200000}"/>
    <cellStyle name="Comma 58 2 5 2 5 2" xfId="28574" xr:uid="{E2801DA8-7132-467B-8D16-2E034B070670}"/>
    <cellStyle name="Comma 58 2 5 2 6" xfId="28567" xr:uid="{0C235208-48C2-477D-8126-2A3E559A4D09}"/>
    <cellStyle name="Comma 58 2 5 3" xfId="8249" xr:uid="{00000000-0005-0000-0000-000082200000}"/>
    <cellStyle name="Comma 58 2 5 3 2" xfId="8250" xr:uid="{00000000-0005-0000-0000-000083200000}"/>
    <cellStyle name="Comma 58 2 5 3 2 2" xfId="28576" xr:uid="{82F76D79-2F09-4014-BF02-7BFBC7B5F051}"/>
    <cellStyle name="Comma 58 2 5 3 3" xfId="8251" xr:uid="{00000000-0005-0000-0000-000084200000}"/>
    <cellStyle name="Comma 58 2 5 3 3 2" xfId="28577" xr:uid="{35EF1824-C1FE-4464-8C03-77E37EA9421D}"/>
    <cellStyle name="Comma 58 2 5 3 4" xfId="8252" xr:uid="{00000000-0005-0000-0000-000085200000}"/>
    <cellStyle name="Comma 58 2 5 3 4 2" xfId="28578" xr:uid="{6B934E5D-7646-4A47-82A8-5526F3893399}"/>
    <cellStyle name="Comma 58 2 5 3 5" xfId="28575" xr:uid="{E0A2E6CE-EA1D-4939-839A-1DB277E0A5CE}"/>
    <cellStyle name="Comma 58 2 5 4" xfId="8253" xr:uid="{00000000-0005-0000-0000-000086200000}"/>
    <cellStyle name="Comma 58 2 5 4 2" xfId="28579" xr:uid="{DB69BB9E-1C9E-4195-83B8-01E8419013F0}"/>
    <cellStyle name="Comma 58 2 5 5" xfId="8254" xr:uid="{00000000-0005-0000-0000-000087200000}"/>
    <cellStyle name="Comma 58 2 5 5 2" xfId="28580" xr:uid="{FC312A92-4656-4159-BD71-90F9EBCDEE6E}"/>
    <cellStyle name="Comma 58 2 5 6" xfId="8255" xr:uid="{00000000-0005-0000-0000-000088200000}"/>
    <cellStyle name="Comma 58 2 5 6 2" xfId="28581" xr:uid="{B0978220-1BA8-4214-BFC7-C03BFB3298C8}"/>
    <cellStyle name="Comma 58 2 5 7" xfId="28566" xr:uid="{269416A4-D99C-459F-9801-3DCCA476228C}"/>
    <cellStyle name="Comma 58 2 6" xfId="8256" xr:uid="{00000000-0005-0000-0000-000089200000}"/>
    <cellStyle name="Comma 58 2 6 2" xfId="8257" xr:uid="{00000000-0005-0000-0000-00008A200000}"/>
    <cellStyle name="Comma 58 2 6 2 2" xfId="8258" xr:uid="{00000000-0005-0000-0000-00008B200000}"/>
    <cellStyle name="Comma 58 2 6 2 2 2" xfId="28584" xr:uid="{FEDB4E8E-154A-45AF-910D-37A60F18C656}"/>
    <cellStyle name="Comma 58 2 6 2 3" xfId="8259" xr:uid="{00000000-0005-0000-0000-00008C200000}"/>
    <cellStyle name="Comma 58 2 6 2 3 2" xfId="28585" xr:uid="{4369DC1E-C46E-4D4F-B28C-6D8A814B7D24}"/>
    <cellStyle name="Comma 58 2 6 2 4" xfId="8260" xr:uid="{00000000-0005-0000-0000-00008D200000}"/>
    <cellStyle name="Comma 58 2 6 2 4 2" xfId="28586" xr:uid="{D20CA3AB-3E41-4361-9AC8-2189AFB97E74}"/>
    <cellStyle name="Comma 58 2 6 2 5" xfId="28583" xr:uid="{AE3ED7C8-5DAB-4838-B46D-58C10B0F0B5B}"/>
    <cellStyle name="Comma 58 2 6 3" xfId="8261" xr:uid="{00000000-0005-0000-0000-00008E200000}"/>
    <cellStyle name="Comma 58 2 6 3 2" xfId="28587" xr:uid="{10B00F87-957B-42F6-9DB9-EBEC91A10BEC}"/>
    <cellStyle name="Comma 58 2 6 4" xfId="8262" xr:uid="{00000000-0005-0000-0000-00008F200000}"/>
    <cellStyle name="Comma 58 2 6 4 2" xfId="28588" xr:uid="{05811C52-B590-4DD2-9958-DA34AC297089}"/>
    <cellStyle name="Comma 58 2 6 5" xfId="8263" xr:uid="{00000000-0005-0000-0000-000090200000}"/>
    <cellStyle name="Comma 58 2 6 5 2" xfId="28589" xr:uid="{E99AE78D-3DD9-476F-ABCF-D0708E2CB3FA}"/>
    <cellStyle name="Comma 58 2 6 6" xfId="28582" xr:uid="{5A28239A-7EEB-43B8-B6F4-37781E778328}"/>
    <cellStyle name="Comma 58 2 7" xfId="8264" xr:uid="{00000000-0005-0000-0000-000091200000}"/>
    <cellStyle name="Comma 58 2 7 2" xfId="8265" xr:uid="{00000000-0005-0000-0000-000092200000}"/>
    <cellStyle name="Comma 58 2 7 2 2" xfId="28591" xr:uid="{5BD5D874-E413-418F-B253-BB99F7026D3C}"/>
    <cellStyle name="Comma 58 2 7 3" xfId="8266" xr:uid="{00000000-0005-0000-0000-000093200000}"/>
    <cellStyle name="Comma 58 2 7 3 2" xfId="28592" xr:uid="{0F04357C-BA1F-4583-8037-3A4E5D8DECF1}"/>
    <cellStyle name="Comma 58 2 7 4" xfId="8267" xr:uid="{00000000-0005-0000-0000-000094200000}"/>
    <cellStyle name="Comma 58 2 7 4 2" xfId="28593" xr:uid="{63042E9A-582A-4CF3-A244-A0692D20997A}"/>
    <cellStyle name="Comma 58 2 7 5" xfId="28590" xr:uid="{055F97AA-15CD-41F0-9C00-200CB5CA4D17}"/>
    <cellStyle name="Comma 58 2 8" xfId="8268" xr:uid="{00000000-0005-0000-0000-000095200000}"/>
    <cellStyle name="Comma 58 2 8 2" xfId="28594" xr:uid="{44B06108-4CAC-4DF9-BFBE-82EA8C6D0977}"/>
    <cellStyle name="Comma 58 2 9" xfId="8269" xr:uid="{00000000-0005-0000-0000-000096200000}"/>
    <cellStyle name="Comma 58 2 9 2" xfId="28595" xr:uid="{5CEDAE75-FC3C-4007-B4C5-D9EEDF9B5D52}"/>
    <cellStyle name="Comma 58 3" xfId="8270" xr:uid="{00000000-0005-0000-0000-000097200000}"/>
    <cellStyle name="Comma 58 3 10" xfId="8271" xr:uid="{00000000-0005-0000-0000-000098200000}"/>
    <cellStyle name="Comma 58 3 10 2" xfId="28597" xr:uid="{A1FC069F-99F8-48EA-8D25-F9763497E1A0}"/>
    <cellStyle name="Comma 58 3 11" xfId="28596" xr:uid="{79FC69F7-C722-4336-A355-2BA152708635}"/>
    <cellStyle name="Comma 58 3 2" xfId="8272" xr:uid="{00000000-0005-0000-0000-000099200000}"/>
    <cellStyle name="Comma 58 3 2 2" xfId="8273" xr:uid="{00000000-0005-0000-0000-00009A200000}"/>
    <cellStyle name="Comma 58 3 2 2 2" xfId="8274" xr:uid="{00000000-0005-0000-0000-00009B200000}"/>
    <cellStyle name="Comma 58 3 2 2 2 2" xfId="8275" xr:uid="{00000000-0005-0000-0000-00009C200000}"/>
    <cellStyle name="Comma 58 3 2 2 2 2 2" xfId="8276" xr:uid="{00000000-0005-0000-0000-00009D200000}"/>
    <cellStyle name="Comma 58 3 2 2 2 2 2 2" xfId="28602" xr:uid="{3CEF5C1D-4C3A-47EC-B873-E9F954DBB66B}"/>
    <cellStyle name="Comma 58 3 2 2 2 2 3" xfId="8277" xr:uid="{00000000-0005-0000-0000-00009E200000}"/>
    <cellStyle name="Comma 58 3 2 2 2 2 3 2" xfId="28603" xr:uid="{F4A83FF7-0E23-4BE1-874A-92A6365430DA}"/>
    <cellStyle name="Comma 58 3 2 2 2 2 4" xfId="8278" xr:uid="{00000000-0005-0000-0000-00009F200000}"/>
    <cellStyle name="Comma 58 3 2 2 2 2 4 2" xfId="28604" xr:uid="{020E96D1-7254-432C-B0D2-883A106CC753}"/>
    <cellStyle name="Comma 58 3 2 2 2 2 5" xfId="28601" xr:uid="{D777B241-B507-449E-BFAF-E73A2C7AE941}"/>
    <cellStyle name="Comma 58 3 2 2 2 3" xfId="8279" xr:uid="{00000000-0005-0000-0000-0000A0200000}"/>
    <cellStyle name="Comma 58 3 2 2 2 3 2" xfId="28605" xr:uid="{C6870BEE-C957-45C4-B5AD-D4130D49FD92}"/>
    <cellStyle name="Comma 58 3 2 2 2 4" xfId="8280" xr:uid="{00000000-0005-0000-0000-0000A1200000}"/>
    <cellStyle name="Comma 58 3 2 2 2 4 2" xfId="28606" xr:uid="{7B4C04DC-43BA-4581-81E6-C3597D1016F5}"/>
    <cellStyle name="Comma 58 3 2 2 2 5" xfId="8281" xr:uid="{00000000-0005-0000-0000-0000A2200000}"/>
    <cellStyle name="Comma 58 3 2 2 2 5 2" xfId="28607" xr:uid="{EFD35558-BAAF-40D8-8BD1-E1D721901FFD}"/>
    <cellStyle name="Comma 58 3 2 2 2 6" xfId="28600" xr:uid="{1000CFC1-350A-4046-ADBB-073CC6BF81E6}"/>
    <cellStyle name="Comma 58 3 2 2 3" xfId="8282" xr:uid="{00000000-0005-0000-0000-0000A3200000}"/>
    <cellStyle name="Comma 58 3 2 2 3 2" xfId="8283" xr:uid="{00000000-0005-0000-0000-0000A4200000}"/>
    <cellStyle name="Comma 58 3 2 2 3 2 2" xfId="28609" xr:uid="{048B8447-7EBC-489D-B1B7-CB5C5D8CCB82}"/>
    <cellStyle name="Comma 58 3 2 2 3 3" xfId="8284" xr:uid="{00000000-0005-0000-0000-0000A5200000}"/>
    <cellStyle name="Comma 58 3 2 2 3 3 2" xfId="28610" xr:uid="{D1F81994-1681-4E2E-A240-D3B8DF348BA8}"/>
    <cellStyle name="Comma 58 3 2 2 3 4" xfId="8285" xr:uid="{00000000-0005-0000-0000-0000A6200000}"/>
    <cellStyle name="Comma 58 3 2 2 3 4 2" xfId="28611" xr:uid="{0C60CC68-F8F6-4B9D-A67A-DFE0205099F5}"/>
    <cellStyle name="Comma 58 3 2 2 3 5" xfId="28608" xr:uid="{65A4F142-9C0D-4A20-ADA4-11F72DFB19DF}"/>
    <cellStyle name="Comma 58 3 2 2 4" xfId="8286" xr:uid="{00000000-0005-0000-0000-0000A7200000}"/>
    <cellStyle name="Comma 58 3 2 2 4 2" xfId="28612" xr:uid="{E2F74116-EE15-456A-A342-280C812F41BB}"/>
    <cellStyle name="Comma 58 3 2 2 5" xfId="8287" xr:uid="{00000000-0005-0000-0000-0000A8200000}"/>
    <cellStyle name="Comma 58 3 2 2 5 2" xfId="28613" xr:uid="{F828AFF3-BAE0-4B49-AD0B-D46F8274EAEB}"/>
    <cellStyle name="Comma 58 3 2 2 6" xfId="8288" xr:uid="{00000000-0005-0000-0000-0000A9200000}"/>
    <cellStyle name="Comma 58 3 2 2 6 2" xfId="28614" xr:uid="{1159914A-376D-4193-A0F5-E856548B1859}"/>
    <cellStyle name="Comma 58 3 2 2 7" xfId="28599" xr:uid="{E7AE5B74-A68E-41C9-9915-0345343F946C}"/>
    <cellStyle name="Comma 58 3 2 3" xfId="8289" xr:uid="{00000000-0005-0000-0000-0000AA200000}"/>
    <cellStyle name="Comma 58 3 2 3 2" xfId="8290" xr:uid="{00000000-0005-0000-0000-0000AB200000}"/>
    <cellStyle name="Comma 58 3 2 3 2 2" xfId="8291" xr:uid="{00000000-0005-0000-0000-0000AC200000}"/>
    <cellStyle name="Comma 58 3 2 3 2 2 2" xfId="8292" xr:uid="{00000000-0005-0000-0000-0000AD200000}"/>
    <cellStyle name="Comma 58 3 2 3 2 2 2 2" xfId="28618" xr:uid="{86B36F43-B531-4BCA-B1BE-E7F561AB1693}"/>
    <cellStyle name="Comma 58 3 2 3 2 2 3" xfId="8293" xr:uid="{00000000-0005-0000-0000-0000AE200000}"/>
    <cellStyle name="Comma 58 3 2 3 2 2 3 2" xfId="28619" xr:uid="{76D7149F-CF0F-4CB3-A36C-0C7B65C9530E}"/>
    <cellStyle name="Comma 58 3 2 3 2 2 4" xfId="8294" xr:uid="{00000000-0005-0000-0000-0000AF200000}"/>
    <cellStyle name="Comma 58 3 2 3 2 2 4 2" xfId="28620" xr:uid="{21326958-7A72-4CCB-92EB-66CE71386FA7}"/>
    <cellStyle name="Comma 58 3 2 3 2 2 5" xfId="28617" xr:uid="{6AEABC12-B890-4E71-914D-4948032F4D46}"/>
    <cellStyle name="Comma 58 3 2 3 2 3" xfId="8295" xr:uid="{00000000-0005-0000-0000-0000B0200000}"/>
    <cellStyle name="Comma 58 3 2 3 2 3 2" xfId="28621" xr:uid="{BF2EE60A-46E6-4715-A2F4-09CA797745C6}"/>
    <cellStyle name="Comma 58 3 2 3 2 4" xfId="8296" xr:uid="{00000000-0005-0000-0000-0000B1200000}"/>
    <cellStyle name="Comma 58 3 2 3 2 4 2" xfId="28622" xr:uid="{E0234A4A-A6FF-4AAC-9E7A-E50EB7522B92}"/>
    <cellStyle name="Comma 58 3 2 3 2 5" xfId="8297" xr:uid="{00000000-0005-0000-0000-0000B2200000}"/>
    <cellStyle name="Comma 58 3 2 3 2 5 2" xfId="28623" xr:uid="{4F4BAD03-643A-4DA8-AADE-869F1AF485BA}"/>
    <cellStyle name="Comma 58 3 2 3 2 6" xfId="28616" xr:uid="{2C84A432-0D0A-4949-BE7C-14178FD8E07D}"/>
    <cellStyle name="Comma 58 3 2 3 3" xfId="8298" xr:uid="{00000000-0005-0000-0000-0000B3200000}"/>
    <cellStyle name="Comma 58 3 2 3 3 2" xfId="8299" xr:uid="{00000000-0005-0000-0000-0000B4200000}"/>
    <cellStyle name="Comma 58 3 2 3 3 2 2" xfId="28625" xr:uid="{EAC7896C-87B7-427D-9F67-39F3A53CF555}"/>
    <cellStyle name="Comma 58 3 2 3 3 3" xfId="8300" xr:uid="{00000000-0005-0000-0000-0000B5200000}"/>
    <cellStyle name="Comma 58 3 2 3 3 3 2" xfId="28626" xr:uid="{0A4E8DCD-ECB1-4630-B1C5-8E1D62EDEF72}"/>
    <cellStyle name="Comma 58 3 2 3 3 4" xfId="8301" xr:uid="{00000000-0005-0000-0000-0000B6200000}"/>
    <cellStyle name="Comma 58 3 2 3 3 4 2" xfId="28627" xr:uid="{918FCA87-DF56-4428-B0A8-1C00A5F304F6}"/>
    <cellStyle name="Comma 58 3 2 3 3 5" xfId="28624" xr:uid="{C4E861A5-A0AA-4C24-B4A4-9CF493EEC687}"/>
    <cellStyle name="Comma 58 3 2 3 4" xfId="8302" xr:uid="{00000000-0005-0000-0000-0000B7200000}"/>
    <cellStyle name="Comma 58 3 2 3 4 2" xfId="28628" xr:uid="{A48D6A98-1219-4E27-A492-9C7416F1A5BE}"/>
    <cellStyle name="Comma 58 3 2 3 5" xfId="8303" xr:uid="{00000000-0005-0000-0000-0000B8200000}"/>
    <cellStyle name="Comma 58 3 2 3 5 2" xfId="28629" xr:uid="{CA2C5F8C-EB4D-4A04-BDBC-A201A1D3D81A}"/>
    <cellStyle name="Comma 58 3 2 3 6" xfId="8304" xr:uid="{00000000-0005-0000-0000-0000B9200000}"/>
    <cellStyle name="Comma 58 3 2 3 6 2" xfId="28630" xr:uid="{7CDE7FA3-8195-471A-ACA6-9A3A17EE36DF}"/>
    <cellStyle name="Comma 58 3 2 3 7" xfId="28615" xr:uid="{309F8330-B1A8-44F1-8213-6DA9F8CDAA2A}"/>
    <cellStyle name="Comma 58 3 2 4" xfId="8305" xr:uid="{00000000-0005-0000-0000-0000BA200000}"/>
    <cellStyle name="Comma 58 3 2 4 2" xfId="8306" xr:uid="{00000000-0005-0000-0000-0000BB200000}"/>
    <cellStyle name="Comma 58 3 2 4 2 2" xfId="8307" xr:uid="{00000000-0005-0000-0000-0000BC200000}"/>
    <cellStyle name="Comma 58 3 2 4 2 2 2" xfId="28633" xr:uid="{44700C24-9C83-410D-ADA9-D8CF4A54FC35}"/>
    <cellStyle name="Comma 58 3 2 4 2 3" xfId="8308" xr:uid="{00000000-0005-0000-0000-0000BD200000}"/>
    <cellStyle name="Comma 58 3 2 4 2 3 2" xfId="28634" xr:uid="{82E164BD-0C4E-45E7-9E55-601E00FAB7D0}"/>
    <cellStyle name="Comma 58 3 2 4 2 4" xfId="8309" xr:uid="{00000000-0005-0000-0000-0000BE200000}"/>
    <cellStyle name="Comma 58 3 2 4 2 4 2" xfId="28635" xr:uid="{9EE9D67E-0D17-4871-8084-15C10C466B43}"/>
    <cellStyle name="Comma 58 3 2 4 2 5" xfId="28632" xr:uid="{80A56309-9481-4EB0-AEE9-2B19B40E58FA}"/>
    <cellStyle name="Comma 58 3 2 4 3" xfId="8310" xr:uid="{00000000-0005-0000-0000-0000BF200000}"/>
    <cellStyle name="Comma 58 3 2 4 3 2" xfId="28636" xr:uid="{71ACC7B2-18BF-403B-AA00-F388D220366C}"/>
    <cellStyle name="Comma 58 3 2 4 4" xfId="8311" xr:uid="{00000000-0005-0000-0000-0000C0200000}"/>
    <cellStyle name="Comma 58 3 2 4 4 2" xfId="28637" xr:uid="{D9594915-557D-4872-A219-AB3AE552D31A}"/>
    <cellStyle name="Comma 58 3 2 4 5" xfId="8312" xr:uid="{00000000-0005-0000-0000-0000C1200000}"/>
    <cellStyle name="Comma 58 3 2 4 5 2" xfId="28638" xr:uid="{B5A85586-BE96-42A5-9420-FB095B9C3FC5}"/>
    <cellStyle name="Comma 58 3 2 4 6" xfId="28631" xr:uid="{3BC4ACA7-6A36-4269-A578-CFCC5A4232B6}"/>
    <cellStyle name="Comma 58 3 2 5" xfId="8313" xr:uid="{00000000-0005-0000-0000-0000C2200000}"/>
    <cellStyle name="Comma 58 3 2 5 2" xfId="8314" xr:uid="{00000000-0005-0000-0000-0000C3200000}"/>
    <cellStyle name="Comma 58 3 2 5 2 2" xfId="28640" xr:uid="{617D058F-BB8B-4313-B58F-9E1B9FFD4A1D}"/>
    <cellStyle name="Comma 58 3 2 5 3" xfId="8315" xr:uid="{00000000-0005-0000-0000-0000C4200000}"/>
    <cellStyle name="Comma 58 3 2 5 3 2" xfId="28641" xr:uid="{A6099C80-723C-4BA3-A081-9A71008D6655}"/>
    <cellStyle name="Comma 58 3 2 5 4" xfId="8316" xr:uid="{00000000-0005-0000-0000-0000C5200000}"/>
    <cellStyle name="Comma 58 3 2 5 4 2" xfId="28642" xr:uid="{CB8EF500-89CE-4D22-8883-2CC56CA87858}"/>
    <cellStyle name="Comma 58 3 2 5 5" xfId="28639" xr:uid="{8C2998E5-B58E-460D-B651-11704FA33646}"/>
    <cellStyle name="Comma 58 3 2 6" xfId="8317" xr:uid="{00000000-0005-0000-0000-0000C6200000}"/>
    <cellStyle name="Comma 58 3 2 6 2" xfId="28643" xr:uid="{E53CBB3F-CBFA-4AE5-80F4-429AC1533EEA}"/>
    <cellStyle name="Comma 58 3 2 7" xfId="8318" xr:uid="{00000000-0005-0000-0000-0000C7200000}"/>
    <cellStyle name="Comma 58 3 2 7 2" xfId="28644" xr:uid="{E55D708E-126C-4B51-9050-06EF90107717}"/>
    <cellStyle name="Comma 58 3 2 8" xfId="8319" xr:uid="{00000000-0005-0000-0000-0000C8200000}"/>
    <cellStyle name="Comma 58 3 2 8 2" xfId="28645" xr:uid="{3A6B9FA3-30B8-4F14-B3FE-D8D423165DA9}"/>
    <cellStyle name="Comma 58 3 2 9" xfId="28598" xr:uid="{16D37FBA-523C-4334-AF71-00B09795B98B}"/>
    <cellStyle name="Comma 58 3 3" xfId="8320" xr:uid="{00000000-0005-0000-0000-0000C9200000}"/>
    <cellStyle name="Comma 58 3 3 2" xfId="8321" xr:uid="{00000000-0005-0000-0000-0000CA200000}"/>
    <cellStyle name="Comma 58 3 3 2 2" xfId="8322" xr:uid="{00000000-0005-0000-0000-0000CB200000}"/>
    <cellStyle name="Comma 58 3 3 2 2 2" xfId="8323" xr:uid="{00000000-0005-0000-0000-0000CC200000}"/>
    <cellStyle name="Comma 58 3 3 2 2 2 2" xfId="8324" xr:uid="{00000000-0005-0000-0000-0000CD200000}"/>
    <cellStyle name="Comma 58 3 3 2 2 2 2 2" xfId="28650" xr:uid="{84E38811-2FE9-47F6-A537-164C3C952845}"/>
    <cellStyle name="Comma 58 3 3 2 2 2 3" xfId="8325" xr:uid="{00000000-0005-0000-0000-0000CE200000}"/>
    <cellStyle name="Comma 58 3 3 2 2 2 3 2" xfId="28651" xr:uid="{4E1A1E1B-7BBD-4EFA-855C-446F5F71D97E}"/>
    <cellStyle name="Comma 58 3 3 2 2 2 4" xfId="8326" xr:uid="{00000000-0005-0000-0000-0000CF200000}"/>
    <cellStyle name="Comma 58 3 3 2 2 2 4 2" xfId="28652" xr:uid="{C26EBEF7-2A03-4895-8AE8-1C8FB87F3CC0}"/>
    <cellStyle name="Comma 58 3 3 2 2 2 5" xfId="28649" xr:uid="{6A2C4849-76D1-4245-8C40-C08E8ACDE8F6}"/>
    <cellStyle name="Comma 58 3 3 2 2 3" xfId="8327" xr:uid="{00000000-0005-0000-0000-0000D0200000}"/>
    <cellStyle name="Comma 58 3 3 2 2 3 2" xfId="28653" xr:uid="{0B8ADB39-4727-4381-9A47-E786E4A2713E}"/>
    <cellStyle name="Comma 58 3 3 2 2 4" xfId="8328" xr:uid="{00000000-0005-0000-0000-0000D1200000}"/>
    <cellStyle name="Comma 58 3 3 2 2 4 2" xfId="28654" xr:uid="{3F28388B-8E16-4666-B250-F71B168DA44C}"/>
    <cellStyle name="Comma 58 3 3 2 2 5" xfId="8329" xr:uid="{00000000-0005-0000-0000-0000D2200000}"/>
    <cellStyle name="Comma 58 3 3 2 2 5 2" xfId="28655" xr:uid="{A6C3B71F-6018-4D67-A012-06E811C9C91F}"/>
    <cellStyle name="Comma 58 3 3 2 2 6" xfId="28648" xr:uid="{1EB53520-75CE-4221-AD75-249DF0054E96}"/>
    <cellStyle name="Comma 58 3 3 2 3" xfId="8330" xr:uid="{00000000-0005-0000-0000-0000D3200000}"/>
    <cellStyle name="Comma 58 3 3 2 3 2" xfId="8331" xr:uid="{00000000-0005-0000-0000-0000D4200000}"/>
    <cellStyle name="Comma 58 3 3 2 3 2 2" xfId="28657" xr:uid="{FB37D407-1E0A-4273-8333-AA8BADA68CEE}"/>
    <cellStyle name="Comma 58 3 3 2 3 3" xfId="8332" xr:uid="{00000000-0005-0000-0000-0000D5200000}"/>
    <cellStyle name="Comma 58 3 3 2 3 3 2" xfId="28658" xr:uid="{CB121CDA-668E-400D-892D-579F1C8D6F86}"/>
    <cellStyle name="Comma 58 3 3 2 3 4" xfId="8333" xr:uid="{00000000-0005-0000-0000-0000D6200000}"/>
    <cellStyle name="Comma 58 3 3 2 3 4 2" xfId="28659" xr:uid="{0F4BC379-519B-4DF7-A998-CB458479BE8E}"/>
    <cellStyle name="Comma 58 3 3 2 3 5" xfId="28656" xr:uid="{617198E2-C89E-4E91-BA64-83588DBA7412}"/>
    <cellStyle name="Comma 58 3 3 2 4" xfId="8334" xr:uid="{00000000-0005-0000-0000-0000D7200000}"/>
    <cellStyle name="Comma 58 3 3 2 4 2" xfId="28660" xr:uid="{2C29E4E6-A899-431D-93CF-1A5F8B4B6BC5}"/>
    <cellStyle name="Comma 58 3 3 2 5" xfId="8335" xr:uid="{00000000-0005-0000-0000-0000D8200000}"/>
    <cellStyle name="Comma 58 3 3 2 5 2" xfId="28661" xr:uid="{26D9EDF2-A034-4767-8DEF-A4DC9688F94E}"/>
    <cellStyle name="Comma 58 3 3 2 6" xfId="8336" xr:uid="{00000000-0005-0000-0000-0000D9200000}"/>
    <cellStyle name="Comma 58 3 3 2 6 2" xfId="28662" xr:uid="{3088F9D6-0F98-4DBA-9117-C5043D5C8761}"/>
    <cellStyle name="Comma 58 3 3 2 7" xfId="28647" xr:uid="{E2283952-8FA9-4798-93C9-A1B81F38FBA5}"/>
    <cellStyle name="Comma 58 3 3 3" xfId="8337" xr:uid="{00000000-0005-0000-0000-0000DA200000}"/>
    <cellStyle name="Comma 58 3 3 3 2" xfId="8338" xr:uid="{00000000-0005-0000-0000-0000DB200000}"/>
    <cellStyle name="Comma 58 3 3 3 2 2" xfId="8339" xr:uid="{00000000-0005-0000-0000-0000DC200000}"/>
    <cellStyle name="Comma 58 3 3 3 2 2 2" xfId="8340" xr:uid="{00000000-0005-0000-0000-0000DD200000}"/>
    <cellStyle name="Comma 58 3 3 3 2 2 2 2" xfId="28666" xr:uid="{462985BF-95BD-4E0C-B6AE-4859A0E2A1B0}"/>
    <cellStyle name="Comma 58 3 3 3 2 2 3" xfId="8341" xr:uid="{00000000-0005-0000-0000-0000DE200000}"/>
    <cellStyle name="Comma 58 3 3 3 2 2 3 2" xfId="28667" xr:uid="{DC3F79E0-EA01-4C6D-A559-AC94AEE9938E}"/>
    <cellStyle name="Comma 58 3 3 3 2 2 4" xfId="8342" xr:uid="{00000000-0005-0000-0000-0000DF200000}"/>
    <cellStyle name="Comma 58 3 3 3 2 2 4 2" xfId="28668" xr:uid="{E7AA62CD-5FEA-4823-9C4F-67F638DD6745}"/>
    <cellStyle name="Comma 58 3 3 3 2 2 5" xfId="28665" xr:uid="{3C614F7E-3409-48C0-8214-186A0BFBFFAF}"/>
    <cellStyle name="Comma 58 3 3 3 2 3" xfId="8343" xr:uid="{00000000-0005-0000-0000-0000E0200000}"/>
    <cellStyle name="Comma 58 3 3 3 2 3 2" xfId="28669" xr:uid="{F5BD7900-7983-4FBD-A789-71938DE739F5}"/>
    <cellStyle name="Comma 58 3 3 3 2 4" xfId="8344" xr:uid="{00000000-0005-0000-0000-0000E1200000}"/>
    <cellStyle name="Comma 58 3 3 3 2 4 2" xfId="28670" xr:uid="{BD1A962A-9505-4DF1-91AD-6BDC4CBBB81F}"/>
    <cellStyle name="Comma 58 3 3 3 2 5" xfId="8345" xr:uid="{00000000-0005-0000-0000-0000E2200000}"/>
    <cellStyle name="Comma 58 3 3 3 2 5 2" xfId="28671" xr:uid="{2C12806A-B18E-4771-BA94-6048EE7D3763}"/>
    <cellStyle name="Comma 58 3 3 3 2 6" xfId="28664" xr:uid="{48ECA339-51D4-4A53-951B-E7A0A3B98D96}"/>
    <cellStyle name="Comma 58 3 3 3 3" xfId="8346" xr:uid="{00000000-0005-0000-0000-0000E3200000}"/>
    <cellStyle name="Comma 58 3 3 3 3 2" xfId="8347" xr:uid="{00000000-0005-0000-0000-0000E4200000}"/>
    <cellStyle name="Comma 58 3 3 3 3 2 2" xfId="28673" xr:uid="{172FE904-8212-4792-A451-8E56BD53ECAD}"/>
    <cellStyle name="Comma 58 3 3 3 3 3" xfId="8348" xr:uid="{00000000-0005-0000-0000-0000E5200000}"/>
    <cellStyle name="Comma 58 3 3 3 3 3 2" xfId="28674" xr:uid="{A51D018A-274B-4079-BB9E-883A161F0135}"/>
    <cellStyle name="Comma 58 3 3 3 3 4" xfId="8349" xr:uid="{00000000-0005-0000-0000-0000E6200000}"/>
    <cellStyle name="Comma 58 3 3 3 3 4 2" xfId="28675" xr:uid="{755A2C71-9F1E-466A-BF27-2CD0D97A6DD6}"/>
    <cellStyle name="Comma 58 3 3 3 3 5" xfId="28672" xr:uid="{9F03AE7B-1092-45BF-942C-C69BA358C004}"/>
    <cellStyle name="Comma 58 3 3 3 4" xfId="8350" xr:uid="{00000000-0005-0000-0000-0000E7200000}"/>
    <cellStyle name="Comma 58 3 3 3 4 2" xfId="28676" xr:uid="{235BF974-C719-4383-B591-FD1D2F6B07AD}"/>
    <cellStyle name="Comma 58 3 3 3 5" xfId="8351" xr:uid="{00000000-0005-0000-0000-0000E8200000}"/>
    <cellStyle name="Comma 58 3 3 3 5 2" xfId="28677" xr:uid="{BC210D06-4E06-4600-A14D-1EEFEC15E5C8}"/>
    <cellStyle name="Comma 58 3 3 3 6" xfId="8352" xr:uid="{00000000-0005-0000-0000-0000E9200000}"/>
    <cellStyle name="Comma 58 3 3 3 6 2" xfId="28678" xr:uid="{5094C51C-1DEF-4805-B24A-E8E80E8A6A6A}"/>
    <cellStyle name="Comma 58 3 3 3 7" xfId="28663" xr:uid="{AD6976AC-D0B0-46DC-B8EC-00B4C0C79090}"/>
    <cellStyle name="Comma 58 3 3 4" xfId="8353" xr:uid="{00000000-0005-0000-0000-0000EA200000}"/>
    <cellStyle name="Comma 58 3 3 4 2" xfId="8354" xr:uid="{00000000-0005-0000-0000-0000EB200000}"/>
    <cellStyle name="Comma 58 3 3 4 2 2" xfId="8355" xr:uid="{00000000-0005-0000-0000-0000EC200000}"/>
    <cellStyle name="Comma 58 3 3 4 2 2 2" xfId="28681" xr:uid="{F15D7F44-18A9-436D-9B1A-4B714A03B558}"/>
    <cellStyle name="Comma 58 3 3 4 2 3" xfId="8356" xr:uid="{00000000-0005-0000-0000-0000ED200000}"/>
    <cellStyle name="Comma 58 3 3 4 2 3 2" xfId="28682" xr:uid="{15D1B3EF-4FA2-426E-98D7-683461A5E82D}"/>
    <cellStyle name="Comma 58 3 3 4 2 4" xfId="8357" xr:uid="{00000000-0005-0000-0000-0000EE200000}"/>
    <cellStyle name="Comma 58 3 3 4 2 4 2" xfId="28683" xr:uid="{8A41139A-2C48-450B-8F5D-C143A77FC061}"/>
    <cellStyle name="Comma 58 3 3 4 2 5" xfId="28680" xr:uid="{5346FB6C-22C9-4676-8DDE-1F4B5D462A37}"/>
    <cellStyle name="Comma 58 3 3 4 3" xfId="8358" xr:uid="{00000000-0005-0000-0000-0000EF200000}"/>
    <cellStyle name="Comma 58 3 3 4 3 2" xfId="28684" xr:uid="{A1C72F65-1528-4A55-AFAC-386F738A8339}"/>
    <cellStyle name="Comma 58 3 3 4 4" xfId="8359" xr:uid="{00000000-0005-0000-0000-0000F0200000}"/>
    <cellStyle name="Comma 58 3 3 4 4 2" xfId="28685" xr:uid="{CE25550B-2869-4212-86AD-E3F7D4434427}"/>
    <cellStyle name="Comma 58 3 3 4 5" xfId="8360" xr:uid="{00000000-0005-0000-0000-0000F1200000}"/>
    <cellStyle name="Comma 58 3 3 4 5 2" xfId="28686" xr:uid="{0CB122C6-228E-4C98-8D4B-92BE59D013C6}"/>
    <cellStyle name="Comma 58 3 3 4 6" xfId="28679" xr:uid="{A3ABAD8B-3C74-4C55-919B-3FB92687C10A}"/>
    <cellStyle name="Comma 58 3 3 5" xfId="8361" xr:uid="{00000000-0005-0000-0000-0000F2200000}"/>
    <cellStyle name="Comma 58 3 3 5 2" xfId="8362" xr:uid="{00000000-0005-0000-0000-0000F3200000}"/>
    <cellStyle name="Comma 58 3 3 5 2 2" xfId="28688" xr:uid="{D34FE88B-465B-4F91-9377-E5E5DCF9E02E}"/>
    <cellStyle name="Comma 58 3 3 5 3" xfId="8363" xr:uid="{00000000-0005-0000-0000-0000F4200000}"/>
    <cellStyle name="Comma 58 3 3 5 3 2" xfId="28689" xr:uid="{801949AE-7966-4542-BE54-C13197D9CE6F}"/>
    <cellStyle name="Comma 58 3 3 5 4" xfId="8364" xr:uid="{00000000-0005-0000-0000-0000F5200000}"/>
    <cellStyle name="Comma 58 3 3 5 4 2" xfId="28690" xr:uid="{D9BB95A3-EF30-4AC0-8595-57195E1F5D6B}"/>
    <cellStyle name="Comma 58 3 3 5 5" xfId="28687" xr:uid="{6A516722-749D-445C-966C-9D13CD938A55}"/>
    <cellStyle name="Comma 58 3 3 6" xfId="8365" xr:uid="{00000000-0005-0000-0000-0000F6200000}"/>
    <cellStyle name="Comma 58 3 3 6 2" xfId="28691" xr:uid="{9C3E28D2-E4C2-4233-91D4-52225196FD3D}"/>
    <cellStyle name="Comma 58 3 3 7" xfId="8366" xr:uid="{00000000-0005-0000-0000-0000F7200000}"/>
    <cellStyle name="Comma 58 3 3 7 2" xfId="28692" xr:uid="{8F628226-0287-4C8E-96A9-36A4687EC83E}"/>
    <cellStyle name="Comma 58 3 3 8" xfId="8367" xr:uid="{00000000-0005-0000-0000-0000F8200000}"/>
    <cellStyle name="Comma 58 3 3 8 2" xfId="28693" xr:uid="{18AB608F-3E04-4CCC-AC66-056EBF9AA1EA}"/>
    <cellStyle name="Comma 58 3 3 9" xfId="28646" xr:uid="{A56DE898-3831-4940-9483-E21DC1D94191}"/>
    <cellStyle name="Comma 58 3 4" xfId="8368" xr:uid="{00000000-0005-0000-0000-0000F9200000}"/>
    <cellStyle name="Comma 58 3 4 2" xfId="8369" xr:uid="{00000000-0005-0000-0000-0000FA200000}"/>
    <cellStyle name="Comma 58 3 4 2 2" xfId="8370" xr:uid="{00000000-0005-0000-0000-0000FB200000}"/>
    <cellStyle name="Comma 58 3 4 2 2 2" xfId="8371" xr:uid="{00000000-0005-0000-0000-0000FC200000}"/>
    <cellStyle name="Comma 58 3 4 2 2 2 2" xfId="28697" xr:uid="{88DB3007-2A36-42AD-856C-05E62DB9E23A}"/>
    <cellStyle name="Comma 58 3 4 2 2 3" xfId="8372" xr:uid="{00000000-0005-0000-0000-0000FD200000}"/>
    <cellStyle name="Comma 58 3 4 2 2 3 2" xfId="28698" xr:uid="{0E07D2D8-5F8E-40D1-9BA7-96529C4E4FC4}"/>
    <cellStyle name="Comma 58 3 4 2 2 4" xfId="8373" xr:uid="{00000000-0005-0000-0000-0000FE200000}"/>
    <cellStyle name="Comma 58 3 4 2 2 4 2" xfId="28699" xr:uid="{0209DF22-D786-45FB-AF69-1F68E67106E5}"/>
    <cellStyle name="Comma 58 3 4 2 2 5" xfId="28696" xr:uid="{E98618D2-F3E0-47E6-85C3-3378EFA9BD74}"/>
    <cellStyle name="Comma 58 3 4 2 3" xfId="8374" xr:uid="{00000000-0005-0000-0000-0000FF200000}"/>
    <cellStyle name="Comma 58 3 4 2 3 2" xfId="28700" xr:uid="{CD74E3F9-B55C-4F56-A390-876CD78AEE08}"/>
    <cellStyle name="Comma 58 3 4 2 4" xfId="8375" xr:uid="{00000000-0005-0000-0000-000000210000}"/>
    <cellStyle name="Comma 58 3 4 2 4 2" xfId="28701" xr:uid="{1F8415BB-2549-47EE-AF01-2F19234F1A6C}"/>
    <cellStyle name="Comma 58 3 4 2 5" xfId="8376" xr:uid="{00000000-0005-0000-0000-000001210000}"/>
    <cellStyle name="Comma 58 3 4 2 5 2" xfId="28702" xr:uid="{7A7E00ED-5CF9-4483-94CC-FFBB549E6816}"/>
    <cellStyle name="Comma 58 3 4 2 6" xfId="28695" xr:uid="{315D5BC7-C45E-43A9-B6A2-70401443DE48}"/>
    <cellStyle name="Comma 58 3 4 3" xfId="8377" xr:uid="{00000000-0005-0000-0000-000002210000}"/>
    <cellStyle name="Comma 58 3 4 3 2" xfId="8378" xr:uid="{00000000-0005-0000-0000-000003210000}"/>
    <cellStyle name="Comma 58 3 4 3 2 2" xfId="28704" xr:uid="{14DCAD66-B858-4C33-A1CC-726E942C6A79}"/>
    <cellStyle name="Comma 58 3 4 3 3" xfId="8379" xr:uid="{00000000-0005-0000-0000-000004210000}"/>
    <cellStyle name="Comma 58 3 4 3 3 2" xfId="28705" xr:uid="{51140374-5227-46F5-83F5-C5E054B8AD41}"/>
    <cellStyle name="Comma 58 3 4 3 4" xfId="8380" xr:uid="{00000000-0005-0000-0000-000005210000}"/>
    <cellStyle name="Comma 58 3 4 3 4 2" xfId="28706" xr:uid="{66E9AF80-0DBB-49C1-8B03-D054703999CE}"/>
    <cellStyle name="Comma 58 3 4 3 5" xfId="28703" xr:uid="{A7B65F46-B2CD-49B3-8050-DDEF27F8B98A}"/>
    <cellStyle name="Comma 58 3 4 4" xfId="8381" xr:uid="{00000000-0005-0000-0000-000006210000}"/>
    <cellStyle name="Comma 58 3 4 4 2" xfId="28707" xr:uid="{943C4DF3-9F6F-40D2-975B-4EC07581F15A}"/>
    <cellStyle name="Comma 58 3 4 5" xfId="8382" xr:uid="{00000000-0005-0000-0000-000007210000}"/>
    <cellStyle name="Comma 58 3 4 5 2" xfId="28708" xr:uid="{04F6677E-0E2A-4737-8F7B-20BB893C6C7C}"/>
    <cellStyle name="Comma 58 3 4 6" xfId="8383" xr:uid="{00000000-0005-0000-0000-000008210000}"/>
    <cellStyle name="Comma 58 3 4 6 2" xfId="28709" xr:uid="{ECA2DD66-A35D-4294-80AE-1AD62172F676}"/>
    <cellStyle name="Comma 58 3 4 7" xfId="28694" xr:uid="{90E6B7D4-C3C8-449F-A735-19EDBB7D4DDE}"/>
    <cellStyle name="Comma 58 3 5" xfId="8384" xr:uid="{00000000-0005-0000-0000-000009210000}"/>
    <cellStyle name="Comma 58 3 5 2" xfId="8385" xr:uid="{00000000-0005-0000-0000-00000A210000}"/>
    <cellStyle name="Comma 58 3 5 2 2" xfId="8386" xr:uid="{00000000-0005-0000-0000-00000B210000}"/>
    <cellStyle name="Comma 58 3 5 2 2 2" xfId="8387" xr:uid="{00000000-0005-0000-0000-00000C210000}"/>
    <cellStyle name="Comma 58 3 5 2 2 2 2" xfId="28713" xr:uid="{C3DAD79E-65A2-42FC-BA19-C663ECB87BC3}"/>
    <cellStyle name="Comma 58 3 5 2 2 3" xfId="8388" xr:uid="{00000000-0005-0000-0000-00000D210000}"/>
    <cellStyle name="Comma 58 3 5 2 2 3 2" xfId="28714" xr:uid="{E61B8800-16CE-4CFB-A059-1E75CDDF428B}"/>
    <cellStyle name="Comma 58 3 5 2 2 4" xfId="8389" xr:uid="{00000000-0005-0000-0000-00000E210000}"/>
    <cellStyle name="Comma 58 3 5 2 2 4 2" xfId="28715" xr:uid="{C6834504-F8D2-46FA-8DB5-99F4F0E79D0D}"/>
    <cellStyle name="Comma 58 3 5 2 2 5" xfId="28712" xr:uid="{104F7B06-0550-48A1-B62A-F0E3EDCD5883}"/>
    <cellStyle name="Comma 58 3 5 2 3" xfId="8390" xr:uid="{00000000-0005-0000-0000-00000F210000}"/>
    <cellStyle name="Comma 58 3 5 2 3 2" xfId="28716" xr:uid="{AF36500F-4C8D-4251-AF51-F3E567116889}"/>
    <cellStyle name="Comma 58 3 5 2 4" xfId="8391" xr:uid="{00000000-0005-0000-0000-000010210000}"/>
    <cellStyle name="Comma 58 3 5 2 4 2" xfId="28717" xr:uid="{551F5143-5EB7-4CA0-AAAF-777B46F254DA}"/>
    <cellStyle name="Comma 58 3 5 2 5" xfId="8392" xr:uid="{00000000-0005-0000-0000-000011210000}"/>
    <cellStyle name="Comma 58 3 5 2 5 2" xfId="28718" xr:uid="{59910B40-631A-44F0-B089-AFE9DBE05CA0}"/>
    <cellStyle name="Comma 58 3 5 2 6" xfId="28711" xr:uid="{46B8236A-1DDE-44E1-9818-ACB0B2B4B7E2}"/>
    <cellStyle name="Comma 58 3 5 3" xfId="8393" xr:uid="{00000000-0005-0000-0000-000012210000}"/>
    <cellStyle name="Comma 58 3 5 3 2" xfId="8394" xr:uid="{00000000-0005-0000-0000-000013210000}"/>
    <cellStyle name="Comma 58 3 5 3 2 2" xfId="28720" xr:uid="{D9CC18CF-AA77-4118-823B-5BBA72CBDFAE}"/>
    <cellStyle name="Comma 58 3 5 3 3" xfId="8395" xr:uid="{00000000-0005-0000-0000-000014210000}"/>
    <cellStyle name="Comma 58 3 5 3 3 2" xfId="28721" xr:uid="{F0E1B37D-EE09-4AC0-8E04-0DC4E6D3A792}"/>
    <cellStyle name="Comma 58 3 5 3 4" xfId="8396" xr:uid="{00000000-0005-0000-0000-000015210000}"/>
    <cellStyle name="Comma 58 3 5 3 4 2" xfId="28722" xr:uid="{A55426F0-B466-4990-9177-7376EF0BCD97}"/>
    <cellStyle name="Comma 58 3 5 3 5" xfId="28719" xr:uid="{197102BA-3F91-4EE8-AC24-8156DDF93CBD}"/>
    <cellStyle name="Comma 58 3 5 4" xfId="8397" xr:uid="{00000000-0005-0000-0000-000016210000}"/>
    <cellStyle name="Comma 58 3 5 4 2" xfId="28723" xr:uid="{AFDBB486-5DE6-49F7-83B5-CC211B52AAAC}"/>
    <cellStyle name="Comma 58 3 5 5" xfId="8398" xr:uid="{00000000-0005-0000-0000-000017210000}"/>
    <cellStyle name="Comma 58 3 5 5 2" xfId="28724" xr:uid="{22CC7723-9853-44EC-93FD-436E9A89CC02}"/>
    <cellStyle name="Comma 58 3 5 6" xfId="8399" xr:uid="{00000000-0005-0000-0000-000018210000}"/>
    <cellStyle name="Comma 58 3 5 6 2" xfId="28725" xr:uid="{36837489-E5AD-42C0-B612-DECB9719F2CD}"/>
    <cellStyle name="Comma 58 3 5 7" xfId="28710" xr:uid="{179C361F-3DDC-43A1-A65C-3D1601EAECDE}"/>
    <cellStyle name="Comma 58 3 6" xfId="8400" xr:uid="{00000000-0005-0000-0000-000019210000}"/>
    <cellStyle name="Comma 58 3 6 2" xfId="8401" xr:uid="{00000000-0005-0000-0000-00001A210000}"/>
    <cellStyle name="Comma 58 3 6 2 2" xfId="8402" xr:uid="{00000000-0005-0000-0000-00001B210000}"/>
    <cellStyle name="Comma 58 3 6 2 2 2" xfId="28728" xr:uid="{12FFE5CF-D3F1-431D-B93F-2BFA29AF0D81}"/>
    <cellStyle name="Comma 58 3 6 2 3" xfId="8403" xr:uid="{00000000-0005-0000-0000-00001C210000}"/>
    <cellStyle name="Comma 58 3 6 2 3 2" xfId="28729" xr:uid="{4AE408B7-D411-4268-949D-BF4CCF7DE0CB}"/>
    <cellStyle name="Comma 58 3 6 2 4" xfId="8404" xr:uid="{00000000-0005-0000-0000-00001D210000}"/>
    <cellStyle name="Comma 58 3 6 2 4 2" xfId="28730" xr:uid="{290105BA-09A8-4C6F-A18A-7E28D422F254}"/>
    <cellStyle name="Comma 58 3 6 2 5" xfId="28727" xr:uid="{509E4BD6-9F59-4D42-AA36-0788F511AFD8}"/>
    <cellStyle name="Comma 58 3 6 3" xfId="8405" xr:uid="{00000000-0005-0000-0000-00001E210000}"/>
    <cellStyle name="Comma 58 3 6 3 2" xfId="28731" xr:uid="{BF0D0726-4CDD-418B-BF91-E270C4E99DB2}"/>
    <cellStyle name="Comma 58 3 6 4" xfId="8406" xr:uid="{00000000-0005-0000-0000-00001F210000}"/>
    <cellStyle name="Comma 58 3 6 4 2" xfId="28732" xr:uid="{C51322AD-4984-42E0-B69C-78CCF6A02193}"/>
    <cellStyle name="Comma 58 3 6 5" xfId="8407" xr:uid="{00000000-0005-0000-0000-000020210000}"/>
    <cellStyle name="Comma 58 3 6 5 2" xfId="28733" xr:uid="{0BCF9078-DFDD-43F6-A373-E1487E548242}"/>
    <cellStyle name="Comma 58 3 6 6" xfId="28726" xr:uid="{8FC4BAB2-3AAF-4700-BAAE-577A826AA760}"/>
    <cellStyle name="Comma 58 3 7" xfId="8408" xr:uid="{00000000-0005-0000-0000-000021210000}"/>
    <cellStyle name="Comma 58 3 7 2" xfId="8409" xr:uid="{00000000-0005-0000-0000-000022210000}"/>
    <cellStyle name="Comma 58 3 7 2 2" xfId="28735" xr:uid="{D3FE82AC-435D-4CED-8679-8C1364697F5A}"/>
    <cellStyle name="Comma 58 3 7 3" xfId="8410" xr:uid="{00000000-0005-0000-0000-000023210000}"/>
    <cellStyle name="Comma 58 3 7 3 2" xfId="28736" xr:uid="{3A2739D3-E104-44F0-9A2A-9F56A9D7076D}"/>
    <cellStyle name="Comma 58 3 7 4" xfId="8411" xr:uid="{00000000-0005-0000-0000-000024210000}"/>
    <cellStyle name="Comma 58 3 7 4 2" xfId="28737" xr:uid="{D956AACE-FCA4-4354-BCA1-AFD446A83A73}"/>
    <cellStyle name="Comma 58 3 7 5" xfId="28734" xr:uid="{8A1000B9-BAF0-49AD-A3F5-667DAA448CB7}"/>
    <cellStyle name="Comma 58 3 8" xfId="8412" xr:uid="{00000000-0005-0000-0000-000025210000}"/>
    <cellStyle name="Comma 58 3 8 2" xfId="28738" xr:uid="{FF79F1E8-28F0-4BE6-87BC-AF7A00BF75EF}"/>
    <cellStyle name="Comma 58 3 9" xfId="8413" xr:uid="{00000000-0005-0000-0000-000026210000}"/>
    <cellStyle name="Comma 58 3 9 2" xfId="28739" xr:uid="{BF39254A-948A-4124-B2A1-E0876A2559DE}"/>
    <cellStyle name="Comma 58 4" xfId="8414" xr:uid="{00000000-0005-0000-0000-000027210000}"/>
    <cellStyle name="Comma 58 4 2" xfId="8415" xr:uid="{00000000-0005-0000-0000-000028210000}"/>
    <cellStyle name="Comma 58 4 2 2" xfId="8416" xr:uid="{00000000-0005-0000-0000-000029210000}"/>
    <cellStyle name="Comma 58 4 2 2 2" xfId="8417" xr:uid="{00000000-0005-0000-0000-00002A210000}"/>
    <cellStyle name="Comma 58 4 2 2 2 2" xfId="8418" xr:uid="{00000000-0005-0000-0000-00002B210000}"/>
    <cellStyle name="Comma 58 4 2 2 2 2 2" xfId="28744" xr:uid="{DCF033D9-2C91-424F-9482-C05195C17F72}"/>
    <cellStyle name="Comma 58 4 2 2 2 3" xfId="8419" xr:uid="{00000000-0005-0000-0000-00002C210000}"/>
    <cellStyle name="Comma 58 4 2 2 2 3 2" xfId="28745" xr:uid="{CB12349A-F00C-462E-BC0C-D95BC7051D4E}"/>
    <cellStyle name="Comma 58 4 2 2 2 4" xfId="8420" xr:uid="{00000000-0005-0000-0000-00002D210000}"/>
    <cellStyle name="Comma 58 4 2 2 2 4 2" xfId="28746" xr:uid="{9278BEC9-BA81-438E-B128-1BBE79F6A9B6}"/>
    <cellStyle name="Comma 58 4 2 2 2 5" xfId="28743" xr:uid="{C0A24091-8B1F-4476-A0C4-6B1F5C9DE0DB}"/>
    <cellStyle name="Comma 58 4 2 2 3" xfId="8421" xr:uid="{00000000-0005-0000-0000-00002E210000}"/>
    <cellStyle name="Comma 58 4 2 2 3 2" xfId="28747" xr:uid="{18F9E393-6EBE-4F27-9E12-1C5CE2EC2102}"/>
    <cellStyle name="Comma 58 4 2 2 4" xfId="8422" xr:uid="{00000000-0005-0000-0000-00002F210000}"/>
    <cellStyle name="Comma 58 4 2 2 4 2" xfId="28748" xr:uid="{6A73ED8B-CE85-4352-B79C-71DB4FF077A5}"/>
    <cellStyle name="Comma 58 4 2 2 5" xfId="8423" xr:uid="{00000000-0005-0000-0000-000030210000}"/>
    <cellStyle name="Comma 58 4 2 2 5 2" xfId="28749" xr:uid="{9BFFE8DA-1657-46F7-9777-E63A45A3E3B4}"/>
    <cellStyle name="Comma 58 4 2 2 6" xfId="28742" xr:uid="{BA43F31B-FD14-4416-9060-731BFAEB10F1}"/>
    <cellStyle name="Comma 58 4 2 3" xfId="8424" xr:uid="{00000000-0005-0000-0000-000031210000}"/>
    <cellStyle name="Comma 58 4 2 3 2" xfId="8425" xr:uid="{00000000-0005-0000-0000-000032210000}"/>
    <cellStyle name="Comma 58 4 2 3 2 2" xfId="28751" xr:uid="{47069623-9063-44B1-88AD-014DA1CDAE08}"/>
    <cellStyle name="Comma 58 4 2 3 3" xfId="8426" xr:uid="{00000000-0005-0000-0000-000033210000}"/>
    <cellStyle name="Comma 58 4 2 3 3 2" xfId="28752" xr:uid="{2D0D1297-2588-48F7-AB16-735C249754D6}"/>
    <cellStyle name="Comma 58 4 2 3 4" xfId="8427" xr:uid="{00000000-0005-0000-0000-000034210000}"/>
    <cellStyle name="Comma 58 4 2 3 4 2" xfId="28753" xr:uid="{6D096ADE-14D2-49F9-9951-A7C549FFEB07}"/>
    <cellStyle name="Comma 58 4 2 3 5" xfId="28750" xr:uid="{C413B810-B5C7-4FFD-8221-C937CF4591FA}"/>
    <cellStyle name="Comma 58 4 2 4" xfId="8428" xr:uid="{00000000-0005-0000-0000-000035210000}"/>
    <cellStyle name="Comma 58 4 2 4 2" xfId="28754" xr:uid="{08DB10C8-4640-4335-808F-67258FA273FC}"/>
    <cellStyle name="Comma 58 4 2 5" xfId="8429" xr:uid="{00000000-0005-0000-0000-000036210000}"/>
    <cellStyle name="Comma 58 4 2 5 2" xfId="28755" xr:uid="{DE8C11BC-9665-430E-9A8C-87F25C35BF29}"/>
    <cellStyle name="Comma 58 4 2 6" xfId="8430" xr:uid="{00000000-0005-0000-0000-000037210000}"/>
    <cellStyle name="Comma 58 4 2 6 2" xfId="28756" xr:uid="{EC180CBF-031E-48C3-9144-46E31CDD1C57}"/>
    <cellStyle name="Comma 58 4 2 7" xfId="28741" xr:uid="{EFA68C20-4789-45DF-A624-DBA07B0C6A71}"/>
    <cellStyle name="Comma 58 4 3" xfId="8431" xr:uid="{00000000-0005-0000-0000-000038210000}"/>
    <cellStyle name="Comma 58 4 3 2" xfId="8432" xr:uid="{00000000-0005-0000-0000-000039210000}"/>
    <cellStyle name="Comma 58 4 3 2 2" xfId="8433" xr:uid="{00000000-0005-0000-0000-00003A210000}"/>
    <cellStyle name="Comma 58 4 3 2 2 2" xfId="8434" xr:uid="{00000000-0005-0000-0000-00003B210000}"/>
    <cellStyle name="Comma 58 4 3 2 2 2 2" xfId="28760" xr:uid="{F06272D9-27C1-417E-9FF4-D26FAA6FC372}"/>
    <cellStyle name="Comma 58 4 3 2 2 3" xfId="8435" xr:uid="{00000000-0005-0000-0000-00003C210000}"/>
    <cellStyle name="Comma 58 4 3 2 2 3 2" xfId="28761" xr:uid="{F9AACCBB-58A3-4A4B-9411-C42C86D2CB2B}"/>
    <cellStyle name="Comma 58 4 3 2 2 4" xfId="8436" xr:uid="{00000000-0005-0000-0000-00003D210000}"/>
    <cellStyle name="Comma 58 4 3 2 2 4 2" xfId="28762" xr:uid="{1BF238DE-6095-4258-8A79-BBEF86CE229D}"/>
    <cellStyle name="Comma 58 4 3 2 2 5" xfId="28759" xr:uid="{07E3C820-88B6-4707-9CDF-DCA7FB62DA7A}"/>
    <cellStyle name="Comma 58 4 3 2 3" xfId="8437" xr:uid="{00000000-0005-0000-0000-00003E210000}"/>
    <cellStyle name="Comma 58 4 3 2 3 2" xfId="28763" xr:uid="{37DFD068-BCE8-4CE5-8534-E022E862616C}"/>
    <cellStyle name="Comma 58 4 3 2 4" xfId="8438" xr:uid="{00000000-0005-0000-0000-00003F210000}"/>
    <cellStyle name="Comma 58 4 3 2 4 2" xfId="28764" xr:uid="{8AF4F35B-1665-4CE2-B9B7-916F70B07DFA}"/>
    <cellStyle name="Comma 58 4 3 2 5" xfId="8439" xr:uid="{00000000-0005-0000-0000-000040210000}"/>
    <cellStyle name="Comma 58 4 3 2 5 2" xfId="28765" xr:uid="{32A163BC-25CF-46F8-B90C-7349E331A72B}"/>
    <cellStyle name="Comma 58 4 3 2 6" xfId="28758" xr:uid="{2EFFB4A4-270A-4B65-8937-2151154D0960}"/>
    <cellStyle name="Comma 58 4 3 3" xfId="8440" xr:uid="{00000000-0005-0000-0000-000041210000}"/>
    <cellStyle name="Comma 58 4 3 3 2" xfId="8441" xr:uid="{00000000-0005-0000-0000-000042210000}"/>
    <cellStyle name="Comma 58 4 3 3 2 2" xfId="28767" xr:uid="{1F00BD9A-BBDE-4F71-A490-5FEB709AE9D1}"/>
    <cellStyle name="Comma 58 4 3 3 3" xfId="8442" xr:uid="{00000000-0005-0000-0000-000043210000}"/>
    <cellStyle name="Comma 58 4 3 3 3 2" xfId="28768" xr:uid="{8F068B7A-0BEC-49D4-AD22-E3995980710C}"/>
    <cellStyle name="Comma 58 4 3 3 4" xfId="8443" xr:uid="{00000000-0005-0000-0000-000044210000}"/>
    <cellStyle name="Comma 58 4 3 3 4 2" xfId="28769" xr:uid="{6A5BDB8E-1E21-4A42-A8D4-0A3CB01B10CD}"/>
    <cellStyle name="Comma 58 4 3 3 5" xfId="28766" xr:uid="{FFC124CB-C577-45DB-A87A-25E8DFE856E4}"/>
    <cellStyle name="Comma 58 4 3 4" xfId="8444" xr:uid="{00000000-0005-0000-0000-000045210000}"/>
    <cellStyle name="Comma 58 4 3 4 2" xfId="28770" xr:uid="{49543B33-FC68-4465-8AEA-BD9616EFDBD3}"/>
    <cellStyle name="Comma 58 4 3 5" xfId="8445" xr:uid="{00000000-0005-0000-0000-000046210000}"/>
    <cellStyle name="Comma 58 4 3 5 2" xfId="28771" xr:uid="{A025C23F-E4E1-437E-A76D-23B7562D1613}"/>
    <cellStyle name="Comma 58 4 3 6" xfId="8446" xr:uid="{00000000-0005-0000-0000-000047210000}"/>
    <cellStyle name="Comma 58 4 3 6 2" xfId="28772" xr:uid="{1D3C8794-CB69-4750-9F18-73DCD67E5436}"/>
    <cellStyle name="Comma 58 4 3 7" xfId="28757" xr:uid="{843CA3B6-4758-4BA2-BFFA-326CCC79F45D}"/>
    <cellStyle name="Comma 58 4 4" xfId="8447" xr:uid="{00000000-0005-0000-0000-000048210000}"/>
    <cellStyle name="Comma 58 4 4 2" xfId="8448" xr:uid="{00000000-0005-0000-0000-000049210000}"/>
    <cellStyle name="Comma 58 4 4 2 2" xfId="8449" xr:uid="{00000000-0005-0000-0000-00004A210000}"/>
    <cellStyle name="Comma 58 4 4 2 2 2" xfId="28775" xr:uid="{D9D36DD4-AAE3-4A78-8E44-0AB1664BC71C}"/>
    <cellStyle name="Comma 58 4 4 2 3" xfId="8450" xr:uid="{00000000-0005-0000-0000-00004B210000}"/>
    <cellStyle name="Comma 58 4 4 2 3 2" xfId="28776" xr:uid="{21B2722C-C507-4A23-AC6F-56B034F1C96A}"/>
    <cellStyle name="Comma 58 4 4 2 4" xfId="8451" xr:uid="{00000000-0005-0000-0000-00004C210000}"/>
    <cellStyle name="Comma 58 4 4 2 4 2" xfId="28777" xr:uid="{D8B37ED0-F701-4879-A13F-FC86846ADC68}"/>
    <cellStyle name="Comma 58 4 4 2 5" xfId="28774" xr:uid="{9F833DB7-E30D-4FA5-A807-989B25F73660}"/>
    <cellStyle name="Comma 58 4 4 3" xfId="8452" xr:uid="{00000000-0005-0000-0000-00004D210000}"/>
    <cellStyle name="Comma 58 4 4 3 2" xfId="28778" xr:uid="{03EF467A-B83E-4050-91EE-EEB349E8C501}"/>
    <cellStyle name="Comma 58 4 4 4" xfId="8453" xr:uid="{00000000-0005-0000-0000-00004E210000}"/>
    <cellStyle name="Comma 58 4 4 4 2" xfId="28779" xr:uid="{448C1CF7-B4C1-4438-84EA-AD54C5BC36C0}"/>
    <cellStyle name="Comma 58 4 4 5" xfId="8454" xr:uid="{00000000-0005-0000-0000-00004F210000}"/>
    <cellStyle name="Comma 58 4 4 5 2" xfId="28780" xr:uid="{A25E53DE-B73A-475E-9F12-72CE52F4CD51}"/>
    <cellStyle name="Comma 58 4 4 6" xfId="28773" xr:uid="{B6362E7C-6B14-4DF7-9427-6AA99EA48431}"/>
    <cellStyle name="Comma 58 4 5" xfId="8455" xr:uid="{00000000-0005-0000-0000-000050210000}"/>
    <cellStyle name="Comma 58 4 5 2" xfId="8456" xr:uid="{00000000-0005-0000-0000-000051210000}"/>
    <cellStyle name="Comma 58 4 5 2 2" xfId="28782" xr:uid="{1A594E71-B4C5-48E0-8AA3-32664E0F2088}"/>
    <cellStyle name="Comma 58 4 5 3" xfId="8457" xr:uid="{00000000-0005-0000-0000-000052210000}"/>
    <cellStyle name="Comma 58 4 5 3 2" xfId="28783" xr:uid="{361DEFB8-9F0B-4C24-8E6F-7718874FAEA0}"/>
    <cellStyle name="Comma 58 4 5 4" xfId="8458" xr:uid="{00000000-0005-0000-0000-000053210000}"/>
    <cellStyle name="Comma 58 4 5 4 2" xfId="28784" xr:uid="{937AC74F-EE64-4A06-91FC-0C0B85512720}"/>
    <cellStyle name="Comma 58 4 5 5" xfId="28781" xr:uid="{C98F8A7A-C620-490B-8C44-9866A359D6E7}"/>
    <cellStyle name="Comma 58 4 6" xfId="8459" xr:uid="{00000000-0005-0000-0000-000054210000}"/>
    <cellStyle name="Comma 58 4 6 2" xfId="28785" xr:uid="{6EC67AB2-D68C-4FB8-8DF3-024A53060707}"/>
    <cellStyle name="Comma 58 4 7" xfId="8460" xr:uid="{00000000-0005-0000-0000-000055210000}"/>
    <cellStyle name="Comma 58 4 7 2" xfId="28786" xr:uid="{0B117FE4-9B6D-45B3-8776-CED000CDFB4A}"/>
    <cellStyle name="Comma 58 4 8" xfId="8461" xr:uid="{00000000-0005-0000-0000-000056210000}"/>
    <cellStyle name="Comma 58 4 8 2" xfId="28787" xr:uid="{01AC1E27-1D82-4563-9F53-7B26D549EB86}"/>
    <cellStyle name="Comma 58 4 9" xfId="28740" xr:uid="{998011ED-E5BF-4BEA-9C0F-926F032A2B7A}"/>
    <cellStyle name="Comma 58 5" xfId="8462" xr:uid="{00000000-0005-0000-0000-000057210000}"/>
    <cellStyle name="Comma 58 5 2" xfId="8463" xr:uid="{00000000-0005-0000-0000-000058210000}"/>
    <cellStyle name="Comma 58 5 2 2" xfId="8464" xr:uid="{00000000-0005-0000-0000-000059210000}"/>
    <cellStyle name="Comma 58 5 2 2 2" xfId="8465" xr:uid="{00000000-0005-0000-0000-00005A210000}"/>
    <cellStyle name="Comma 58 5 2 2 2 2" xfId="8466" xr:uid="{00000000-0005-0000-0000-00005B210000}"/>
    <cellStyle name="Comma 58 5 2 2 2 2 2" xfId="28792" xr:uid="{39362428-9BC2-4711-B49A-5AFDA7E7339F}"/>
    <cellStyle name="Comma 58 5 2 2 2 3" xfId="8467" xr:uid="{00000000-0005-0000-0000-00005C210000}"/>
    <cellStyle name="Comma 58 5 2 2 2 3 2" xfId="28793" xr:uid="{2ACDA867-77E4-4B80-9F03-CD06635C0154}"/>
    <cellStyle name="Comma 58 5 2 2 2 4" xfId="8468" xr:uid="{00000000-0005-0000-0000-00005D210000}"/>
    <cellStyle name="Comma 58 5 2 2 2 4 2" xfId="28794" xr:uid="{3175E32E-6469-4810-BC01-E31F5042884C}"/>
    <cellStyle name="Comma 58 5 2 2 2 5" xfId="28791" xr:uid="{61C588F2-FE37-4473-9BA1-C324DBCA238B}"/>
    <cellStyle name="Comma 58 5 2 2 3" xfId="8469" xr:uid="{00000000-0005-0000-0000-00005E210000}"/>
    <cellStyle name="Comma 58 5 2 2 3 2" xfId="28795" xr:uid="{32A77C6E-1FE3-4554-9DC2-2037D4BD1FF7}"/>
    <cellStyle name="Comma 58 5 2 2 4" xfId="8470" xr:uid="{00000000-0005-0000-0000-00005F210000}"/>
    <cellStyle name="Comma 58 5 2 2 4 2" xfId="28796" xr:uid="{54F21971-AD64-45BB-B78C-D9DBDC092E1F}"/>
    <cellStyle name="Comma 58 5 2 2 5" xfId="8471" xr:uid="{00000000-0005-0000-0000-000060210000}"/>
    <cellStyle name="Comma 58 5 2 2 5 2" xfId="28797" xr:uid="{62DB9C1D-3A55-421E-8C9D-05233383DCE8}"/>
    <cellStyle name="Comma 58 5 2 2 6" xfId="28790" xr:uid="{F0071BCF-B5B0-4888-9DE1-0F42C40B0D57}"/>
    <cellStyle name="Comma 58 5 2 3" xfId="8472" xr:uid="{00000000-0005-0000-0000-000061210000}"/>
    <cellStyle name="Comma 58 5 2 3 2" xfId="8473" xr:uid="{00000000-0005-0000-0000-000062210000}"/>
    <cellStyle name="Comma 58 5 2 3 2 2" xfId="28799" xr:uid="{45EDA9AB-F194-4211-94CA-8FAED3FDD4D0}"/>
    <cellStyle name="Comma 58 5 2 3 3" xfId="8474" xr:uid="{00000000-0005-0000-0000-000063210000}"/>
    <cellStyle name="Comma 58 5 2 3 3 2" xfId="28800" xr:uid="{360EF3DA-9610-4C94-BF8C-5CCA368397D0}"/>
    <cellStyle name="Comma 58 5 2 3 4" xfId="8475" xr:uid="{00000000-0005-0000-0000-000064210000}"/>
    <cellStyle name="Comma 58 5 2 3 4 2" xfId="28801" xr:uid="{4530FCE1-CBF5-4332-9816-971676188D38}"/>
    <cellStyle name="Comma 58 5 2 3 5" xfId="28798" xr:uid="{1ED5B94C-A3CB-4683-B117-70FF46F2A98E}"/>
    <cellStyle name="Comma 58 5 2 4" xfId="8476" xr:uid="{00000000-0005-0000-0000-000065210000}"/>
    <cellStyle name="Comma 58 5 2 4 2" xfId="28802" xr:uid="{7C8692EE-1EAA-4E5A-A94C-026E18141017}"/>
    <cellStyle name="Comma 58 5 2 5" xfId="8477" xr:uid="{00000000-0005-0000-0000-000066210000}"/>
    <cellStyle name="Comma 58 5 2 5 2" xfId="28803" xr:uid="{B39E82D7-C934-4445-B387-795C7F383631}"/>
    <cellStyle name="Comma 58 5 2 6" xfId="8478" xr:uid="{00000000-0005-0000-0000-000067210000}"/>
    <cellStyle name="Comma 58 5 2 6 2" xfId="28804" xr:uid="{BFFAE523-6B0D-4B6A-BBE9-011587DC3DB8}"/>
    <cellStyle name="Comma 58 5 2 7" xfId="28789" xr:uid="{60258712-51F8-4B51-A1B7-275CE8DB631C}"/>
    <cellStyle name="Comma 58 5 3" xfId="8479" xr:uid="{00000000-0005-0000-0000-000068210000}"/>
    <cellStyle name="Comma 58 5 3 2" xfId="8480" xr:uid="{00000000-0005-0000-0000-000069210000}"/>
    <cellStyle name="Comma 58 5 3 2 2" xfId="8481" xr:uid="{00000000-0005-0000-0000-00006A210000}"/>
    <cellStyle name="Comma 58 5 3 2 2 2" xfId="8482" xr:uid="{00000000-0005-0000-0000-00006B210000}"/>
    <cellStyle name="Comma 58 5 3 2 2 2 2" xfId="28808" xr:uid="{1B1C06B9-DFCC-4C80-9D9B-A095A298F301}"/>
    <cellStyle name="Comma 58 5 3 2 2 3" xfId="8483" xr:uid="{00000000-0005-0000-0000-00006C210000}"/>
    <cellStyle name="Comma 58 5 3 2 2 3 2" xfId="28809" xr:uid="{1E1C1555-885B-4F05-B831-41BE35912505}"/>
    <cellStyle name="Comma 58 5 3 2 2 4" xfId="8484" xr:uid="{00000000-0005-0000-0000-00006D210000}"/>
    <cellStyle name="Comma 58 5 3 2 2 4 2" xfId="28810" xr:uid="{74B11B98-6DC7-4D95-A368-9E4182824481}"/>
    <cellStyle name="Comma 58 5 3 2 2 5" xfId="28807" xr:uid="{2F2DCDEB-C7ED-4727-A79C-9DDD87415B73}"/>
    <cellStyle name="Comma 58 5 3 2 3" xfId="8485" xr:uid="{00000000-0005-0000-0000-00006E210000}"/>
    <cellStyle name="Comma 58 5 3 2 3 2" xfId="28811" xr:uid="{81CEDF57-552A-45C0-A4AA-D8CFC21605A7}"/>
    <cellStyle name="Comma 58 5 3 2 4" xfId="8486" xr:uid="{00000000-0005-0000-0000-00006F210000}"/>
    <cellStyle name="Comma 58 5 3 2 4 2" xfId="28812" xr:uid="{08AD1D90-082E-4EE3-88DE-DB14ACCB5224}"/>
    <cellStyle name="Comma 58 5 3 2 5" xfId="8487" xr:uid="{00000000-0005-0000-0000-000070210000}"/>
    <cellStyle name="Comma 58 5 3 2 5 2" xfId="28813" xr:uid="{0BCB7D45-D439-452E-BB9B-596DC55A193B}"/>
    <cellStyle name="Comma 58 5 3 2 6" xfId="28806" xr:uid="{6F23FFBB-F322-4D03-AFA6-05CB2FA26DCE}"/>
    <cellStyle name="Comma 58 5 3 3" xfId="8488" xr:uid="{00000000-0005-0000-0000-000071210000}"/>
    <cellStyle name="Comma 58 5 3 3 2" xfId="8489" xr:uid="{00000000-0005-0000-0000-000072210000}"/>
    <cellStyle name="Comma 58 5 3 3 2 2" xfId="28815" xr:uid="{F8FD1B55-AC7A-4026-9357-F03EC9811F9E}"/>
    <cellStyle name="Comma 58 5 3 3 3" xfId="8490" xr:uid="{00000000-0005-0000-0000-000073210000}"/>
    <cellStyle name="Comma 58 5 3 3 3 2" xfId="28816" xr:uid="{EDE8B9C6-B5A6-4520-8BC3-7B4C3EEB92A4}"/>
    <cellStyle name="Comma 58 5 3 3 4" xfId="8491" xr:uid="{00000000-0005-0000-0000-000074210000}"/>
    <cellStyle name="Comma 58 5 3 3 4 2" xfId="28817" xr:uid="{257D5C52-9B29-44F8-934B-180AB4FCC7C8}"/>
    <cellStyle name="Comma 58 5 3 3 5" xfId="28814" xr:uid="{7451B969-6BD2-4CA8-839E-8EA8514CEE57}"/>
    <cellStyle name="Comma 58 5 3 4" xfId="8492" xr:uid="{00000000-0005-0000-0000-000075210000}"/>
    <cellStyle name="Comma 58 5 3 4 2" xfId="28818" xr:uid="{05983029-690A-4A87-8A9D-F9125B69E7E6}"/>
    <cellStyle name="Comma 58 5 3 5" xfId="8493" xr:uid="{00000000-0005-0000-0000-000076210000}"/>
    <cellStyle name="Comma 58 5 3 5 2" xfId="28819" xr:uid="{9DB70AF4-BCE5-4463-8CBE-D46B52475DA3}"/>
    <cellStyle name="Comma 58 5 3 6" xfId="8494" xr:uid="{00000000-0005-0000-0000-000077210000}"/>
    <cellStyle name="Comma 58 5 3 6 2" xfId="28820" xr:uid="{C0D5E900-FF98-4802-8A8E-275E9D464253}"/>
    <cellStyle name="Comma 58 5 3 7" xfId="28805" xr:uid="{F0550023-34FC-4DCF-9B02-6D7624602B2E}"/>
    <cellStyle name="Comma 58 5 4" xfId="8495" xr:uid="{00000000-0005-0000-0000-000078210000}"/>
    <cellStyle name="Comma 58 5 4 2" xfId="8496" xr:uid="{00000000-0005-0000-0000-000079210000}"/>
    <cellStyle name="Comma 58 5 4 2 2" xfId="8497" xr:uid="{00000000-0005-0000-0000-00007A210000}"/>
    <cellStyle name="Comma 58 5 4 2 2 2" xfId="28823" xr:uid="{CE6D57C7-A5C7-4CE7-AA43-9AC6E52F7984}"/>
    <cellStyle name="Comma 58 5 4 2 3" xfId="8498" xr:uid="{00000000-0005-0000-0000-00007B210000}"/>
    <cellStyle name="Comma 58 5 4 2 3 2" xfId="28824" xr:uid="{3C7E36F6-5018-4404-A94F-BE86A879AB0A}"/>
    <cellStyle name="Comma 58 5 4 2 4" xfId="8499" xr:uid="{00000000-0005-0000-0000-00007C210000}"/>
    <cellStyle name="Comma 58 5 4 2 4 2" xfId="28825" xr:uid="{118DD090-635D-4259-9BAD-F10EC6AB2787}"/>
    <cellStyle name="Comma 58 5 4 2 5" xfId="28822" xr:uid="{A6E7877F-A168-4BF4-9627-3B7C42241981}"/>
    <cellStyle name="Comma 58 5 4 3" xfId="8500" xr:uid="{00000000-0005-0000-0000-00007D210000}"/>
    <cellStyle name="Comma 58 5 4 3 2" xfId="28826" xr:uid="{1265BE65-688F-4106-B21C-91F5FCBE6224}"/>
    <cellStyle name="Comma 58 5 4 4" xfId="8501" xr:uid="{00000000-0005-0000-0000-00007E210000}"/>
    <cellStyle name="Comma 58 5 4 4 2" xfId="28827" xr:uid="{A3DC6034-DA69-4C69-B541-C322A6CC0BFB}"/>
    <cellStyle name="Comma 58 5 4 5" xfId="8502" xr:uid="{00000000-0005-0000-0000-00007F210000}"/>
    <cellStyle name="Comma 58 5 4 5 2" xfId="28828" xr:uid="{A31CF732-892D-4A4C-8137-D5CB52E0DAF4}"/>
    <cellStyle name="Comma 58 5 4 6" xfId="28821" xr:uid="{02208DAA-2420-42E3-B445-8616303C4E21}"/>
    <cellStyle name="Comma 58 5 5" xfId="8503" xr:uid="{00000000-0005-0000-0000-000080210000}"/>
    <cellStyle name="Comma 58 5 5 2" xfId="8504" xr:uid="{00000000-0005-0000-0000-000081210000}"/>
    <cellStyle name="Comma 58 5 5 2 2" xfId="28830" xr:uid="{EEAF8819-CDB8-432F-8065-C21E702D6401}"/>
    <cellStyle name="Comma 58 5 5 3" xfId="8505" xr:uid="{00000000-0005-0000-0000-000082210000}"/>
    <cellStyle name="Comma 58 5 5 3 2" xfId="28831" xr:uid="{F3E70D3F-AC0B-4EA8-9783-4D31BAA09D0C}"/>
    <cellStyle name="Comma 58 5 5 4" xfId="8506" xr:uid="{00000000-0005-0000-0000-000083210000}"/>
    <cellStyle name="Comma 58 5 5 4 2" xfId="28832" xr:uid="{78F17CC9-D6A9-41C5-9DB3-FB9CC8332401}"/>
    <cellStyle name="Comma 58 5 5 5" xfId="28829" xr:uid="{BE743275-44E6-4A1F-801F-6C16E7E63DD0}"/>
    <cellStyle name="Comma 58 5 6" xfId="8507" xr:uid="{00000000-0005-0000-0000-000084210000}"/>
    <cellStyle name="Comma 58 5 6 2" xfId="28833" xr:uid="{615D78D3-159E-42C8-B764-00C119FB8206}"/>
    <cellStyle name="Comma 58 5 7" xfId="8508" xr:uid="{00000000-0005-0000-0000-000085210000}"/>
    <cellStyle name="Comma 58 5 7 2" xfId="28834" xr:uid="{53731632-0729-40BA-9521-C3521CE8B834}"/>
    <cellStyle name="Comma 58 5 8" xfId="8509" xr:uid="{00000000-0005-0000-0000-000086210000}"/>
    <cellStyle name="Comma 58 5 8 2" xfId="28835" xr:uid="{43573551-1B99-41B3-8347-F2AF9CE46D99}"/>
    <cellStyle name="Comma 58 5 9" xfId="28788" xr:uid="{7E5AEE8F-B776-4A7E-B761-53F4EDE2D3FC}"/>
    <cellStyle name="Comma 58 6" xfId="8510" xr:uid="{00000000-0005-0000-0000-000087210000}"/>
    <cellStyle name="Comma 58 6 2" xfId="8511" xr:uid="{00000000-0005-0000-0000-000088210000}"/>
    <cellStyle name="Comma 58 6 2 2" xfId="8512" xr:uid="{00000000-0005-0000-0000-000089210000}"/>
    <cellStyle name="Comma 58 6 2 2 2" xfId="8513" xr:uid="{00000000-0005-0000-0000-00008A210000}"/>
    <cellStyle name="Comma 58 6 2 2 2 2" xfId="28839" xr:uid="{74CE1DE6-718B-4E1B-B6E8-A752E41E96A4}"/>
    <cellStyle name="Comma 58 6 2 2 3" xfId="8514" xr:uid="{00000000-0005-0000-0000-00008B210000}"/>
    <cellStyle name="Comma 58 6 2 2 3 2" xfId="28840" xr:uid="{7BD91901-EB45-4842-BC00-1258EC28A0DB}"/>
    <cellStyle name="Comma 58 6 2 2 4" xfId="8515" xr:uid="{00000000-0005-0000-0000-00008C210000}"/>
    <cellStyle name="Comma 58 6 2 2 4 2" xfId="28841" xr:uid="{9AF0869A-8037-4118-B063-2979F90E8F60}"/>
    <cellStyle name="Comma 58 6 2 2 5" xfId="28838" xr:uid="{A0299B81-881C-40B9-9659-573475A32D21}"/>
    <cellStyle name="Comma 58 6 2 3" xfId="8516" xr:uid="{00000000-0005-0000-0000-00008D210000}"/>
    <cellStyle name="Comma 58 6 2 3 2" xfId="28842" xr:uid="{915C9054-D13E-42D6-9A6F-814828A330C6}"/>
    <cellStyle name="Comma 58 6 2 4" xfId="8517" xr:uid="{00000000-0005-0000-0000-00008E210000}"/>
    <cellStyle name="Comma 58 6 2 4 2" xfId="28843" xr:uid="{951B8C61-3A8E-4B1E-8D0B-4DF41A1F1E01}"/>
    <cellStyle name="Comma 58 6 2 5" xfId="8518" xr:uid="{00000000-0005-0000-0000-00008F210000}"/>
    <cellStyle name="Comma 58 6 2 5 2" xfId="28844" xr:uid="{CB8B6BE8-1647-4B06-93BA-C27C2DF15143}"/>
    <cellStyle name="Comma 58 6 2 6" xfId="28837" xr:uid="{A3175D89-AA59-43F3-B955-66225AC47CB9}"/>
    <cellStyle name="Comma 58 6 3" xfId="8519" xr:uid="{00000000-0005-0000-0000-000090210000}"/>
    <cellStyle name="Comma 58 6 3 2" xfId="8520" xr:uid="{00000000-0005-0000-0000-000091210000}"/>
    <cellStyle name="Comma 58 6 3 2 2" xfId="28846" xr:uid="{3F956B7B-11EC-43CD-8702-49C5257FE048}"/>
    <cellStyle name="Comma 58 6 3 3" xfId="8521" xr:uid="{00000000-0005-0000-0000-000092210000}"/>
    <cellStyle name="Comma 58 6 3 3 2" xfId="28847" xr:uid="{B29EBF49-41BD-44AF-9720-EA9108FD542B}"/>
    <cellStyle name="Comma 58 6 3 4" xfId="8522" xr:uid="{00000000-0005-0000-0000-000093210000}"/>
    <cellStyle name="Comma 58 6 3 4 2" xfId="28848" xr:uid="{2301FFF1-8154-4838-A56F-BE5AF76528CE}"/>
    <cellStyle name="Comma 58 6 3 5" xfId="28845" xr:uid="{619F2E9A-9711-4E82-8E8D-37410E2C11C0}"/>
    <cellStyle name="Comma 58 6 4" xfId="8523" xr:uid="{00000000-0005-0000-0000-000094210000}"/>
    <cellStyle name="Comma 58 6 4 2" xfId="28849" xr:uid="{648E7A95-0D8B-4E35-9CD0-52487417F242}"/>
    <cellStyle name="Comma 58 6 5" xfId="8524" xr:uid="{00000000-0005-0000-0000-000095210000}"/>
    <cellStyle name="Comma 58 6 5 2" xfId="28850" xr:uid="{4D81C75C-B551-4113-AB12-FA543142189E}"/>
    <cellStyle name="Comma 58 6 6" xfId="8525" xr:uid="{00000000-0005-0000-0000-000096210000}"/>
    <cellStyle name="Comma 58 6 6 2" xfId="28851" xr:uid="{503E4355-F7B5-4E11-B2E6-0193C9BD8E11}"/>
    <cellStyle name="Comma 58 6 7" xfId="28836" xr:uid="{2018A2F6-1A6A-4241-B0A0-6D2CABBB30AD}"/>
    <cellStyle name="Comma 58 7" xfId="8526" xr:uid="{00000000-0005-0000-0000-000097210000}"/>
    <cellStyle name="Comma 58 7 2" xfId="8527" xr:uid="{00000000-0005-0000-0000-000098210000}"/>
    <cellStyle name="Comma 58 7 2 2" xfId="8528" xr:uid="{00000000-0005-0000-0000-000099210000}"/>
    <cellStyle name="Comma 58 7 2 2 2" xfId="8529" xr:uid="{00000000-0005-0000-0000-00009A210000}"/>
    <cellStyle name="Comma 58 7 2 2 2 2" xfId="28855" xr:uid="{196B8380-75BF-4DBE-B152-22ED75DC6727}"/>
    <cellStyle name="Comma 58 7 2 2 3" xfId="8530" xr:uid="{00000000-0005-0000-0000-00009B210000}"/>
    <cellStyle name="Comma 58 7 2 2 3 2" xfId="28856" xr:uid="{4B2B5440-7A28-4726-AA20-F36AFB33B355}"/>
    <cellStyle name="Comma 58 7 2 2 4" xfId="8531" xr:uid="{00000000-0005-0000-0000-00009C210000}"/>
    <cellStyle name="Comma 58 7 2 2 4 2" xfId="28857" xr:uid="{C55D8BE1-CAE8-49CF-A69D-4DA2366CA128}"/>
    <cellStyle name="Comma 58 7 2 2 5" xfId="28854" xr:uid="{9697F562-5AC4-4F54-A46B-E632D228907F}"/>
    <cellStyle name="Comma 58 7 2 3" xfId="8532" xr:uid="{00000000-0005-0000-0000-00009D210000}"/>
    <cellStyle name="Comma 58 7 2 3 2" xfId="28858" xr:uid="{D950BC7B-D50D-448F-866D-6275B8AEFC2E}"/>
    <cellStyle name="Comma 58 7 2 4" xfId="8533" xr:uid="{00000000-0005-0000-0000-00009E210000}"/>
    <cellStyle name="Comma 58 7 2 4 2" xfId="28859" xr:uid="{EBEBE316-3063-4B5B-B789-0CD6521760AF}"/>
    <cellStyle name="Comma 58 7 2 5" xfId="8534" xr:uid="{00000000-0005-0000-0000-00009F210000}"/>
    <cellStyle name="Comma 58 7 2 5 2" xfId="28860" xr:uid="{4FC50EB6-BBAB-4C9C-BB18-02C448010157}"/>
    <cellStyle name="Comma 58 7 2 6" xfId="28853" xr:uid="{BA88E4E8-1AC3-4106-BE64-D3886E28100C}"/>
    <cellStyle name="Comma 58 7 3" xfId="8535" xr:uid="{00000000-0005-0000-0000-0000A0210000}"/>
    <cellStyle name="Comma 58 7 3 2" xfId="8536" xr:uid="{00000000-0005-0000-0000-0000A1210000}"/>
    <cellStyle name="Comma 58 7 3 2 2" xfId="28862" xr:uid="{B6331CF9-401B-480B-AB91-11256B5F8155}"/>
    <cellStyle name="Comma 58 7 3 3" xfId="8537" xr:uid="{00000000-0005-0000-0000-0000A2210000}"/>
    <cellStyle name="Comma 58 7 3 3 2" xfId="28863" xr:uid="{330298B9-D196-41F7-80D2-8372E4EFA3E2}"/>
    <cellStyle name="Comma 58 7 3 4" xfId="8538" xr:uid="{00000000-0005-0000-0000-0000A3210000}"/>
    <cellStyle name="Comma 58 7 3 4 2" xfId="28864" xr:uid="{8B19B0A8-9D3C-40E8-907A-6CEB49EC4E5D}"/>
    <cellStyle name="Comma 58 7 3 5" xfId="28861" xr:uid="{160EAAAF-DC4D-49F1-9DC6-2AEE4AD3DCC5}"/>
    <cellStyle name="Comma 58 7 4" xfId="8539" xr:uid="{00000000-0005-0000-0000-0000A4210000}"/>
    <cellStyle name="Comma 58 7 4 2" xfId="28865" xr:uid="{2FFEFFD9-8CFB-465C-AAC1-A83E8DE5AD42}"/>
    <cellStyle name="Comma 58 7 5" xfId="8540" xr:uid="{00000000-0005-0000-0000-0000A5210000}"/>
    <cellStyle name="Comma 58 7 5 2" xfId="28866" xr:uid="{77599A70-93B2-44ED-9807-74338FA296BF}"/>
    <cellStyle name="Comma 58 7 6" xfId="8541" xr:uid="{00000000-0005-0000-0000-0000A6210000}"/>
    <cellStyle name="Comma 58 7 6 2" xfId="28867" xr:uid="{E11521D7-DAEB-42D4-9E89-771C32A3C413}"/>
    <cellStyle name="Comma 58 7 7" xfId="28852" xr:uid="{0D515A9F-497F-4841-AD15-47B6AB60270B}"/>
    <cellStyle name="Comma 58 8" xfId="8542" xr:uid="{00000000-0005-0000-0000-0000A7210000}"/>
    <cellStyle name="Comma 58 8 2" xfId="8543" xr:uid="{00000000-0005-0000-0000-0000A8210000}"/>
    <cellStyle name="Comma 58 8 2 2" xfId="8544" xr:uid="{00000000-0005-0000-0000-0000A9210000}"/>
    <cellStyle name="Comma 58 8 2 2 2" xfId="28870" xr:uid="{2343E049-9030-46EF-A2D5-735EC473F4EC}"/>
    <cellStyle name="Comma 58 8 2 3" xfId="8545" xr:uid="{00000000-0005-0000-0000-0000AA210000}"/>
    <cellStyle name="Comma 58 8 2 3 2" xfId="28871" xr:uid="{50DB720E-787D-40A0-9570-7F82A1006AB7}"/>
    <cellStyle name="Comma 58 8 2 4" xfId="8546" xr:uid="{00000000-0005-0000-0000-0000AB210000}"/>
    <cellStyle name="Comma 58 8 2 4 2" xfId="28872" xr:uid="{37280F03-0966-42D9-B647-A7BA51E4EE7E}"/>
    <cellStyle name="Comma 58 8 2 5" xfId="28869" xr:uid="{5E9556CE-2EC8-4E9C-A215-59290869A830}"/>
    <cellStyle name="Comma 58 8 3" xfId="8547" xr:uid="{00000000-0005-0000-0000-0000AC210000}"/>
    <cellStyle name="Comma 58 8 3 2" xfId="28873" xr:uid="{68CB5DDA-3AE8-446F-A0C2-8E46ABC7FA48}"/>
    <cellStyle name="Comma 58 8 4" xfId="8548" xr:uid="{00000000-0005-0000-0000-0000AD210000}"/>
    <cellStyle name="Comma 58 8 4 2" xfId="28874" xr:uid="{0C5FBCDD-A33D-4E39-904F-84D95B9750FC}"/>
    <cellStyle name="Comma 58 8 5" xfId="8549" xr:uid="{00000000-0005-0000-0000-0000AE210000}"/>
    <cellStyle name="Comma 58 8 5 2" xfId="28875" xr:uid="{FE193659-9663-4784-98F4-DD7EAA146A22}"/>
    <cellStyle name="Comma 58 8 6" xfId="28868" xr:uid="{77C1C9EE-7607-455F-B0F9-A53B80983235}"/>
    <cellStyle name="Comma 58 9" xfId="8550" xr:uid="{00000000-0005-0000-0000-0000AF210000}"/>
    <cellStyle name="Comma 58 9 2" xfId="8551" xr:uid="{00000000-0005-0000-0000-0000B0210000}"/>
    <cellStyle name="Comma 58 9 2 2" xfId="28877" xr:uid="{E841A179-1F70-4290-BAB8-18CB2E871740}"/>
    <cellStyle name="Comma 58 9 3" xfId="8552" xr:uid="{00000000-0005-0000-0000-0000B1210000}"/>
    <cellStyle name="Comma 58 9 3 2" xfId="28878" xr:uid="{C00BF491-3002-430F-8F70-6310C68A31F1}"/>
    <cellStyle name="Comma 58 9 4" xfId="8553" xr:uid="{00000000-0005-0000-0000-0000B2210000}"/>
    <cellStyle name="Comma 58 9 4 2" xfId="28879" xr:uid="{F983B896-D5CE-4D52-BF74-F762CCE794B7}"/>
    <cellStyle name="Comma 58 9 5" xfId="28876" xr:uid="{2D692BEF-6FA8-4E1C-BA95-13496169333E}"/>
    <cellStyle name="Comma 59" xfId="8554" xr:uid="{00000000-0005-0000-0000-0000B3210000}"/>
    <cellStyle name="Comma 59 2" xfId="8555" xr:uid="{00000000-0005-0000-0000-0000B4210000}"/>
    <cellStyle name="Comma 59 2 2" xfId="28881" xr:uid="{BA0535D5-21A7-4F66-B55B-2D3256FFF7BC}"/>
    <cellStyle name="Comma 59 3" xfId="28880" xr:uid="{AF302C2D-E6F9-433B-8A29-B54DC1445A69}"/>
    <cellStyle name="Comma 6" xfId="8556" xr:uid="{00000000-0005-0000-0000-0000B5210000}"/>
    <cellStyle name="Comma 6 2" xfId="8557" xr:uid="{00000000-0005-0000-0000-0000B6210000}"/>
    <cellStyle name="Comma 6 2 2" xfId="8558" xr:uid="{00000000-0005-0000-0000-0000B7210000}"/>
    <cellStyle name="Comma 6 2 2 2" xfId="8559" xr:uid="{00000000-0005-0000-0000-0000B8210000}"/>
    <cellStyle name="Comma 6 2 2 2 2" xfId="28885" xr:uid="{371CC93A-E877-4B8C-B302-07CAEFFDB9A9}"/>
    <cellStyle name="Comma 6 2 2 3" xfId="28884" xr:uid="{B3B6566F-05A9-454C-AFDF-E5800E073D3F}"/>
    <cellStyle name="Comma 6 2 3" xfId="8560" xr:uid="{00000000-0005-0000-0000-0000B9210000}"/>
    <cellStyle name="Comma 6 2 3 2" xfId="28886" xr:uid="{670EDE49-82AD-49E2-9AE2-29A0C01AAFCD}"/>
    <cellStyle name="Comma 6 2 4" xfId="8561" xr:uid="{00000000-0005-0000-0000-0000BA210000}"/>
    <cellStyle name="Comma 6 2 4 2" xfId="28887" xr:uid="{13E72312-615E-4679-B387-219270D209B0}"/>
    <cellStyle name="Comma 6 2 5" xfId="28883" xr:uid="{FCFAACA8-4657-417F-A16E-678FBB210596}"/>
    <cellStyle name="Comma 6 3" xfId="8562" xr:uid="{00000000-0005-0000-0000-0000BB210000}"/>
    <cellStyle name="Comma 6 3 2" xfId="8563" xr:uid="{00000000-0005-0000-0000-0000BC210000}"/>
    <cellStyle name="Comma 6 3 2 2" xfId="28889" xr:uid="{7A766C82-262C-4F28-AE51-4214F85B5930}"/>
    <cellStyle name="Comma 6 3 3" xfId="8564" xr:uid="{00000000-0005-0000-0000-0000BD210000}"/>
    <cellStyle name="Comma 6 3 3 2" xfId="28890" xr:uid="{36DBED34-0E80-4341-9BF3-CA18F767AF14}"/>
    <cellStyle name="Comma 6 3 4" xfId="28888" xr:uid="{C442CD23-02C6-4C2A-BEC0-0B9C32E0B3F2}"/>
    <cellStyle name="Comma 6 4" xfId="8565" xr:uid="{00000000-0005-0000-0000-0000BE210000}"/>
    <cellStyle name="Comma 6 4 2" xfId="8566" xr:uid="{00000000-0005-0000-0000-0000BF210000}"/>
    <cellStyle name="Comma 6 4 2 2" xfId="28892" xr:uid="{49FFAE6F-1615-4261-9ABE-1EBC65C26C7E}"/>
    <cellStyle name="Comma 6 4 3" xfId="28891" xr:uid="{0A446C3C-D773-4EB6-9E69-A6702FD73231}"/>
    <cellStyle name="Comma 6 5" xfId="8567" xr:uid="{00000000-0005-0000-0000-0000C0210000}"/>
    <cellStyle name="Comma 6 5 2" xfId="28893" xr:uid="{4099E06C-AEC1-4312-9F35-71CD55F43807}"/>
    <cellStyle name="Comma 6 6" xfId="28882" xr:uid="{52310889-D58E-4ABC-A960-B5D5B898120B}"/>
    <cellStyle name="Comma 60" xfId="8568" xr:uid="{00000000-0005-0000-0000-0000C1210000}"/>
    <cellStyle name="Comma 60 2" xfId="8569" xr:uid="{00000000-0005-0000-0000-0000C2210000}"/>
    <cellStyle name="Comma 60 2 2" xfId="28895" xr:uid="{124E3D58-0B61-48C1-B6E9-E6B9913942F7}"/>
    <cellStyle name="Comma 60 3" xfId="28894" xr:uid="{38E5FF9B-0966-43E5-B296-6AC0CC39795C}"/>
    <cellStyle name="Comma 61" xfId="8570" xr:uid="{00000000-0005-0000-0000-0000C3210000}"/>
    <cellStyle name="Comma 61 2" xfId="8571" xr:uid="{00000000-0005-0000-0000-0000C4210000}"/>
    <cellStyle name="Comma 61 2 2" xfId="28897" xr:uid="{E01F17BB-7A69-4A46-A473-34D3157CC7B5}"/>
    <cellStyle name="Comma 61 3" xfId="28896" xr:uid="{90528BB6-1EFA-43E0-BF9C-78456E4FCA0D}"/>
    <cellStyle name="Comma 62" xfId="8572" xr:uid="{00000000-0005-0000-0000-0000C5210000}"/>
    <cellStyle name="Comma 62 2" xfId="8573" xr:uid="{00000000-0005-0000-0000-0000C6210000}"/>
    <cellStyle name="Comma 62 2 2" xfId="28899" xr:uid="{33C310BE-E83F-4BE5-8AC8-A437355AF6DC}"/>
    <cellStyle name="Comma 62 3" xfId="28898" xr:uid="{11EA6B52-1289-4E58-A10E-DE2AA41326D6}"/>
    <cellStyle name="Comma 63" xfId="8574" xr:uid="{00000000-0005-0000-0000-0000C7210000}"/>
    <cellStyle name="Comma 63 2" xfId="8575" xr:uid="{00000000-0005-0000-0000-0000C8210000}"/>
    <cellStyle name="Comma 63 2 2" xfId="28901" xr:uid="{DED18CC6-20B9-426D-A53F-FB7A81D4662E}"/>
    <cellStyle name="Comma 63 3" xfId="28900" xr:uid="{35C854C7-5F54-4D94-8E66-995CE794E823}"/>
    <cellStyle name="Comma 64" xfId="8576" xr:uid="{00000000-0005-0000-0000-0000C9210000}"/>
    <cellStyle name="Comma 64 2" xfId="8577" xr:uid="{00000000-0005-0000-0000-0000CA210000}"/>
    <cellStyle name="Comma 64 2 2" xfId="28903" xr:uid="{6D24B927-1F67-4054-AB7C-AD41B502BA5D}"/>
    <cellStyle name="Comma 64 3" xfId="28902" xr:uid="{12B05396-6E76-4CD2-8137-F2DC1B1ED790}"/>
    <cellStyle name="Comma 65" xfId="8578" xr:uid="{00000000-0005-0000-0000-0000CB210000}"/>
    <cellStyle name="Comma 65 2" xfId="8579" xr:uid="{00000000-0005-0000-0000-0000CC210000}"/>
    <cellStyle name="Comma 65 2 2" xfId="28905" xr:uid="{EF1D4FE6-4046-4C98-8693-131E5B389CE0}"/>
    <cellStyle name="Comma 65 3" xfId="28904" xr:uid="{09888E03-7E87-4175-9AA7-B160F6EE8F7D}"/>
    <cellStyle name="Comma 66" xfId="8580" xr:uid="{00000000-0005-0000-0000-0000CD210000}"/>
    <cellStyle name="Comma 66 2" xfId="8581" xr:uid="{00000000-0005-0000-0000-0000CE210000}"/>
    <cellStyle name="Comma 66 2 2" xfId="28907" xr:uid="{F3EA5543-5F80-4535-BA2E-068E9FA10010}"/>
    <cellStyle name="Comma 66 3" xfId="28906" xr:uid="{D1A38550-877B-48EC-A406-83F5836A7353}"/>
    <cellStyle name="Comma 67" xfId="8582" xr:uid="{00000000-0005-0000-0000-0000CF210000}"/>
    <cellStyle name="Comma 67 2" xfId="8583" xr:uid="{00000000-0005-0000-0000-0000D0210000}"/>
    <cellStyle name="Comma 67 2 2" xfId="28909" xr:uid="{6BA309E3-2404-463A-8C25-95309A241108}"/>
    <cellStyle name="Comma 67 3" xfId="28908" xr:uid="{52FECFC2-8111-485B-B0E1-0BFF9D75AC3A}"/>
    <cellStyle name="Comma 68" xfId="8584" xr:uid="{00000000-0005-0000-0000-0000D1210000}"/>
    <cellStyle name="Comma 68 10" xfId="8585" xr:uid="{00000000-0005-0000-0000-0000D2210000}"/>
    <cellStyle name="Comma 68 10 2" xfId="28911" xr:uid="{10A220FB-6930-4BEF-89F9-BF04CE3701FA}"/>
    <cellStyle name="Comma 68 11" xfId="8586" xr:uid="{00000000-0005-0000-0000-0000D3210000}"/>
    <cellStyle name="Comma 68 11 2" xfId="28912" xr:uid="{8A526AAA-9AED-410B-ACF7-C97B7CC42FA1}"/>
    <cellStyle name="Comma 68 12" xfId="8587" xr:uid="{00000000-0005-0000-0000-0000D4210000}"/>
    <cellStyle name="Comma 68 12 2" xfId="28913" xr:uid="{85FECBBF-43BE-40AA-BCC7-A18982D72161}"/>
    <cellStyle name="Comma 68 13" xfId="28910" xr:uid="{8A89E5F8-EDB3-48B0-B31D-90CB9E1B3447}"/>
    <cellStyle name="Comma 68 2" xfId="8588" xr:uid="{00000000-0005-0000-0000-0000D5210000}"/>
    <cellStyle name="Comma 68 2 10" xfId="8589" xr:uid="{00000000-0005-0000-0000-0000D6210000}"/>
    <cellStyle name="Comma 68 2 10 2" xfId="28915" xr:uid="{77045983-23C8-47C3-BC14-5BBCBEF09EE4}"/>
    <cellStyle name="Comma 68 2 11" xfId="28914" xr:uid="{1EA96C2D-9569-4E4D-8CF9-4D1502066232}"/>
    <cellStyle name="Comma 68 2 2" xfId="8590" xr:uid="{00000000-0005-0000-0000-0000D7210000}"/>
    <cellStyle name="Comma 68 2 2 2" xfId="8591" xr:uid="{00000000-0005-0000-0000-0000D8210000}"/>
    <cellStyle name="Comma 68 2 2 2 2" xfId="8592" xr:uid="{00000000-0005-0000-0000-0000D9210000}"/>
    <cellStyle name="Comma 68 2 2 2 2 2" xfId="8593" xr:uid="{00000000-0005-0000-0000-0000DA210000}"/>
    <cellStyle name="Comma 68 2 2 2 2 2 2" xfId="8594" xr:uid="{00000000-0005-0000-0000-0000DB210000}"/>
    <cellStyle name="Comma 68 2 2 2 2 2 2 2" xfId="28920" xr:uid="{17FB3D53-FBAA-43BC-A21A-C6E4C1B7C4AE}"/>
    <cellStyle name="Comma 68 2 2 2 2 2 3" xfId="8595" xr:uid="{00000000-0005-0000-0000-0000DC210000}"/>
    <cellStyle name="Comma 68 2 2 2 2 2 3 2" xfId="28921" xr:uid="{48947C32-9020-4CDE-8D1B-D3587414957C}"/>
    <cellStyle name="Comma 68 2 2 2 2 2 4" xfId="8596" xr:uid="{00000000-0005-0000-0000-0000DD210000}"/>
    <cellStyle name="Comma 68 2 2 2 2 2 4 2" xfId="28922" xr:uid="{08BFBD79-9AC0-4832-8974-F8DBB9914412}"/>
    <cellStyle name="Comma 68 2 2 2 2 2 5" xfId="28919" xr:uid="{07A562E8-8D6C-4249-ACA3-F27EB51BADB9}"/>
    <cellStyle name="Comma 68 2 2 2 2 3" xfId="8597" xr:uid="{00000000-0005-0000-0000-0000DE210000}"/>
    <cellStyle name="Comma 68 2 2 2 2 3 2" xfId="28923" xr:uid="{D63237D2-B7EB-4116-BC52-0105A42EDF8E}"/>
    <cellStyle name="Comma 68 2 2 2 2 4" xfId="8598" xr:uid="{00000000-0005-0000-0000-0000DF210000}"/>
    <cellStyle name="Comma 68 2 2 2 2 4 2" xfId="28924" xr:uid="{BC63D15F-3819-4A8D-8E12-ED0B4F3CDD07}"/>
    <cellStyle name="Comma 68 2 2 2 2 5" xfId="8599" xr:uid="{00000000-0005-0000-0000-0000E0210000}"/>
    <cellStyle name="Comma 68 2 2 2 2 5 2" xfId="28925" xr:uid="{F6353F8A-7A5D-49F7-9EFB-9F49E2906F00}"/>
    <cellStyle name="Comma 68 2 2 2 2 6" xfId="28918" xr:uid="{F5E3D0EF-6D9C-4F49-9954-EA79A3740A4B}"/>
    <cellStyle name="Comma 68 2 2 2 3" xfId="8600" xr:uid="{00000000-0005-0000-0000-0000E1210000}"/>
    <cellStyle name="Comma 68 2 2 2 3 2" xfId="8601" xr:uid="{00000000-0005-0000-0000-0000E2210000}"/>
    <cellStyle name="Comma 68 2 2 2 3 2 2" xfId="28927" xr:uid="{F61DCDDF-A302-49E5-8310-3E557B2B64E4}"/>
    <cellStyle name="Comma 68 2 2 2 3 3" xfId="8602" xr:uid="{00000000-0005-0000-0000-0000E3210000}"/>
    <cellStyle name="Comma 68 2 2 2 3 3 2" xfId="28928" xr:uid="{664E25C3-3C61-4D9B-83C6-7376562A253A}"/>
    <cellStyle name="Comma 68 2 2 2 3 4" xfId="8603" xr:uid="{00000000-0005-0000-0000-0000E4210000}"/>
    <cellStyle name="Comma 68 2 2 2 3 4 2" xfId="28929" xr:uid="{D03EBFC8-0ABC-4605-831E-C4E22DB69E2E}"/>
    <cellStyle name="Comma 68 2 2 2 3 5" xfId="28926" xr:uid="{3DA6AE06-13DF-421C-8D02-7635387B2DC1}"/>
    <cellStyle name="Comma 68 2 2 2 4" xfId="8604" xr:uid="{00000000-0005-0000-0000-0000E5210000}"/>
    <cellStyle name="Comma 68 2 2 2 4 2" xfId="28930" xr:uid="{4B56B238-AFCE-46B0-8297-DC2AE9CAAE96}"/>
    <cellStyle name="Comma 68 2 2 2 5" xfId="8605" xr:uid="{00000000-0005-0000-0000-0000E6210000}"/>
    <cellStyle name="Comma 68 2 2 2 5 2" xfId="28931" xr:uid="{9DB7C16D-CABB-4E13-A6E0-DA2819867CB9}"/>
    <cellStyle name="Comma 68 2 2 2 6" xfId="8606" xr:uid="{00000000-0005-0000-0000-0000E7210000}"/>
    <cellStyle name="Comma 68 2 2 2 6 2" xfId="28932" xr:uid="{101D45CC-D028-439D-BD20-86D3C9DEDA2F}"/>
    <cellStyle name="Comma 68 2 2 2 7" xfId="28917" xr:uid="{C59F7220-A9D8-4DAD-8F1F-53938103D112}"/>
    <cellStyle name="Comma 68 2 2 3" xfId="8607" xr:uid="{00000000-0005-0000-0000-0000E8210000}"/>
    <cellStyle name="Comma 68 2 2 3 2" xfId="8608" xr:uid="{00000000-0005-0000-0000-0000E9210000}"/>
    <cellStyle name="Comma 68 2 2 3 2 2" xfId="8609" xr:uid="{00000000-0005-0000-0000-0000EA210000}"/>
    <cellStyle name="Comma 68 2 2 3 2 2 2" xfId="8610" xr:uid="{00000000-0005-0000-0000-0000EB210000}"/>
    <cellStyle name="Comma 68 2 2 3 2 2 2 2" xfId="28936" xr:uid="{135B432A-E4FC-41F3-8D6F-22BD316006BE}"/>
    <cellStyle name="Comma 68 2 2 3 2 2 3" xfId="8611" xr:uid="{00000000-0005-0000-0000-0000EC210000}"/>
    <cellStyle name="Comma 68 2 2 3 2 2 3 2" xfId="28937" xr:uid="{28A624F3-868B-411A-A733-7F19FD3CFB30}"/>
    <cellStyle name="Comma 68 2 2 3 2 2 4" xfId="8612" xr:uid="{00000000-0005-0000-0000-0000ED210000}"/>
    <cellStyle name="Comma 68 2 2 3 2 2 4 2" xfId="28938" xr:uid="{4C0EE4AE-F7E7-474F-9879-9A9B51B195A1}"/>
    <cellStyle name="Comma 68 2 2 3 2 2 5" xfId="28935" xr:uid="{6BFB38F8-A992-45E9-92EA-FF00CCAAA05E}"/>
    <cellStyle name="Comma 68 2 2 3 2 3" xfId="8613" xr:uid="{00000000-0005-0000-0000-0000EE210000}"/>
    <cellStyle name="Comma 68 2 2 3 2 3 2" xfId="28939" xr:uid="{967B0F0B-5F94-4591-8806-1ADA05EF161A}"/>
    <cellStyle name="Comma 68 2 2 3 2 4" xfId="8614" xr:uid="{00000000-0005-0000-0000-0000EF210000}"/>
    <cellStyle name="Comma 68 2 2 3 2 4 2" xfId="28940" xr:uid="{4BE0EACC-9B10-4A6A-80F6-998D7F20F3AE}"/>
    <cellStyle name="Comma 68 2 2 3 2 5" xfId="8615" xr:uid="{00000000-0005-0000-0000-0000F0210000}"/>
    <cellStyle name="Comma 68 2 2 3 2 5 2" xfId="28941" xr:uid="{D3D35ABA-5969-4E4E-93C1-D1CF016964C0}"/>
    <cellStyle name="Comma 68 2 2 3 2 6" xfId="28934" xr:uid="{82C511FA-13B1-4AC0-8778-E2AA0E70D985}"/>
    <cellStyle name="Comma 68 2 2 3 3" xfId="8616" xr:uid="{00000000-0005-0000-0000-0000F1210000}"/>
    <cellStyle name="Comma 68 2 2 3 3 2" xfId="8617" xr:uid="{00000000-0005-0000-0000-0000F2210000}"/>
    <cellStyle name="Comma 68 2 2 3 3 2 2" xfId="28943" xr:uid="{0386040E-CAF3-411E-90AF-53C4EB5CBA88}"/>
    <cellStyle name="Comma 68 2 2 3 3 3" xfId="8618" xr:uid="{00000000-0005-0000-0000-0000F3210000}"/>
    <cellStyle name="Comma 68 2 2 3 3 3 2" xfId="28944" xr:uid="{6C602E02-81C5-4E93-8A05-2F77F4512950}"/>
    <cellStyle name="Comma 68 2 2 3 3 4" xfId="8619" xr:uid="{00000000-0005-0000-0000-0000F4210000}"/>
    <cellStyle name="Comma 68 2 2 3 3 4 2" xfId="28945" xr:uid="{6BCED145-464E-4E4B-AFD1-4FBC7A51C979}"/>
    <cellStyle name="Comma 68 2 2 3 3 5" xfId="28942" xr:uid="{83750D8D-2C67-4BD3-8900-DB40B8E89AC4}"/>
    <cellStyle name="Comma 68 2 2 3 4" xfId="8620" xr:uid="{00000000-0005-0000-0000-0000F5210000}"/>
    <cellStyle name="Comma 68 2 2 3 4 2" xfId="28946" xr:uid="{00838CF6-9F0D-4279-9E52-3D813CD14DA4}"/>
    <cellStyle name="Comma 68 2 2 3 5" xfId="8621" xr:uid="{00000000-0005-0000-0000-0000F6210000}"/>
    <cellStyle name="Comma 68 2 2 3 5 2" xfId="28947" xr:uid="{36CE7DDA-65F7-4F59-8706-0C4721425F43}"/>
    <cellStyle name="Comma 68 2 2 3 6" xfId="8622" xr:uid="{00000000-0005-0000-0000-0000F7210000}"/>
    <cellStyle name="Comma 68 2 2 3 6 2" xfId="28948" xr:uid="{7DD424CF-546A-4C3D-AF2B-50F2EC7ACCB4}"/>
    <cellStyle name="Comma 68 2 2 3 7" xfId="28933" xr:uid="{41C3E9AB-F69A-4E3E-B35B-4D32BDE39443}"/>
    <cellStyle name="Comma 68 2 2 4" xfId="8623" xr:uid="{00000000-0005-0000-0000-0000F8210000}"/>
    <cellStyle name="Comma 68 2 2 4 2" xfId="8624" xr:uid="{00000000-0005-0000-0000-0000F9210000}"/>
    <cellStyle name="Comma 68 2 2 4 2 2" xfId="8625" xr:uid="{00000000-0005-0000-0000-0000FA210000}"/>
    <cellStyle name="Comma 68 2 2 4 2 2 2" xfId="28951" xr:uid="{C8DC721D-34F7-44EB-A1C1-43AC04ACC0EA}"/>
    <cellStyle name="Comma 68 2 2 4 2 3" xfId="8626" xr:uid="{00000000-0005-0000-0000-0000FB210000}"/>
    <cellStyle name="Comma 68 2 2 4 2 3 2" xfId="28952" xr:uid="{49B91127-CCEE-43F3-8931-729BAA22D5C4}"/>
    <cellStyle name="Comma 68 2 2 4 2 4" xfId="8627" xr:uid="{00000000-0005-0000-0000-0000FC210000}"/>
    <cellStyle name="Comma 68 2 2 4 2 4 2" xfId="28953" xr:uid="{AF2CF53B-8420-40A8-97F0-A0CE71160A83}"/>
    <cellStyle name="Comma 68 2 2 4 2 5" xfId="28950" xr:uid="{71A9B1AE-A2FA-4320-AA06-CF4818C0AE86}"/>
    <cellStyle name="Comma 68 2 2 4 3" xfId="8628" xr:uid="{00000000-0005-0000-0000-0000FD210000}"/>
    <cellStyle name="Comma 68 2 2 4 3 2" xfId="28954" xr:uid="{3CD45587-89D1-4B82-A793-7F991E61648A}"/>
    <cellStyle name="Comma 68 2 2 4 4" xfId="8629" xr:uid="{00000000-0005-0000-0000-0000FE210000}"/>
    <cellStyle name="Comma 68 2 2 4 4 2" xfId="28955" xr:uid="{0BE89944-F11A-4BEB-B5B1-6439A9573EB3}"/>
    <cellStyle name="Comma 68 2 2 4 5" xfId="8630" xr:uid="{00000000-0005-0000-0000-0000FF210000}"/>
    <cellStyle name="Comma 68 2 2 4 5 2" xfId="28956" xr:uid="{4187915A-C700-4F61-891F-4987CE4BA9EF}"/>
    <cellStyle name="Comma 68 2 2 4 6" xfId="28949" xr:uid="{1DEBE1BE-2196-45BF-94A5-62C90F66DDC6}"/>
    <cellStyle name="Comma 68 2 2 5" xfId="8631" xr:uid="{00000000-0005-0000-0000-000000220000}"/>
    <cellStyle name="Comma 68 2 2 5 2" xfId="8632" xr:uid="{00000000-0005-0000-0000-000001220000}"/>
    <cellStyle name="Comma 68 2 2 5 2 2" xfId="28958" xr:uid="{F9545103-BF9F-4A79-BFBF-90AC203E5E72}"/>
    <cellStyle name="Comma 68 2 2 5 3" xfId="8633" xr:uid="{00000000-0005-0000-0000-000002220000}"/>
    <cellStyle name="Comma 68 2 2 5 3 2" xfId="28959" xr:uid="{E5A2BC36-56F8-4336-A718-39DA4F639570}"/>
    <cellStyle name="Comma 68 2 2 5 4" xfId="8634" xr:uid="{00000000-0005-0000-0000-000003220000}"/>
    <cellStyle name="Comma 68 2 2 5 4 2" xfId="28960" xr:uid="{F598E6E4-CAC0-4DE5-B73E-8899804401EB}"/>
    <cellStyle name="Comma 68 2 2 5 5" xfId="28957" xr:uid="{E62639C9-8731-4FE7-88A1-06AC28663383}"/>
    <cellStyle name="Comma 68 2 2 6" xfId="8635" xr:uid="{00000000-0005-0000-0000-000004220000}"/>
    <cellStyle name="Comma 68 2 2 6 2" xfId="28961" xr:uid="{F3D29DFE-14DD-41E2-9A3D-970E925FB0FA}"/>
    <cellStyle name="Comma 68 2 2 7" xfId="8636" xr:uid="{00000000-0005-0000-0000-000005220000}"/>
    <cellStyle name="Comma 68 2 2 7 2" xfId="28962" xr:uid="{F1FB1920-B5E7-4B8C-AD47-DFC127A95A2F}"/>
    <cellStyle name="Comma 68 2 2 8" xfId="8637" xr:uid="{00000000-0005-0000-0000-000006220000}"/>
    <cellStyle name="Comma 68 2 2 8 2" xfId="28963" xr:uid="{39464BF2-F259-4C3E-91BA-5BA989F4E137}"/>
    <cellStyle name="Comma 68 2 2 9" xfId="28916" xr:uid="{6798458A-18E5-477C-9B4E-ADEA6C75E666}"/>
    <cellStyle name="Comma 68 2 3" xfId="8638" xr:uid="{00000000-0005-0000-0000-000007220000}"/>
    <cellStyle name="Comma 68 2 3 2" xfId="8639" xr:uid="{00000000-0005-0000-0000-000008220000}"/>
    <cellStyle name="Comma 68 2 3 2 2" xfId="8640" xr:uid="{00000000-0005-0000-0000-000009220000}"/>
    <cellStyle name="Comma 68 2 3 2 2 2" xfId="8641" xr:uid="{00000000-0005-0000-0000-00000A220000}"/>
    <cellStyle name="Comma 68 2 3 2 2 2 2" xfId="8642" xr:uid="{00000000-0005-0000-0000-00000B220000}"/>
    <cellStyle name="Comma 68 2 3 2 2 2 2 2" xfId="28968" xr:uid="{5FDDF644-0DD8-41AB-B76C-BA542BF369F8}"/>
    <cellStyle name="Comma 68 2 3 2 2 2 3" xfId="8643" xr:uid="{00000000-0005-0000-0000-00000C220000}"/>
    <cellStyle name="Comma 68 2 3 2 2 2 3 2" xfId="28969" xr:uid="{80FE99CF-1EF7-4105-B56A-953EE80AF62A}"/>
    <cellStyle name="Comma 68 2 3 2 2 2 4" xfId="8644" xr:uid="{00000000-0005-0000-0000-00000D220000}"/>
    <cellStyle name="Comma 68 2 3 2 2 2 4 2" xfId="28970" xr:uid="{46EEFC97-E070-482F-A2CA-00B59CE9B37A}"/>
    <cellStyle name="Comma 68 2 3 2 2 2 5" xfId="28967" xr:uid="{3363751C-BED3-4A62-B5F7-693FBF2C5BCC}"/>
    <cellStyle name="Comma 68 2 3 2 2 3" xfId="8645" xr:uid="{00000000-0005-0000-0000-00000E220000}"/>
    <cellStyle name="Comma 68 2 3 2 2 3 2" xfId="28971" xr:uid="{EB6CE6E5-BE91-4371-ACC4-6E6E038E2A98}"/>
    <cellStyle name="Comma 68 2 3 2 2 4" xfId="8646" xr:uid="{00000000-0005-0000-0000-00000F220000}"/>
    <cellStyle name="Comma 68 2 3 2 2 4 2" xfId="28972" xr:uid="{84199F1D-C9E4-498A-8BF4-53CA8AE632B2}"/>
    <cellStyle name="Comma 68 2 3 2 2 5" xfId="8647" xr:uid="{00000000-0005-0000-0000-000010220000}"/>
    <cellStyle name="Comma 68 2 3 2 2 5 2" xfId="28973" xr:uid="{8A9930E2-9BE9-4B20-A528-526B562DFB11}"/>
    <cellStyle name="Comma 68 2 3 2 2 6" xfId="28966" xr:uid="{B7C01669-5BB6-4200-AFD8-A08F80A64B43}"/>
    <cellStyle name="Comma 68 2 3 2 3" xfId="8648" xr:uid="{00000000-0005-0000-0000-000011220000}"/>
    <cellStyle name="Comma 68 2 3 2 3 2" xfId="8649" xr:uid="{00000000-0005-0000-0000-000012220000}"/>
    <cellStyle name="Comma 68 2 3 2 3 2 2" xfId="28975" xr:uid="{DD7903C7-5845-4B66-A0CD-2BF7463E6746}"/>
    <cellStyle name="Comma 68 2 3 2 3 3" xfId="8650" xr:uid="{00000000-0005-0000-0000-000013220000}"/>
    <cellStyle name="Comma 68 2 3 2 3 3 2" xfId="28976" xr:uid="{61850CCA-959F-469A-AE94-19B31F74BD28}"/>
    <cellStyle name="Comma 68 2 3 2 3 4" xfId="8651" xr:uid="{00000000-0005-0000-0000-000014220000}"/>
    <cellStyle name="Comma 68 2 3 2 3 4 2" xfId="28977" xr:uid="{2B3C78A7-DF57-4793-AD8A-E2BC1E0FE3A5}"/>
    <cellStyle name="Comma 68 2 3 2 3 5" xfId="28974" xr:uid="{D9E4AA38-81B3-4D98-A738-AB73CCDA582A}"/>
    <cellStyle name="Comma 68 2 3 2 4" xfId="8652" xr:uid="{00000000-0005-0000-0000-000015220000}"/>
    <cellStyle name="Comma 68 2 3 2 4 2" xfId="28978" xr:uid="{2F76BE0A-D72F-4F4C-89DB-1473B0685F6C}"/>
    <cellStyle name="Comma 68 2 3 2 5" xfId="8653" xr:uid="{00000000-0005-0000-0000-000016220000}"/>
    <cellStyle name="Comma 68 2 3 2 5 2" xfId="28979" xr:uid="{42E25694-D1F6-4256-AAD7-5EA42293D4A7}"/>
    <cellStyle name="Comma 68 2 3 2 6" xfId="8654" xr:uid="{00000000-0005-0000-0000-000017220000}"/>
    <cellStyle name="Comma 68 2 3 2 6 2" xfId="28980" xr:uid="{47EBE66E-081B-4ABA-9FE3-861DD3E91732}"/>
    <cellStyle name="Comma 68 2 3 2 7" xfId="28965" xr:uid="{65AF7632-F444-451C-B743-51BC9957EC21}"/>
    <cellStyle name="Comma 68 2 3 3" xfId="8655" xr:uid="{00000000-0005-0000-0000-000018220000}"/>
    <cellStyle name="Comma 68 2 3 3 2" xfId="8656" xr:uid="{00000000-0005-0000-0000-000019220000}"/>
    <cellStyle name="Comma 68 2 3 3 2 2" xfId="8657" xr:uid="{00000000-0005-0000-0000-00001A220000}"/>
    <cellStyle name="Comma 68 2 3 3 2 2 2" xfId="8658" xr:uid="{00000000-0005-0000-0000-00001B220000}"/>
    <cellStyle name="Comma 68 2 3 3 2 2 2 2" xfId="28984" xr:uid="{65276B60-BC8E-4F2C-9CC4-8D596A005099}"/>
    <cellStyle name="Comma 68 2 3 3 2 2 3" xfId="8659" xr:uid="{00000000-0005-0000-0000-00001C220000}"/>
    <cellStyle name="Comma 68 2 3 3 2 2 3 2" xfId="28985" xr:uid="{E915849D-5059-42E0-85F9-6FE94404DEC4}"/>
    <cellStyle name="Comma 68 2 3 3 2 2 4" xfId="8660" xr:uid="{00000000-0005-0000-0000-00001D220000}"/>
    <cellStyle name="Comma 68 2 3 3 2 2 4 2" xfId="28986" xr:uid="{B75C9F15-68E1-4716-AF56-06A965ADF505}"/>
    <cellStyle name="Comma 68 2 3 3 2 2 5" xfId="28983" xr:uid="{37C1BB1B-EDE2-451B-AC0E-711D5AB03A3F}"/>
    <cellStyle name="Comma 68 2 3 3 2 3" xfId="8661" xr:uid="{00000000-0005-0000-0000-00001E220000}"/>
    <cellStyle name="Comma 68 2 3 3 2 3 2" xfId="28987" xr:uid="{B0DBD367-BCFC-45A8-9593-1F18B2CFBED6}"/>
    <cellStyle name="Comma 68 2 3 3 2 4" xfId="8662" xr:uid="{00000000-0005-0000-0000-00001F220000}"/>
    <cellStyle name="Comma 68 2 3 3 2 4 2" xfId="28988" xr:uid="{3AE6339C-B8B1-488F-A0BE-EDFFFB7E7CFD}"/>
    <cellStyle name="Comma 68 2 3 3 2 5" xfId="8663" xr:uid="{00000000-0005-0000-0000-000020220000}"/>
    <cellStyle name="Comma 68 2 3 3 2 5 2" xfId="28989" xr:uid="{A3F501B2-EFD0-4FD2-86AB-F95AE24DAAE8}"/>
    <cellStyle name="Comma 68 2 3 3 2 6" xfId="28982" xr:uid="{757B2FDE-C417-4EDB-B0E0-94F43A4B7231}"/>
    <cellStyle name="Comma 68 2 3 3 3" xfId="8664" xr:uid="{00000000-0005-0000-0000-000021220000}"/>
    <cellStyle name="Comma 68 2 3 3 3 2" xfId="8665" xr:uid="{00000000-0005-0000-0000-000022220000}"/>
    <cellStyle name="Comma 68 2 3 3 3 2 2" xfId="28991" xr:uid="{7E355528-B92F-433A-BDDB-5CB3A1E3614D}"/>
    <cellStyle name="Comma 68 2 3 3 3 3" xfId="8666" xr:uid="{00000000-0005-0000-0000-000023220000}"/>
    <cellStyle name="Comma 68 2 3 3 3 3 2" xfId="28992" xr:uid="{4B8073E1-D64D-4D08-979F-83DB08564601}"/>
    <cellStyle name="Comma 68 2 3 3 3 4" xfId="8667" xr:uid="{00000000-0005-0000-0000-000024220000}"/>
    <cellStyle name="Comma 68 2 3 3 3 4 2" xfId="28993" xr:uid="{464F2863-F4B2-4E5B-9EF7-EFBD49F4E8A9}"/>
    <cellStyle name="Comma 68 2 3 3 3 5" xfId="28990" xr:uid="{9980959E-4C75-4037-B94A-24F757788770}"/>
    <cellStyle name="Comma 68 2 3 3 4" xfId="8668" xr:uid="{00000000-0005-0000-0000-000025220000}"/>
    <cellStyle name="Comma 68 2 3 3 4 2" xfId="28994" xr:uid="{E604A941-A745-45A7-94A3-3417CF15F9A2}"/>
    <cellStyle name="Comma 68 2 3 3 5" xfId="8669" xr:uid="{00000000-0005-0000-0000-000026220000}"/>
    <cellStyle name="Comma 68 2 3 3 5 2" xfId="28995" xr:uid="{729A6C06-7E80-4A66-87DD-320EB04B0C7B}"/>
    <cellStyle name="Comma 68 2 3 3 6" xfId="8670" xr:uid="{00000000-0005-0000-0000-000027220000}"/>
    <cellStyle name="Comma 68 2 3 3 6 2" xfId="28996" xr:uid="{EAF890B9-0A45-4166-8DA1-6B20008983CF}"/>
    <cellStyle name="Comma 68 2 3 3 7" xfId="28981" xr:uid="{26E91DB5-96ED-492D-9ADC-3E041F72CC33}"/>
    <cellStyle name="Comma 68 2 3 4" xfId="8671" xr:uid="{00000000-0005-0000-0000-000028220000}"/>
    <cellStyle name="Comma 68 2 3 4 2" xfId="8672" xr:uid="{00000000-0005-0000-0000-000029220000}"/>
    <cellStyle name="Comma 68 2 3 4 2 2" xfId="8673" xr:uid="{00000000-0005-0000-0000-00002A220000}"/>
    <cellStyle name="Comma 68 2 3 4 2 2 2" xfId="28999" xr:uid="{861ADBB1-0AE9-4ECE-9E4F-101863A4045F}"/>
    <cellStyle name="Comma 68 2 3 4 2 3" xfId="8674" xr:uid="{00000000-0005-0000-0000-00002B220000}"/>
    <cellStyle name="Comma 68 2 3 4 2 3 2" xfId="29000" xr:uid="{3071F933-75F8-49C7-B2EC-362A843BD611}"/>
    <cellStyle name="Comma 68 2 3 4 2 4" xfId="8675" xr:uid="{00000000-0005-0000-0000-00002C220000}"/>
    <cellStyle name="Comma 68 2 3 4 2 4 2" xfId="29001" xr:uid="{058C1E88-E22C-4AED-A1D0-8144A76DBFD6}"/>
    <cellStyle name="Comma 68 2 3 4 2 5" xfId="28998" xr:uid="{442981C7-4C03-48E4-9229-D5E338411A5F}"/>
    <cellStyle name="Comma 68 2 3 4 3" xfId="8676" xr:uid="{00000000-0005-0000-0000-00002D220000}"/>
    <cellStyle name="Comma 68 2 3 4 3 2" xfId="29002" xr:uid="{2466EDBC-C7A9-4914-A80E-C47ECE4119B3}"/>
    <cellStyle name="Comma 68 2 3 4 4" xfId="8677" xr:uid="{00000000-0005-0000-0000-00002E220000}"/>
    <cellStyle name="Comma 68 2 3 4 4 2" xfId="29003" xr:uid="{A26D0960-9E62-42FA-BDD1-C85D7F904145}"/>
    <cellStyle name="Comma 68 2 3 4 5" xfId="8678" xr:uid="{00000000-0005-0000-0000-00002F220000}"/>
    <cellStyle name="Comma 68 2 3 4 5 2" xfId="29004" xr:uid="{17EC86AF-FD96-4367-A4C4-350C5ED0F437}"/>
    <cellStyle name="Comma 68 2 3 4 6" xfId="28997" xr:uid="{0E9C8D63-4EF1-499E-AC2A-710DFFFF08FD}"/>
    <cellStyle name="Comma 68 2 3 5" xfId="8679" xr:uid="{00000000-0005-0000-0000-000030220000}"/>
    <cellStyle name="Comma 68 2 3 5 2" xfId="8680" xr:uid="{00000000-0005-0000-0000-000031220000}"/>
    <cellStyle name="Comma 68 2 3 5 2 2" xfId="29006" xr:uid="{B1495206-4599-4D34-99EB-AF4923201979}"/>
    <cellStyle name="Comma 68 2 3 5 3" xfId="8681" xr:uid="{00000000-0005-0000-0000-000032220000}"/>
    <cellStyle name="Comma 68 2 3 5 3 2" xfId="29007" xr:uid="{4D09AF7C-BBAA-4261-9DF3-C87E1FB970BF}"/>
    <cellStyle name="Comma 68 2 3 5 4" xfId="8682" xr:uid="{00000000-0005-0000-0000-000033220000}"/>
    <cellStyle name="Comma 68 2 3 5 4 2" xfId="29008" xr:uid="{F776AF52-B566-4749-9C9A-FA6BB1F9F1E3}"/>
    <cellStyle name="Comma 68 2 3 5 5" xfId="29005" xr:uid="{F66F4E17-0672-4641-9580-BC9C3B6FFAA9}"/>
    <cellStyle name="Comma 68 2 3 6" xfId="8683" xr:uid="{00000000-0005-0000-0000-000034220000}"/>
    <cellStyle name="Comma 68 2 3 6 2" xfId="29009" xr:uid="{2538CCD0-AED9-45F9-8561-A6DDB35FC129}"/>
    <cellStyle name="Comma 68 2 3 7" xfId="8684" xr:uid="{00000000-0005-0000-0000-000035220000}"/>
    <cellStyle name="Comma 68 2 3 7 2" xfId="29010" xr:uid="{32E9BAF7-E941-47A9-AA53-AE6B24EFE86B}"/>
    <cellStyle name="Comma 68 2 3 8" xfId="8685" xr:uid="{00000000-0005-0000-0000-000036220000}"/>
    <cellStyle name="Comma 68 2 3 8 2" xfId="29011" xr:uid="{C5126F2A-6D7A-4018-821F-94EF95B3DC77}"/>
    <cellStyle name="Comma 68 2 3 9" xfId="28964" xr:uid="{B0675BF8-6673-4085-BC00-289703F64132}"/>
    <cellStyle name="Comma 68 2 4" xfId="8686" xr:uid="{00000000-0005-0000-0000-000037220000}"/>
    <cellStyle name="Comma 68 2 4 2" xfId="8687" xr:uid="{00000000-0005-0000-0000-000038220000}"/>
    <cellStyle name="Comma 68 2 4 2 2" xfId="8688" xr:uid="{00000000-0005-0000-0000-000039220000}"/>
    <cellStyle name="Comma 68 2 4 2 2 2" xfId="8689" xr:uid="{00000000-0005-0000-0000-00003A220000}"/>
    <cellStyle name="Comma 68 2 4 2 2 2 2" xfId="29015" xr:uid="{F582A46B-5454-4700-BDC2-EAC232A4D6F5}"/>
    <cellStyle name="Comma 68 2 4 2 2 3" xfId="8690" xr:uid="{00000000-0005-0000-0000-00003B220000}"/>
    <cellStyle name="Comma 68 2 4 2 2 3 2" xfId="29016" xr:uid="{8E8B210A-00BD-4F27-ACE7-6A05376B80D0}"/>
    <cellStyle name="Comma 68 2 4 2 2 4" xfId="8691" xr:uid="{00000000-0005-0000-0000-00003C220000}"/>
    <cellStyle name="Comma 68 2 4 2 2 4 2" xfId="29017" xr:uid="{100D199D-D274-4E2C-8B67-2E48CD9C9868}"/>
    <cellStyle name="Comma 68 2 4 2 2 5" xfId="29014" xr:uid="{C92A029D-B86F-42B0-A60B-D878F67A6EA2}"/>
    <cellStyle name="Comma 68 2 4 2 3" xfId="8692" xr:uid="{00000000-0005-0000-0000-00003D220000}"/>
    <cellStyle name="Comma 68 2 4 2 3 2" xfId="29018" xr:uid="{361BEED1-9222-4993-B258-D700F10FD54B}"/>
    <cellStyle name="Comma 68 2 4 2 4" xfId="8693" xr:uid="{00000000-0005-0000-0000-00003E220000}"/>
    <cellStyle name="Comma 68 2 4 2 4 2" xfId="29019" xr:uid="{7A73749D-3011-40C1-ADD9-87DB187CE6A9}"/>
    <cellStyle name="Comma 68 2 4 2 5" xfId="8694" xr:uid="{00000000-0005-0000-0000-00003F220000}"/>
    <cellStyle name="Comma 68 2 4 2 5 2" xfId="29020" xr:uid="{110FCB8D-E530-411B-BC27-9162902DDC26}"/>
    <cellStyle name="Comma 68 2 4 2 6" xfId="29013" xr:uid="{07570A01-8CEA-4864-8006-5EC516583902}"/>
    <cellStyle name="Comma 68 2 4 3" xfId="8695" xr:uid="{00000000-0005-0000-0000-000040220000}"/>
    <cellStyle name="Comma 68 2 4 3 2" xfId="8696" xr:uid="{00000000-0005-0000-0000-000041220000}"/>
    <cellStyle name="Comma 68 2 4 3 2 2" xfId="29022" xr:uid="{E2E92A17-EFAC-4D70-B805-9C5354FE4839}"/>
    <cellStyle name="Comma 68 2 4 3 3" xfId="8697" xr:uid="{00000000-0005-0000-0000-000042220000}"/>
    <cellStyle name="Comma 68 2 4 3 3 2" xfId="29023" xr:uid="{178F7E2B-4FF3-4D9A-892A-15235814DE07}"/>
    <cellStyle name="Comma 68 2 4 3 4" xfId="8698" xr:uid="{00000000-0005-0000-0000-000043220000}"/>
    <cellStyle name="Comma 68 2 4 3 4 2" xfId="29024" xr:uid="{511E00DC-D3BE-4408-8B3E-656605C9E4AB}"/>
    <cellStyle name="Comma 68 2 4 3 5" xfId="29021" xr:uid="{0827B6F1-CE38-46AA-BF37-359AB2BFE616}"/>
    <cellStyle name="Comma 68 2 4 4" xfId="8699" xr:uid="{00000000-0005-0000-0000-000044220000}"/>
    <cellStyle name="Comma 68 2 4 4 2" xfId="29025" xr:uid="{E470D380-18D2-4F0D-98B4-8CC25FC46991}"/>
    <cellStyle name="Comma 68 2 4 5" xfId="8700" xr:uid="{00000000-0005-0000-0000-000045220000}"/>
    <cellStyle name="Comma 68 2 4 5 2" xfId="29026" xr:uid="{6101BB57-7E55-44B2-8134-D4CF0DB33326}"/>
    <cellStyle name="Comma 68 2 4 6" xfId="8701" xr:uid="{00000000-0005-0000-0000-000046220000}"/>
    <cellStyle name="Comma 68 2 4 6 2" xfId="29027" xr:uid="{03A7937F-0329-42C5-BF12-6A8371D359DA}"/>
    <cellStyle name="Comma 68 2 4 7" xfId="29012" xr:uid="{6752D3FA-5F46-4DD0-93DC-660A9828B201}"/>
    <cellStyle name="Comma 68 2 5" xfId="8702" xr:uid="{00000000-0005-0000-0000-000047220000}"/>
    <cellStyle name="Comma 68 2 5 2" xfId="8703" xr:uid="{00000000-0005-0000-0000-000048220000}"/>
    <cellStyle name="Comma 68 2 5 2 2" xfId="8704" xr:uid="{00000000-0005-0000-0000-000049220000}"/>
    <cellStyle name="Comma 68 2 5 2 2 2" xfId="8705" xr:uid="{00000000-0005-0000-0000-00004A220000}"/>
    <cellStyle name="Comma 68 2 5 2 2 2 2" xfId="29031" xr:uid="{A368D5E1-AA9D-4B6A-975E-5AED75088336}"/>
    <cellStyle name="Comma 68 2 5 2 2 3" xfId="8706" xr:uid="{00000000-0005-0000-0000-00004B220000}"/>
    <cellStyle name="Comma 68 2 5 2 2 3 2" xfId="29032" xr:uid="{0ED725F1-E7B4-4E61-86B0-C4878ABF1427}"/>
    <cellStyle name="Comma 68 2 5 2 2 4" xfId="8707" xr:uid="{00000000-0005-0000-0000-00004C220000}"/>
    <cellStyle name="Comma 68 2 5 2 2 4 2" xfId="29033" xr:uid="{0E65EA9C-35F0-40D5-80AE-A3DD5878262B}"/>
    <cellStyle name="Comma 68 2 5 2 2 5" xfId="29030" xr:uid="{4EA1C0DD-0800-4936-8041-1B17FECFE254}"/>
    <cellStyle name="Comma 68 2 5 2 3" xfId="8708" xr:uid="{00000000-0005-0000-0000-00004D220000}"/>
    <cellStyle name="Comma 68 2 5 2 3 2" xfId="29034" xr:uid="{729D880B-AEC1-43C9-9168-A04B8AC9319F}"/>
    <cellStyle name="Comma 68 2 5 2 4" xfId="8709" xr:uid="{00000000-0005-0000-0000-00004E220000}"/>
    <cellStyle name="Comma 68 2 5 2 4 2" xfId="29035" xr:uid="{8DBD8D4E-EFB8-4BD2-BB3F-C17DEE2AD5F6}"/>
    <cellStyle name="Comma 68 2 5 2 5" xfId="8710" xr:uid="{00000000-0005-0000-0000-00004F220000}"/>
    <cellStyle name="Comma 68 2 5 2 5 2" xfId="29036" xr:uid="{809BAE76-9CDD-4129-A600-38727D3159DC}"/>
    <cellStyle name="Comma 68 2 5 2 6" xfId="29029" xr:uid="{8BF21FB4-BF39-4A3B-86AE-E38790F0D33A}"/>
    <cellStyle name="Comma 68 2 5 3" xfId="8711" xr:uid="{00000000-0005-0000-0000-000050220000}"/>
    <cellStyle name="Comma 68 2 5 3 2" xfId="8712" xr:uid="{00000000-0005-0000-0000-000051220000}"/>
    <cellStyle name="Comma 68 2 5 3 2 2" xfId="29038" xr:uid="{3A597AE9-BC71-4AF0-A334-90F7AA0ED17C}"/>
    <cellStyle name="Comma 68 2 5 3 3" xfId="8713" xr:uid="{00000000-0005-0000-0000-000052220000}"/>
    <cellStyle name="Comma 68 2 5 3 3 2" xfId="29039" xr:uid="{65277D60-598A-434D-95A5-D85F7F747DB5}"/>
    <cellStyle name="Comma 68 2 5 3 4" xfId="8714" xr:uid="{00000000-0005-0000-0000-000053220000}"/>
    <cellStyle name="Comma 68 2 5 3 4 2" xfId="29040" xr:uid="{059BBA68-B290-48CF-8743-71C3780908CE}"/>
    <cellStyle name="Comma 68 2 5 3 5" xfId="29037" xr:uid="{145A69F5-BF31-44CE-A42F-46BD1C1EBECF}"/>
    <cellStyle name="Comma 68 2 5 4" xfId="8715" xr:uid="{00000000-0005-0000-0000-000054220000}"/>
    <cellStyle name="Comma 68 2 5 4 2" xfId="29041" xr:uid="{AF43CAF8-B262-4E09-A06E-EA1FA43E098D}"/>
    <cellStyle name="Comma 68 2 5 5" xfId="8716" xr:uid="{00000000-0005-0000-0000-000055220000}"/>
    <cellStyle name="Comma 68 2 5 5 2" xfId="29042" xr:uid="{3CC3D291-93F7-423F-A2C1-C812733DF814}"/>
    <cellStyle name="Comma 68 2 5 6" xfId="8717" xr:uid="{00000000-0005-0000-0000-000056220000}"/>
    <cellStyle name="Comma 68 2 5 6 2" xfId="29043" xr:uid="{9BB0A07C-DA05-4015-9046-3538273FB144}"/>
    <cellStyle name="Comma 68 2 5 7" xfId="29028" xr:uid="{E7024259-E848-4E5D-96F1-6E3BE4175BD6}"/>
    <cellStyle name="Comma 68 2 6" xfId="8718" xr:uid="{00000000-0005-0000-0000-000057220000}"/>
    <cellStyle name="Comma 68 2 6 2" xfId="8719" xr:uid="{00000000-0005-0000-0000-000058220000}"/>
    <cellStyle name="Comma 68 2 6 2 2" xfId="8720" xr:uid="{00000000-0005-0000-0000-000059220000}"/>
    <cellStyle name="Comma 68 2 6 2 2 2" xfId="29046" xr:uid="{29A8F4E5-6352-4869-A73D-36D2B361AB8F}"/>
    <cellStyle name="Comma 68 2 6 2 3" xfId="8721" xr:uid="{00000000-0005-0000-0000-00005A220000}"/>
    <cellStyle name="Comma 68 2 6 2 3 2" xfId="29047" xr:uid="{88CD7257-152F-4808-90B1-D83521D33E07}"/>
    <cellStyle name="Comma 68 2 6 2 4" xfId="8722" xr:uid="{00000000-0005-0000-0000-00005B220000}"/>
    <cellStyle name="Comma 68 2 6 2 4 2" xfId="29048" xr:uid="{45F673C4-AFDD-4BB4-91BB-12B1220D5027}"/>
    <cellStyle name="Comma 68 2 6 2 5" xfId="29045" xr:uid="{F37C3EDB-0625-4742-A554-48BC5F1530E1}"/>
    <cellStyle name="Comma 68 2 6 3" xfId="8723" xr:uid="{00000000-0005-0000-0000-00005C220000}"/>
    <cellStyle name="Comma 68 2 6 3 2" xfId="29049" xr:uid="{518F4B13-8F89-4810-ABAA-F1A8E6214EC5}"/>
    <cellStyle name="Comma 68 2 6 4" xfId="8724" xr:uid="{00000000-0005-0000-0000-00005D220000}"/>
    <cellStyle name="Comma 68 2 6 4 2" xfId="29050" xr:uid="{89BAE5DF-F633-43E2-B3B7-53F916641E15}"/>
    <cellStyle name="Comma 68 2 6 5" xfId="8725" xr:uid="{00000000-0005-0000-0000-00005E220000}"/>
    <cellStyle name="Comma 68 2 6 5 2" xfId="29051" xr:uid="{70C4AC4C-09C7-421B-AC31-9F0B44D500DF}"/>
    <cellStyle name="Comma 68 2 6 6" xfId="29044" xr:uid="{5D8E7B6C-9568-45EF-80EF-335C723506AC}"/>
    <cellStyle name="Comma 68 2 7" xfId="8726" xr:uid="{00000000-0005-0000-0000-00005F220000}"/>
    <cellStyle name="Comma 68 2 7 2" xfId="8727" xr:uid="{00000000-0005-0000-0000-000060220000}"/>
    <cellStyle name="Comma 68 2 7 2 2" xfId="29053" xr:uid="{57AB30A3-4C99-4088-99A7-D735CA049778}"/>
    <cellStyle name="Comma 68 2 7 3" xfId="8728" xr:uid="{00000000-0005-0000-0000-000061220000}"/>
    <cellStyle name="Comma 68 2 7 3 2" xfId="29054" xr:uid="{7B88F161-44BE-4BE6-A9DC-D1C54D358AE4}"/>
    <cellStyle name="Comma 68 2 7 4" xfId="8729" xr:uid="{00000000-0005-0000-0000-000062220000}"/>
    <cellStyle name="Comma 68 2 7 4 2" xfId="29055" xr:uid="{90FBDA43-1D12-471B-BF4B-525EF9FEBB19}"/>
    <cellStyle name="Comma 68 2 7 5" xfId="29052" xr:uid="{B188B5C6-B844-4A48-90AE-6D79F291975A}"/>
    <cellStyle name="Comma 68 2 8" xfId="8730" xr:uid="{00000000-0005-0000-0000-000063220000}"/>
    <cellStyle name="Comma 68 2 8 2" xfId="29056" xr:uid="{F22B396E-7B5C-42C4-BF6B-AD1C6CC94C6F}"/>
    <cellStyle name="Comma 68 2 9" xfId="8731" xr:uid="{00000000-0005-0000-0000-000064220000}"/>
    <cellStyle name="Comma 68 2 9 2" xfId="29057" xr:uid="{113A4AFD-F16C-452E-A8DD-43AA62CB0B17}"/>
    <cellStyle name="Comma 68 3" xfId="8732" xr:uid="{00000000-0005-0000-0000-000065220000}"/>
    <cellStyle name="Comma 68 3 10" xfId="8733" xr:uid="{00000000-0005-0000-0000-000066220000}"/>
    <cellStyle name="Comma 68 3 10 2" xfId="29059" xr:uid="{C29A9E9A-5DD5-48CF-AE56-8F2ACD1AEE60}"/>
    <cellStyle name="Comma 68 3 11" xfId="29058" xr:uid="{D808D890-01F1-4C18-8DD7-1216CB514837}"/>
    <cellStyle name="Comma 68 3 2" xfId="8734" xr:uid="{00000000-0005-0000-0000-000067220000}"/>
    <cellStyle name="Comma 68 3 2 2" xfId="8735" xr:uid="{00000000-0005-0000-0000-000068220000}"/>
    <cellStyle name="Comma 68 3 2 2 2" xfId="8736" xr:uid="{00000000-0005-0000-0000-000069220000}"/>
    <cellStyle name="Comma 68 3 2 2 2 2" xfId="8737" xr:uid="{00000000-0005-0000-0000-00006A220000}"/>
    <cellStyle name="Comma 68 3 2 2 2 2 2" xfId="8738" xr:uid="{00000000-0005-0000-0000-00006B220000}"/>
    <cellStyle name="Comma 68 3 2 2 2 2 2 2" xfId="29064" xr:uid="{66A41ED7-0EAC-485C-A78D-02A63B83E186}"/>
    <cellStyle name="Comma 68 3 2 2 2 2 3" xfId="8739" xr:uid="{00000000-0005-0000-0000-00006C220000}"/>
    <cellStyle name="Comma 68 3 2 2 2 2 3 2" xfId="29065" xr:uid="{16D53321-9C7A-4AC5-8A9E-27F8305D2C47}"/>
    <cellStyle name="Comma 68 3 2 2 2 2 4" xfId="8740" xr:uid="{00000000-0005-0000-0000-00006D220000}"/>
    <cellStyle name="Comma 68 3 2 2 2 2 4 2" xfId="29066" xr:uid="{C5DB87A3-CCBD-4B5C-B55E-3C93E9B22355}"/>
    <cellStyle name="Comma 68 3 2 2 2 2 5" xfId="29063" xr:uid="{E6BFC4CF-7DE0-4652-BECC-750522FC2D48}"/>
    <cellStyle name="Comma 68 3 2 2 2 3" xfId="8741" xr:uid="{00000000-0005-0000-0000-00006E220000}"/>
    <cellStyle name="Comma 68 3 2 2 2 3 2" xfId="29067" xr:uid="{0E2B42E0-E9D8-41A6-87DC-4746B0662242}"/>
    <cellStyle name="Comma 68 3 2 2 2 4" xfId="8742" xr:uid="{00000000-0005-0000-0000-00006F220000}"/>
    <cellStyle name="Comma 68 3 2 2 2 4 2" xfId="29068" xr:uid="{1B60FD12-3F40-4F8A-9A2E-59CCE2A2BD66}"/>
    <cellStyle name="Comma 68 3 2 2 2 5" xfId="8743" xr:uid="{00000000-0005-0000-0000-000070220000}"/>
    <cellStyle name="Comma 68 3 2 2 2 5 2" xfId="29069" xr:uid="{481915A6-32A0-44C8-8557-EC15EF9EDC88}"/>
    <cellStyle name="Comma 68 3 2 2 2 6" xfId="29062" xr:uid="{54CEA0F5-A1B1-4C2A-BD4A-341D0982AF78}"/>
    <cellStyle name="Comma 68 3 2 2 3" xfId="8744" xr:uid="{00000000-0005-0000-0000-000071220000}"/>
    <cellStyle name="Comma 68 3 2 2 3 2" xfId="8745" xr:uid="{00000000-0005-0000-0000-000072220000}"/>
    <cellStyle name="Comma 68 3 2 2 3 2 2" xfId="29071" xr:uid="{9A326C23-6675-4DBA-A578-255573FB921E}"/>
    <cellStyle name="Comma 68 3 2 2 3 3" xfId="8746" xr:uid="{00000000-0005-0000-0000-000073220000}"/>
    <cellStyle name="Comma 68 3 2 2 3 3 2" xfId="29072" xr:uid="{C03FA4C1-0F4F-42F0-8C19-0AA0DA2F60D2}"/>
    <cellStyle name="Comma 68 3 2 2 3 4" xfId="8747" xr:uid="{00000000-0005-0000-0000-000074220000}"/>
    <cellStyle name="Comma 68 3 2 2 3 4 2" xfId="29073" xr:uid="{67688121-44A3-4D96-9F4E-A2691F785107}"/>
    <cellStyle name="Comma 68 3 2 2 3 5" xfId="29070" xr:uid="{0396CC55-9CD3-41A2-B088-14C16E0299EA}"/>
    <cellStyle name="Comma 68 3 2 2 4" xfId="8748" xr:uid="{00000000-0005-0000-0000-000075220000}"/>
    <cellStyle name="Comma 68 3 2 2 4 2" xfId="29074" xr:uid="{88270CC3-77BE-442C-B610-4EA9FB2D7756}"/>
    <cellStyle name="Comma 68 3 2 2 5" xfId="8749" xr:uid="{00000000-0005-0000-0000-000076220000}"/>
    <cellStyle name="Comma 68 3 2 2 5 2" xfId="29075" xr:uid="{32EA0398-901B-4329-8F7A-42F7F11AA9BC}"/>
    <cellStyle name="Comma 68 3 2 2 6" xfId="8750" xr:uid="{00000000-0005-0000-0000-000077220000}"/>
    <cellStyle name="Comma 68 3 2 2 6 2" xfId="29076" xr:uid="{02ACA494-B6A9-4DBA-8150-E5937A9C25E4}"/>
    <cellStyle name="Comma 68 3 2 2 7" xfId="29061" xr:uid="{83E04F42-3498-4217-BD9E-BE8EB57758C0}"/>
    <cellStyle name="Comma 68 3 2 3" xfId="8751" xr:uid="{00000000-0005-0000-0000-000078220000}"/>
    <cellStyle name="Comma 68 3 2 3 2" xfId="8752" xr:uid="{00000000-0005-0000-0000-000079220000}"/>
    <cellStyle name="Comma 68 3 2 3 2 2" xfId="8753" xr:uid="{00000000-0005-0000-0000-00007A220000}"/>
    <cellStyle name="Comma 68 3 2 3 2 2 2" xfId="8754" xr:uid="{00000000-0005-0000-0000-00007B220000}"/>
    <cellStyle name="Comma 68 3 2 3 2 2 2 2" xfId="29080" xr:uid="{A70F050B-7FB3-4B78-BED1-A150E94FF638}"/>
    <cellStyle name="Comma 68 3 2 3 2 2 3" xfId="8755" xr:uid="{00000000-0005-0000-0000-00007C220000}"/>
    <cellStyle name="Comma 68 3 2 3 2 2 3 2" xfId="29081" xr:uid="{F9B0D246-407D-4625-9954-4E2B435DB08F}"/>
    <cellStyle name="Comma 68 3 2 3 2 2 4" xfId="8756" xr:uid="{00000000-0005-0000-0000-00007D220000}"/>
    <cellStyle name="Comma 68 3 2 3 2 2 4 2" xfId="29082" xr:uid="{A8CB16BF-E8FA-4C89-AC65-9C950A96B468}"/>
    <cellStyle name="Comma 68 3 2 3 2 2 5" xfId="29079" xr:uid="{8866A298-3918-48F8-AA0F-EF157D92CE55}"/>
    <cellStyle name="Comma 68 3 2 3 2 3" xfId="8757" xr:uid="{00000000-0005-0000-0000-00007E220000}"/>
    <cellStyle name="Comma 68 3 2 3 2 3 2" xfId="29083" xr:uid="{6668E93C-DC52-4500-9874-195857FDB2CF}"/>
    <cellStyle name="Comma 68 3 2 3 2 4" xfId="8758" xr:uid="{00000000-0005-0000-0000-00007F220000}"/>
    <cellStyle name="Comma 68 3 2 3 2 4 2" xfId="29084" xr:uid="{3646A55A-6890-43CC-9BCD-E8FB657BEEDD}"/>
    <cellStyle name="Comma 68 3 2 3 2 5" xfId="8759" xr:uid="{00000000-0005-0000-0000-000080220000}"/>
    <cellStyle name="Comma 68 3 2 3 2 5 2" xfId="29085" xr:uid="{31481159-29D3-40D8-BEC5-09496654813A}"/>
    <cellStyle name="Comma 68 3 2 3 2 6" xfId="29078" xr:uid="{4EDC6C40-B5C4-4393-939E-BA9C3F415BF7}"/>
    <cellStyle name="Comma 68 3 2 3 3" xfId="8760" xr:uid="{00000000-0005-0000-0000-000081220000}"/>
    <cellStyle name="Comma 68 3 2 3 3 2" xfId="8761" xr:uid="{00000000-0005-0000-0000-000082220000}"/>
    <cellStyle name="Comma 68 3 2 3 3 2 2" xfId="29087" xr:uid="{4F47021A-D04D-4398-B3CC-818F4010A729}"/>
    <cellStyle name="Comma 68 3 2 3 3 3" xfId="8762" xr:uid="{00000000-0005-0000-0000-000083220000}"/>
    <cellStyle name="Comma 68 3 2 3 3 3 2" xfId="29088" xr:uid="{1AE4AB68-FBDC-4ABE-BF83-8A593682B4F8}"/>
    <cellStyle name="Comma 68 3 2 3 3 4" xfId="8763" xr:uid="{00000000-0005-0000-0000-000084220000}"/>
    <cellStyle name="Comma 68 3 2 3 3 4 2" xfId="29089" xr:uid="{AD17D0A7-2BF2-4982-A7F4-9A11CA08157E}"/>
    <cellStyle name="Comma 68 3 2 3 3 5" xfId="29086" xr:uid="{57C980D6-A0A8-4DC3-8264-07F276315CA4}"/>
    <cellStyle name="Comma 68 3 2 3 4" xfId="8764" xr:uid="{00000000-0005-0000-0000-000085220000}"/>
    <cellStyle name="Comma 68 3 2 3 4 2" xfId="29090" xr:uid="{4E82BC83-4B51-4C08-BBC2-F13377FEC60C}"/>
    <cellStyle name="Comma 68 3 2 3 5" xfId="8765" xr:uid="{00000000-0005-0000-0000-000086220000}"/>
    <cellStyle name="Comma 68 3 2 3 5 2" xfId="29091" xr:uid="{C920D2F2-3760-49EF-9BA0-B0EB75165FA1}"/>
    <cellStyle name="Comma 68 3 2 3 6" xfId="8766" xr:uid="{00000000-0005-0000-0000-000087220000}"/>
    <cellStyle name="Comma 68 3 2 3 6 2" xfId="29092" xr:uid="{F591F913-ADD1-4B00-B745-2CC3261891E0}"/>
    <cellStyle name="Comma 68 3 2 3 7" xfId="29077" xr:uid="{E013A571-D5EE-4BE1-A873-2A4ED4DEACDB}"/>
    <cellStyle name="Comma 68 3 2 4" xfId="8767" xr:uid="{00000000-0005-0000-0000-000088220000}"/>
    <cellStyle name="Comma 68 3 2 4 2" xfId="8768" xr:uid="{00000000-0005-0000-0000-000089220000}"/>
    <cellStyle name="Comma 68 3 2 4 2 2" xfId="8769" xr:uid="{00000000-0005-0000-0000-00008A220000}"/>
    <cellStyle name="Comma 68 3 2 4 2 2 2" xfId="29095" xr:uid="{F18C3866-2B9D-4F6C-921D-2BC4A1246E9A}"/>
    <cellStyle name="Comma 68 3 2 4 2 3" xfId="8770" xr:uid="{00000000-0005-0000-0000-00008B220000}"/>
    <cellStyle name="Comma 68 3 2 4 2 3 2" xfId="29096" xr:uid="{029649D0-9DAB-4BBF-8E27-4194A7D32B4D}"/>
    <cellStyle name="Comma 68 3 2 4 2 4" xfId="8771" xr:uid="{00000000-0005-0000-0000-00008C220000}"/>
    <cellStyle name="Comma 68 3 2 4 2 4 2" xfId="29097" xr:uid="{AA680471-54D7-4BB6-8515-F84CA751158C}"/>
    <cellStyle name="Comma 68 3 2 4 2 5" xfId="29094" xr:uid="{814006CE-9DFE-4098-B581-3150FA435A86}"/>
    <cellStyle name="Comma 68 3 2 4 3" xfId="8772" xr:uid="{00000000-0005-0000-0000-00008D220000}"/>
    <cellStyle name="Comma 68 3 2 4 3 2" xfId="29098" xr:uid="{F290F3AB-7466-47C8-9F5C-33D86EF673AA}"/>
    <cellStyle name="Comma 68 3 2 4 4" xfId="8773" xr:uid="{00000000-0005-0000-0000-00008E220000}"/>
    <cellStyle name="Comma 68 3 2 4 4 2" xfId="29099" xr:uid="{16EEBFDC-A4E2-40A0-9738-552A56C86481}"/>
    <cellStyle name="Comma 68 3 2 4 5" xfId="8774" xr:uid="{00000000-0005-0000-0000-00008F220000}"/>
    <cellStyle name="Comma 68 3 2 4 5 2" xfId="29100" xr:uid="{B3A21DCD-43D1-4EB9-BA9C-C998A29DB1BA}"/>
    <cellStyle name="Comma 68 3 2 4 6" xfId="29093" xr:uid="{7A2E1E4E-AABB-41B1-ADD5-6D0D8D516101}"/>
    <cellStyle name="Comma 68 3 2 5" xfId="8775" xr:uid="{00000000-0005-0000-0000-000090220000}"/>
    <cellStyle name="Comma 68 3 2 5 2" xfId="8776" xr:uid="{00000000-0005-0000-0000-000091220000}"/>
    <cellStyle name="Comma 68 3 2 5 2 2" xfId="29102" xr:uid="{02F8CEB4-8706-4E40-BE23-7B491145B958}"/>
    <cellStyle name="Comma 68 3 2 5 3" xfId="8777" xr:uid="{00000000-0005-0000-0000-000092220000}"/>
    <cellStyle name="Comma 68 3 2 5 3 2" xfId="29103" xr:uid="{FDA829F0-0DDD-4E35-91AD-9B536A9324CD}"/>
    <cellStyle name="Comma 68 3 2 5 4" xfId="8778" xr:uid="{00000000-0005-0000-0000-000093220000}"/>
    <cellStyle name="Comma 68 3 2 5 4 2" xfId="29104" xr:uid="{F65698CD-3C63-4F5E-B395-D17C80736BD2}"/>
    <cellStyle name="Comma 68 3 2 5 5" xfId="29101" xr:uid="{55BCD8F3-5BD8-403A-A02D-3F8EC978945B}"/>
    <cellStyle name="Comma 68 3 2 6" xfId="8779" xr:uid="{00000000-0005-0000-0000-000094220000}"/>
    <cellStyle name="Comma 68 3 2 6 2" xfId="29105" xr:uid="{9DDDFC6D-AFE9-4027-9209-2FD34EDB0A20}"/>
    <cellStyle name="Comma 68 3 2 7" xfId="8780" xr:uid="{00000000-0005-0000-0000-000095220000}"/>
    <cellStyle name="Comma 68 3 2 7 2" xfId="29106" xr:uid="{75C3DCEA-DEB1-40D3-8CB1-2113E0DD68C4}"/>
    <cellStyle name="Comma 68 3 2 8" xfId="8781" xr:uid="{00000000-0005-0000-0000-000096220000}"/>
    <cellStyle name="Comma 68 3 2 8 2" xfId="29107" xr:uid="{C49EEED2-34E1-43F4-9135-8F890043DC16}"/>
    <cellStyle name="Comma 68 3 2 9" xfId="29060" xr:uid="{0942513F-86AB-465C-B08E-674119E04D7C}"/>
    <cellStyle name="Comma 68 3 3" xfId="8782" xr:uid="{00000000-0005-0000-0000-000097220000}"/>
    <cellStyle name="Comma 68 3 3 2" xfId="8783" xr:uid="{00000000-0005-0000-0000-000098220000}"/>
    <cellStyle name="Comma 68 3 3 2 2" xfId="8784" xr:uid="{00000000-0005-0000-0000-000099220000}"/>
    <cellStyle name="Comma 68 3 3 2 2 2" xfId="8785" xr:uid="{00000000-0005-0000-0000-00009A220000}"/>
    <cellStyle name="Comma 68 3 3 2 2 2 2" xfId="8786" xr:uid="{00000000-0005-0000-0000-00009B220000}"/>
    <cellStyle name="Comma 68 3 3 2 2 2 2 2" xfId="29112" xr:uid="{F366416B-DDA7-4592-A27A-C19C40FBC1E3}"/>
    <cellStyle name="Comma 68 3 3 2 2 2 3" xfId="8787" xr:uid="{00000000-0005-0000-0000-00009C220000}"/>
    <cellStyle name="Comma 68 3 3 2 2 2 3 2" xfId="29113" xr:uid="{339A5BE8-C67C-4A71-8FE5-5C4DE28BE99E}"/>
    <cellStyle name="Comma 68 3 3 2 2 2 4" xfId="8788" xr:uid="{00000000-0005-0000-0000-00009D220000}"/>
    <cellStyle name="Comma 68 3 3 2 2 2 4 2" xfId="29114" xr:uid="{96E2C39E-E8A5-4FB6-A9D6-BC49B24A1EFB}"/>
    <cellStyle name="Comma 68 3 3 2 2 2 5" xfId="29111" xr:uid="{8D083091-D42C-4D7B-824C-D8EF080826D1}"/>
    <cellStyle name="Comma 68 3 3 2 2 3" xfId="8789" xr:uid="{00000000-0005-0000-0000-00009E220000}"/>
    <cellStyle name="Comma 68 3 3 2 2 3 2" xfId="29115" xr:uid="{DD8BE29F-583F-41A7-AEDC-B1CBCD8951EA}"/>
    <cellStyle name="Comma 68 3 3 2 2 4" xfId="8790" xr:uid="{00000000-0005-0000-0000-00009F220000}"/>
    <cellStyle name="Comma 68 3 3 2 2 4 2" xfId="29116" xr:uid="{72FB5799-308D-4A9C-BD14-E2098CDA562C}"/>
    <cellStyle name="Comma 68 3 3 2 2 5" xfId="8791" xr:uid="{00000000-0005-0000-0000-0000A0220000}"/>
    <cellStyle name="Comma 68 3 3 2 2 5 2" xfId="29117" xr:uid="{10FD737B-B017-47E7-A245-7FC7E532F0B5}"/>
    <cellStyle name="Comma 68 3 3 2 2 6" xfId="29110" xr:uid="{5CF9E394-33F9-4977-8BBF-5FD8CD6003F6}"/>
    <cellStyle name="Comma 68 3 3 2 3" xfId="8792" xr:uid="{00000000-0005-0000-0000-0000A1220000}"/>
    <cellStyle name="Comma 68 3 3 2 3 2" xfId="8793" xr:uid="{00000000-0005-0000-0000-0000A2220000}"/>
    <cellStyle name="Comma 68 3 3 2 3 2 2" xfId="29119" xr:uid="{02347FB8-CBD8-45FC-9B32-8E15E3046CC5}"/>
    <cellStyle name="Comma 68 3 3 2 3 3" xfId="8794" xr:uid="{00000000-0005-0000-0000-0000A3220000}"/>
    <cellStyle name="Comma 68 3 3 2 3 3 2" xfId="29120" xr:uid="{518D3322-2023-456B-A942-0735F8777EA7}"/>
    <cellStyle name="Comma 68 3 3 2 3 4" xfId="8795" xr:uid="{00000000-0005-0000-0000-0000A4220000}"/>
    <cellStyle name="Comma 68 3 3 2 3 4 2" xfId="29121" xr:uid="{F53164E3-914B-42FE-BF10-8E42D9A591C4}"/>
    <cellStyle name="Comma 68 3 3 2 3 5" xfId="29118" xr:uid="{256C0BB6-0EEF-4E1D-9EAA-52BD0C065364}"/>
    <cellStyle name="Comma 68 3 3 2 4" xfId="8796" xr:uid="{00000000-0005-0000-0000-0000A5220000}"/>
    <cellStyle name="Comma 68 3 3 2 4 2" xfId="29122" xr:uid="{8FAF7E00-2FFC-4884-A11B-20396C4A0A7B}"/>
    <cellStyle name="Comma 68 3 3 2 5" xfId="8797" xr:uid="{00000000-0005-0000-0000-0000A6220000}"/>
    <cellStyle name="Comma 68 3 3 2 5 2" xfId="29123" xr:uid="{3C3636E1-0AAD-496A-9DCA-E1ECEF591ACD}"/>
    <cellStyle name="Comma 68 3 3 2 6" xfId="8798" xr:uid="{00000000-0005-0000-0000-0000A7220000}"/>
    <cellStyle name="Comma 68 3 3 2 6 2" xfId="29124" xr:uid="{13788AA9-B14B-44AE-8025-98B1A07E46B3}"/>
    <cellStyle name="Comma 68 3 3 2 7" xfId="29109" xr:uid="{DF6BD080-0D93-4BC6-8887-AFB91EAAA667}"/>
    <cellStyle name="Comma 68 3 3 3" xfId="8799" xr:uid="{00000000-0005-0000-0000-0000A8220000}"/>
    <cellStyle name="Comma 68 3 3 3 2" xfId="8800" xr:uid="{00000000-0005-0000-0000-0000A9220000}"/>
    <cellStyle name="Comma 68 3 3 3 2 2" xfId="8801" xr:uid="{00000000-0005-0000-0000-0000AA220000}"/>
    <cellStyle name="Comma 68 3 3 3 2 2 2" xfId="8802" xr:uid="{00000000-0005-0000-0000-0000AB220000}"/>
    <cellStyle name="Comma 68 3 3 3 2 2 2 2" xfId="29128" xr:uid="{2B2AB0FF-3DD1-4984-8377-143E9ACA36AD}"/>
    <cellStyle name="Comma 68 3 3 3 2 2 3" xfId="8803" xr:uid="{00000000-0005-0000-0000-0000AC220000}"/>
    <cellStyle name="Comma 68 3 3 3 2 2 3 2" xfId="29129" xr:uid="{FC7CA690-55EF-4D15-97AA-5750298BAC89}"/>
    <cellStyle name="Comma 68 3 3 3 2 2 4" xfId="8804" xr:uid="{00000000-0005-0000-0000-0000AD220000}"/>
    <cellStyle name="Comma 68 3 3 3 2 2 4 2" xfId="29130" xr:uid="{0852BB63-A92D-48CD-BFBC-B0AB6B7ED2EA}"/>
    <cellStyle name="Comma 68 3 3 3 2 2 5" xfId="29127" xr:uid="{992C446A-05AC-4F76-B18A-E9F1AF46F8F2}"/>
    <cellStyle name="Comma 68 3 3 3 2 3" xfId="8805" xr:uid="{00000000-0005-0000-0000-0000AE220000}"/>
    <cellStyle name="Comma 68 3 3 3 2 3 2" xfId="29131" xr:uid="{BD7D2682-4B72-498A-822A-E1C2A8D7F393}"/>
    <cellStyle name="Comma 68 3 3 3 2 4" xfId="8806" xr:uid="{00000000-0005-0000-0000-0000AF220000}"/>
    <cellStyle name="Comma 68 3 3 3 2 4 2" xfId="29132" xr:uid="{8011C721-47C3-45A4-B1DA-158413D3F5B6}"/>
    <cellStyle name="Comma 68 3 3 3 2 5" xfId="8807" xr:uid="{00000000-0005-0000-0000-0000B0220000}"/>
    <cellStyle name="Comma 68 3 3 3 2 5 2" xfId="29133" xr:uid="{8E53802F-1360-4C3B-8DA9-C73C51356233}"/>
    <cellStyle name="Comma 68 3 3 3 2 6" xfId="29126" xr:uid="{4B78B4ED-021A-44A2-B0E0-62298D271A3D}"/>
    <cellStyle name="Comma 68 3 3 3 3" xfId="8808" xr:uid="{00000000-0005-0000-0000-0000B1220000}"/>
    <cellStyle name="Comma 68 3 3 3 3 2" xfId="8809" xr:uid="{00000000-0005-0000-0000-0000B2220000}"/>
    <cellStyle name="Comma 68 3 3 3 3 2 2" xfId="29135" xr:uid="{716BA073-DAF5-47A5-9C95-4972F0D1BB80}"/>
    <cellStyle name="Comma 68 3 3 3 3 3" xfId="8810" xr:uid="{00000000-0005-0000-0000-0000B3220000}"/>
    <cellStyle name="Comma 68 3 3 3 3 3 2" xfId="29136" xr:uid="{E3E1B576-E12F-49DC-9D64-E24DECE821F3}"/>
    <cellStyle name="Comma 68 3 3 3 3 4" xfId="8811" xr:uid="{00000000-0005-0000-0000-0000B4220000}"/>
    <cellStyle name="Comma 68 3 3 3 3 4 2" xfId="29137" xr:uid="{A9CDB32A-1585-4A19-A811-BB861396CD3C}"/>
    <cellStyle name="Comma 68 3 3 3 3 5" xfId="29134" xr:uid="{5A23ECC5-9654-4B2B-ACBB-8C8BA4E0DAAD}"/>
    <cellStyle name="Comma 68 3 3 3 4" xfId="8812" xr:uid="{00000000-0005-0000-0000-0000B5220000}"/>
    <cellStyle name="Comma 68 3 3 3 4 2" xfId="29138" xr:uid="{3F10D0D5-618A-4447-A6BE-DBE0C2C2EC3F}"/>
    <cellStyle name="Comma 68 3 3 3 5" xfId="8813" xr:uid="{00000000-0005-0000-0000-0000B6220000}"/>
    <cellStyle name="Comma 68 3 3 3 5 2" xfId="29139" xr:uid="{F74C89C4-B932-4986-BC52-20E9F894977C}"/>
    <cellStyle name="Comma 68 3 3 3 6" xfId="8814" xr:uid="{00000000-0005-0000-0000-0000B7220000}"/>
    <cellStyle name="Comma 68 3 3 3 6 2" xfId="29140" xr:uid="{5A8793CA-8AA9-45C2-83E3-6A882007F52D}"/>
    <cellStyle name="Comma 68 3 3 3 7" xfId="29125" xr:uid="{97D762A0-AC24-46BB-A387-9678794581C2}"/>
    <cellStyle name="Comma 68 3 3 4" xfId="8815" xr:uid="{00000000-0005-0000-0000-0000B8220000}"/>
    <cellStyle name="Comma 68 3 3 4 2" xfId="8816" xr:uid="{00000000-0005-0000-0000-0000B9220000}"/>
    <cellStyle name="Comma 68 3 3 4 2 2" xfId="8817" xr:uid="{00000000-0005-0000-0000-0000BA220000}"/>
    <cellStyle name="Comma 68 3 3 4 2 2 2" xfId="29143" xr:uid="{0D7C17B2-CDCF-4E41-9797-E6E96FE40195}"/>
    <cellStyle name="Comma 68 3 3 4 2 3" xfId="8818" xr:uid="{00000000-0005-0000-0000-0000BB220000}"/>
    <cellStyle name="Comma 68 3 3 4 2 3 2" xfId="29144" xr:uid="{8CF3A886-E1C8-460B-8235-82BB4891BA31}"/>
    <cellStyle name="Comma 68 3 3 4 2 4" xfId="8819" xr:uid="{00000000-0005-0000-0000-0000BC220000}"/>
    <cellStyle name="Comma 68 3 3 4 2 4 2" xfId="29145" xr:uid="{9A56FEFC-895A-431C-BC25-2702347C4F85}"/>
    <cellStyle name="Comma 68 3 3 4 2 5" xfId="29142" xr:uid="{3F026171-C35F-48EC-BDF0-82A8F6A6B6F7}"/>
    <cellStyle name="Comma 68 3 3 4 3" xfId="8820" xr:uid="{00000000-0005-0000-0000-0000BD220000}"/>
    <cellStyle name="Comma 68 3 3 4 3 2" xfId="29146" xr:uid="{DDF000C3-A5C1-428C-92FB-064D33C74CA8}"/>
    <cellStyle name="Comma 68 3 3 4 4" xfId="8821" xr:uid="{00000000-0005-0000-0000-0000BE220000}"/>
    <cellStyle name="Comma 68 3 3 4 4 2" xfId="29147" xr:uid="{6CDA0D7E-74BE-4D53-9062-190E85EA783A}"/>
    <cellStyle name="Comma 68 3 3 4 5" xfId="8822" xr:uid="{00000000-0005-0000-0000-0000BF220000}"/>
    <cellStyle name="Comma 68 3 3 4 5 2" xfId="29148" xr:uid="{EAF5D579-46B7-4A29-8392-485C344020DD}"/>
    <cellStyle name="Comma 68 3 3 4 6" xfId="29141" xr:uid="{5C574FB2-E381-476F-9447-C1DDF0885805}"/>
    <cellStyle name="Comma 68 3 3 5" xfId="8823" xr:uid="{00000000-0005-0000-0000-0000C0220000}"/>
    <cellStyle name="Comma 68 3 3 5 2" xfId="8824" xr:uid="{00000000-0005-0000-0000-0000C1220000}"/>
    <cellStyle name="Comma 68 3 3 5 2 2" xfId="29150" xr:uid="{5331A854-6D7F-4754-A1EA-162D7E8BEECF}"/>
    <cellStyle name="Comma 68 3 3 5 3" xfId="8825" xr:uid="{00000000-0005-0000-0000-0000C2220000}"/>
    <cellStyle name="Comma 68 3 3 5 3 2" xfId="29151" xr:uid="{5E4FB228-CE38-42D2-8BCF-5BE30BEC2A03}"/>
    <cellStyle name="Comma 68 3 3 5 4" xfId="8826" xr:uid="{00000000-0005-0000-0000-0000C3220000}"/>
    <cellStyle name="Comma 68 3 3 5 4 2" xfId="29152" xr:uid="{8BDEEF6A-E0BB-49A7-B099-062BCBE77063}"/>
    <cellStyle name="Comma 68 3 3 5 5" xfId="29149" xr:uid="{3747513E-2A99-4529-A5FF-D2456FE72133}"/>
    <cellStyle name="Comma 68 3 3 6" xfId="8827" xr:uid="{00000000-0005-0000-0000-0000C4220000}"/>
    <cellStyle name="Comma 68 3 3 6 2" xfId="29153" xr:uid="{8BFBA5BF-4F7D-43D4-A5C4-0A6A9912B434}"/>
    <cellStyle name="Comma 68 3 3 7" xfId="8828" xr:uid="{00000000-0005-0000-0000-0000C5220000}"/>
    <cellStyle name="Comma 68 3 3 7 2" xfId="29154" xr:uid="{B8656FD5-23CE-4169-9F09-C7BF10C3023B}"/>
    <cellStyle name="Comma 68 3 3 8" xfId="8829" xr:uid="{00000000-0005-0000-0000-0000C6220000}"/>
    <cellStyle name="Comma 68 3 3 8 2" xfId="29155" xr:uid="{4218FD45-F955-47A2-A3EB-7CAB0BA0C14D}"/>
    <cellStyle name="Comma 68 3 3 9" xfId="29108" xr:uid="{F8A73EAD-18F6-4C61-831F-D17D14A208CF}"/>
    <cellStyle name="Comma 68 3 4" xfId="8830" xr:uid="{00000000-0005-0000-0000-0000C7220000}"/>
    <cellStyle name="Comma 68 3 4 2" xfId="8831" xr:uid="{00000000-0005-0000-0000-0000C8220000}"/>
    <cellStyle name="Comma 68 3 4 2 2" xfId="8832" xr:uid="{00000000-0005-0000-0000-0000C9220000}"/>
    <cellStyle name="Comma 68 3 4 2 2 2" xfId="8833" xr:uid="{00000000-0005-0000-0000-0000CA220000}"/>
    <cellStyle name="Comma 68 3 4 2 2 2 2" xfId="29159" xr:uid="{884AEC30-FA64-43EA-BBB7-29F6DFDE2F60}"/>
    <cellStyle name="Comma 68 3 4 2 2 3" xfId="8834" xr:uid="{00000000-0005-0000-0000-0000CB220000}"/>
    <cellStyle name="Comma 68 3 4 2 2 3 2" xfId="29160" xr:uid="{EB2D9410-B319-4599-8BD3-1A0301246B4F}"/>
    <cellStyle name="Comma 68 3 4 2 2 4" xfId="8835" xr:uid="{00000000-0005-0000-0000-0000CC220000}"/>
    <cellStyle name="Comma 68 3 4 2 2 4 2" xfId="29161" xr:uid="{3E42B831-A98A-4ADB-8A1D-86DE886DBF31}"/>
    <cellStyle name="Comma 68 3 4 2 2 5" xfId="29158" xr:uid="{A42FE080-31C2-4334-9423-43327E248F28}"/>
    <cellStyle name="Comma 68 3 4 2 3" xfId="8836" xr:uid="{00000000-0005-0000-0000-0000CD220000}"/>
    <cellStyle name="Comma 68 3 4 2 3 2" xfId="29162" xr:uid="{850FE652-1D20-405A-BE57-BA357E8B2B0A}"/>
    <cellStyle name="Comma 68 3 4 2 4" xfId="8837" xr:uid="{00000000-0005-0000-0000-0000CE220000}"/>
    <cellStyle name="Comma 68 3 4 2 4 2" xfId="29163" xr:uid="{FE9C03F1-902B-4635-8FDB-1A543916CF60}"/>
    <cellStyle name="Comma 68 3 4 2 5" xfId="8838" xr:uid="{00000000-0005-0000-0000-0000CF220000}"/>
    <cellStyle name="Comma 68 3 4 2 5 2" xfId="29164" xr:uid="{C832B813-29E8-4FDD-A5D3-BE5946AF4D48}"/>
    <cellStyle name="Comma 68 3 4 2 6" xfId="29157" xr:uid="{5400FFE6-1131-437D-81D1-8E1B1C30911C}"/>
    <cellStyle name="Comma 68 3 4 3" xfId="8839" xr:uid="{00000000-0005-0000-0000-0000D0220000}"/>
    <cellStyle name="Comma 68 3 4 3 2" xfId="8840" xr:uid="{00000000-0005-0000-0000-0000D1220000}"/>
    <cellStyle name="Comma 68 3 4 3 2 2" xfId="29166" xr:uid="{51D111A1-D2B1-46A0-B3C9-CD2B30B69DA3}"/>
    <cellStyle name="Comma 68 3 4 3 3" xfId="8841" xr:uid="{00000000-0005-0000-0000-0000D2220000}"/>
    <cellStyle name="Comma 68 3 4 3 3 2" xfId="29167" xr:uid="{2906FCDF-678E-4026-9628-5888E059181B}"/>
    <cellStyle name="Comma 68 3 4 3 4" xfId="8842" xr:uid="{00000000-0005-0000-0000-0000D3220000}"/>
    <cellStyle name="Comma 68 3 4 3 4 2" xfId="29168" xr:uid="{8E342E66-375B-43FE-9B1C-D98A3157A875}"/>
    <cellStyle name="Comma 68 3 4 3 5" xfId="29165" xr:uid="{E0534C49-A5ED-4BA8-B369-B36398DA383E}"/>
    <cellStyle name="Comma 68 3 4 4" xfId="8843" xr:uid="{00000000-0005-0000-0000-0000D4220000}"/>
    <cellStyle name="Comma 68 3 4 4 2" xfId="29169" xr:uid="{54FE1F00-BCF5-40BC-BC3A-A574B880D8A4}"/>
    <cellStyle name="Comma 68 3 4 5" xfId="8844" xr:uid="{00000000-0005-0000-0000-0000D5220000}"/>
    <cellStyle name="Comma 68 3 4 5 2" xfId="29170" xr:uid="{C614D74F-B633-4CE3-AA38-D5FC9DF633D8}"/>
    <cellStyle name="Comma 68 3 4 6" xfId="8845" xr:uid="{00000000-0005-0000-0000-0000D6220000}"/>
    <cellStyle name="Comma 68 3 4 6 2" xfId="29171" xr:uid="{92990ABA-F041-4D71-BB9E-FBB4E7BD750C}"/>
    <cellStyle name="Comma 68 3 4 7" xfId="29156" xr:uid="{B6CA6F04-0C28-4709-9CA5-EF528CE002D1}"/>
    <cellStyle name="Comma 68 3 5" xfId="8846" xr:uid="{00000000-0005-0000-0000-0000D7220000}"/>
    <cellStyle name="Comma 68 3 5 2" xfId="8847" xr:uid="{00000000-0005-0000-0000-0000D8220000}"/>
    <cellStyle name="Comma 68 3 5 2 2" xfId="8848" xr:uid="{00000000-0005-0000-0000-0000D9220000}"/>
    <cellStyle name="Comma 68 3 5 2 2 2" xfId="8849" xr:uid="{00000000-0005-0000-0000-0000DA220000}"/>
    <cellStyle name="Comma 68 3 5 2 2 2 2" xfId="29175" xr:uid="{2A85A363-A6A2-43D3-8002-A33E2D87ABDD}"/>
    <cellStyle name="Comma 68 3 5 2 2 3" xfId="8850" xr:uid="{00000000-0005-0000-0000-0000DB220000}"/>
    <cellStyle name="Comma 68 3 5 2 2 3 2" xfId="29176" xr:uid="{E7967571-8389-4A97-9C47-666A805B8E45}"/>
    <cellStyle name="Comma 68 3 5 2 2 4" xfId="8851" xr:uid="{00000000-0005-0000-0000-0000DC220000}"/>
    <cellStyle name="Comma 68 3 5 2 2 4 2" xfId="29177" xr:uid="{9A17B4AB-F8DB-48A8-94B0-2C24F84B165F}"/>
    <cellStyle name="Comma 68 3 5 2 2 5" xfId="29174" xr:uid="{92E41DFD-8584-457A-B203-703F2C892C6A}"/>
    <cellStyle name="Comma 68 3 5 2 3" xfId="8852" xr:uid="{00000000-0005-0000-0000-0000DD220000}"/>
    <cellStyle name="Comma 68 3 5 2 3 2" xfId="29178" xr:uid="{50BD6186-4573-4822-ABE1-73B98E7576F1}"/>
    <cellStyle name="Comma 68 3 5 2 4" xfId="8853" xr:uid="{00000000-0005-0000-0000-0000DE220000}"/>
    <cellStyle name="Comma 68 3 5 2 4 2" xfId="29179" xr:uid="{D1A77C3D-B436-47C0-A699-B3513ACE9375}"/>
    <cellStyle name="Comma 68 3 5 2 5" xfId="8854" xr:uid="{00000000-0005-0000-0000-0000DF220000}"/>
    <cellStyle name="Comma 68 3 5 2 5 2" xfId="29180" xr:uid="{BCE5332C-2CA9-4884-B567-F71FAEA52C94}"/>
    <cellStyle name="Comma 68 3 5 2 6" xfId="29173" xr:uid="{89717100-5F51-4329-9B49-F7BFEFB8825B}"/>
    <cellStyle name="Comma 68 3 5 3" xfId="8855" xr:uid="{00000000-0005-0000-0000-0000E0220000}"/>
    <cellStyle name="Comma 68 3 5 3 2" xfId="8856" xr:uid="{00000000-0005-0000-0000-0000E1220000}"/>
    <cellStyle name="Comma 68 3 5 3 2 2" xfId="29182" xr:uid="{271AE474-2950-461C-8E14-BEAC3FEDB504}"/>
    <cellStyle name="Comma 68 3 5 3 3" xfId="8857" xr:uid="{00000000-0005-0000-0000-0000E2220000}"/>
    <cellStyle name="Comma 68 3 5 3 3 2" xfId="29183" xr:uid="{B90F44C3-94D1-434F-808F-9B091F39B763}"/>
    <cellStyle name="Comma 68 3 5 3 4" xfId="8858" xr:uid="{00000000-0005-0000-0000-0000E3220000}"/>
    <cellStyle name="Comma 68 3 5 3 4 2" xfId="29184" xr:uid="{22A5308C-1F20-4961-87D5-09ACCF2E1C91}"/>
    <cellStyle name="Comma 68 3 5 3 5" xfId="29181" xr:uid="{2F104541-89F3-48B2-8317-FD1759713393}"/>
    <cellStyle name="Comma 68 3 5 4" xfId="8859" xr:uid="{00000000-0005-0000-0000-0000E4220000}"/>
    <cellStyle name="Comma 68 3 5 4 2" xfId="29185" xr:uid="{818B3E9C-C452-49EB-B0A0-82C2D1641101}"/>
    <cellStyle name="Comma 68 3 5 5" xfId="8860" xr:uid="{00000000-0005-0000-0000-0000E5220000}"/>
    <cellStyle name="Comma 68 3 5 5 2" xfId="29186" xr:uid="{BF6761D4-8CC3-49B2-ACF3-964460A9B69A}"/>
    <cellStyle name="Comma 68 3 5 6" xfId="8861" xr:uid="{00000000-0005-0000-0000-0000E6220000}"/>
    <cellStyle name="Comma 68 3 5 6 2" xfId="29187" xr:uid="{86458EE3-752B-49BA-B2D0-9B0136F417C6}"/>
    <cellStyle name="Comma 68 3 5 7" xfId="29172" xr:uid="{690600FA-C9AF-47D2-BFE0-800914F78704}"/>
    <cellStyle name="Comma 68 3 6" xfId="8862" xr:uid="{00000000-0005-0000-0000-0000E7220000}"/>
    <cellStyle name="Comma 68 3 6 2" xfId="8863" xr:uid="{00000000-0005-0000-0000-0000E8220000}"/>
    <cellStyle name="Comma 68 3 6 2 2" xfId="8864" xr:uid="{00000000-0005-0000-0000-0000E9220000}"/>
    <cellStyle name="Comma 68 3 6 2 2 2" xfId="29190" xr:uid="{E68A3AEE-0CEF-4AC8-BF49-50C213F43FBB}"/>
    <cellStyle name="Comma 68 3 6 2 3" xfId="8865" xr:uid="{00000000-0005-0000-0000-0000EA220000}"/>
    <cellStyle name="Comma 68 3 6 2 3 2" xfId="29191" xr:uid="{407A7B47-436D-42D8-A5F5-67C8C847AAC4}"/>
    <cellStyle name="Comma 68 3 6 2 4" xfId="8866" xr:uid="{00000000-0005-0000-0000-0000EB220000}"/>
    <cellStyle name="Comma 68 3 6 2 4 2" xfId="29192" xr:uid="{6511D98C-ECAF-4B70-87AE-FBA0D1C1C550}"/>
    <cellStyle name="Comma 68 3 6 2 5" xfId="29189" xr:uid="{31F4469A-5299-41E1-AFF2-D6C4AF5A3BBD}"/>
    <cellStyle name="Comma 68 3 6 3" xfId="8867" xr:uid="{00000000-0005-0000-0000-0000EC220000}"/>
    <cellStyle name="Comma 68 3 6 3 2" xfId="29193" xr:uid="{3CE496D8-1348-4E96-972F-C3F30BCE8EF8}"/>
    <cellStyle name="Comma 68 3 6 4" xfId="8868" xr:uid="{00000000-0005-0000-0000-0000ED220000}"/>
    <cellStyle name="Comma 68 3 6 4 2" xfId="29194" xr:uid="{6522966F-7A91-436C-9E4F-C504D565C789}"/>
    <cellStyle name="Comma 68 3 6 5" xfId="8869" xr:uid="{00000000-0005-0000-0000-0000EE220000}"/>
    <cellStyle name="Comma 68 3 6 5 2" xfId="29195" xr:uid="{31D319A2-FA9B-44D6-AF07-B09122EC9F1A}"/>
    <cellStyle name="Comma 68 3 6 6" xfId="29188" xr:uid="{3D3BC726-7AA9-44D3-965C-4A5B09C83581}"/>
    <cellStyle name="Comma 68 3 7" xfId="8870" xr:uid="{00000000-0005-0000-0000-0000EF220000}"/>
    <cellStyle name="Comma 68 3 7 2" xfId="8871" xr:uid="{00000000-0005-0000-0000-0000F0220000}"/>
    <cellStyle name="Comma 68 3 7 2 2" xfId="29197" xr:uid="{956F4367-4F1F-4D3A-B542-75B68B2D30E6}"/>
    <cellStyle name="Comma 68 3 7 3" xfId="8872" xr:uid="{00000000-0005-0000-0000-0000F1220000}"/>
    <cellStyle name="Comma 68 3 7 3 2" xfId="29198" xr:uid="{BE4EC8AB-9C75-4B5D-9E13-4E4AF400804B}"/>
    <cellStyle name="Comma 68 3 7 4" xfId="8873" xr:uid="{00000000-0005-0000-0000-0000F2220000}"/>
    <cellStyle name="Comma 68 3 7 4 2" xfId="29199" xr:uid="{D8310109-3AF9-45AA-8ADF-01E90E32B7C5}"/>
    <cellStyle name="Comma 68 3 7 5" xfId="29196" xr:uid="{7A742291-D07E-4E03-8159-B33D2E6C3E09}"/>
    <cellStyle name="Comma 68 3 8" xfId="8874" xr:uid="{00000000-0005-0000-0000-0000F3220000}"/>
    <cellStyle name="Comma 68 3 8 2" xfId="29200" xr:uid="{D0D9B0D9-0996-4198-81F5-854F81F0E11E}"/>
    <cellStyle name="Comma 68 3 9" xfId="8875" xr:uid="{00000000-0005-0000-0000-0000F4220000}"/>
    <cellStyle name="Comma 68 3 9 2" xfId="29201" xr:uid="{5A5080A4-0FCC-4E3B-966F-F26504249B79}"/>
    <cellStyle name="Comma 68 4" xfId="8876" xr:uid="{00000000-0005-0000-0000-0000F5220000}"/>
    <cellStyle name="Comma 68 4 2" xfId="8877" xr:uid="{00000000-0005-0000-0000-0000F6220000}"/>
    <cellStyle name="Comma 68 4 2 2" xfId="8878" xr:uid="{00000000-0005-0000-0000-0000F7220000}"/>
    <cellStyle name="Comma 68 4 2 2 2" xfId="8879" xr:uid="{00000000-0005-0000-0000-0000F8220000}"/>
    <cellStyle name="Comma 68 4 2 2 2 2" xfId="8880" xr:uid="{00000000-0005-0000-0000-0000F9220000}"/>
    <cellStyle name="Comma 68 4 2 2 2 2 2" xfId="29206" xr:uid="{8C26823E-C853-41ED-AA5C-B613B0FB7C75}"/>
    <cellStyle name="Comma 68 4 2 2 2 3" xfId="8881" xr:uid="{00000000-0005-0000-0000-0000FA220000}"/>
    <cellStyle name="Comma 68 4 2 2 2 3 2" xfId="29207" xr:uid="{1F5D33D0-96D6-4092-BE6A-2E8838458C4F}"/>
    <cellStyle name="Comma 68 4 2 2 2 4" xfId="8882" xr:uid="{00000000-0005-0000-0000-0000FB220000}"/>
    <cellStyle name="Comma 68 4 2 2 2 4 2" xfId="29208" xr:uid="{292C60F4-A369-4AA1-8E5E-17ED1C71FBC8}"/>
    <cellStyle name="Comma 68 4 2 2 2 5" xfId="29205" xr:uid="{19F1F94A-5FD7-4AD1-A968-2E7188689A08}"/>
    <cellStyle name="Comma 68 4 2 2 3" xfId="8883" xr:uid="{00000000-0005-0000-0000-0000FC220000}"/>
    <cellStyle name="Comma 68 4 2 2 3 2" xfId="29209" xr:uid="{E838E4CB-2356-4D1D-A2F9-24F73F30F9B7}"/>
    <cellStyle name="Comma 68 4 2 2 4" xfId="8884" xr:uid="{00000000-0005-0000-0000-0000FD220000}"/>
    <cellStyle name="Comma 68 4 2 2 4 2" xfId="29210" xr:uid="{F81F016E-28F0-445D-AF82-CD2F32CA6408}"/>
    <cellStyle name="Comma 68 4 2 2 5" xfId="8885" xr:uid="{00000000-0005-0000-0000-0000FE220000}"/>
    <cellStyle name="Comma 68 4 2 2 5 2" xfId="29211" xr:uid="{EB110DD2-7B1E-448F-B21F-D460C063A03A}"/>
    <cellStyle name="Comma 68 4 2 2 6" xfId="29204" xr:uid="{CD66DADB-E813-4B94-8923-BFA4A71A663E}"/>
    <cellStyle name="Comma 68 4 2 3" xfId="8886" xr:uid="{00000000-0005-0000-0000-0000FF220000}"/>
    <cellStyle name="Comma 68 4 2 3 2" xfId="8887" xr:uid="{00000000-0005-0000-0000-000000230000}"/>
    <cellStyle name="Comma 68 4 2 3 2 2" xfId="29213" xr:uid="{C18D5875-EB01-4933-914F-F4C14AE552FE}"/>
    <cellStyle name="Comma 68 4 2 3 3" xfId="8888" xr:uid="{00000000-0005-0000-0000-000001230000}"/>
    <cellStyle name="Comma 68 4 2 3 3 2" xfId="29214" xr:uid="{6E652C10-8654-4506-95BB-F82353B2FAA0}"/>
    <cellStyle name="Comma 68 4 2 3 4" xfId="8889" xr:uid="{00000000-0005-0000-0000-000002230000}"/>
    <cellStyle name="Comma 68 4 2 3 4 2" xfId="29215" xr:uid="{5644AFC6-ABE1-4EE5-AF58-83F423D4F630}"/>
    <cellStyle name="Comma 68 4 2 3 5" xfId="29212" xr:uid="{18543059-6E30-4C8F-8CCA-39664BFBDDDE}"/>
    <cellStyle name="Comma 68 4 2 4" xfId="8890" xr:uid="{00000000-0005-0000-0000-000003230000}"/>
    <cellStyle name="Comma 68 4 2 4 2" xfId="29216" xr:uid="{FF094EF0-3354-4615-9EB4-0830211FB790}"/>
    <cellStyle name="Comma 68 4 2 5" xfId="8891" xr:uid="{00000000-0005-0000-0000-000004230000}"/>
    <cellStyle name="Comma 68 4 2 5 2" xfId="29217" xr:uid="{E3DD92CA-8CBE-4D73-8D11-AE6F2339B087}"/>
    <cellStyle name="Comma 68 4 2 6" xfId="8892" xr:uid="{00000000-0005-0000-0000-000005230000}"/>
    <cellStyle name="Comma 68 4 2 6 2" xfId="29218" xr:uid="{95502136-A214-48B0-A88D-E711519805B4}"/>
    <cellStyle name="Comma 68 4 2 7" xfId="29203" xr:uid="{053C4BE9-7D44-4ABC-A34B-03602B240F6A}"/>
    <cellStyle name="Comma 68 4 3" xfId="8893" xr:uid="{00000000-0005-0000-0000-000006230000}"/>
    <cellStyle name="Comma 68 4 3 2" xfId="8894" xr:uid="{00000000-0005-0000-0000-000007230000}"/>
    <cellStyle name="Comma 68 4 3 2 2" xfId="8895" xr:uid="{00000000-0005-0000-0000-000008230000}"/>
    <cellStyle name="Comma 68 4 3 2 2 2" xfId="8896" xr:uid="{00000000-0005-0000-0000-000009230000}"/>
    <cellStyle name="Comma 68 4 3 2 2 2 2" xfId="29222" xr:uid="{2F37A083-9C87-48DE-A7DC-1B038158B1A8}"/>
    <cellStyle name="Comma 68 4 3 2 2 3" xfId="8897" xr:uid="{00000000-0005-0000-0000-00000A230000}"/>
    <cellStyle name="Comma 68 4 3 2 2 3 2" xfId="29223" xr:uid="{DD8A4B14-89C0-4B1B-8C46-9C5273196317}"/>
    <cellStyle name="Comma 68 4 3 2 2 4" xfId="8898" xr:uid="{00000000-0005-0000-0000-00000B230000}"/>
    <cellStyle name="Comma 68 4 3 2 2 4 2" xfId="29224" xr:uid="{1D6FAC55-A522-4BB3-AA70-CE0D2668F680}"/>
    <cellStyle name="Comma 68 4 3 2 2 5" xfId="29221" xr:uid="{FDF37A27-3ED1-4335-A822-394C96310ECA}"/>
    <cellStyle name="Comma 68 4 3 2 3" xfId="8899" xr:uid="{00000000-0005-0000-0000-00000C230000}"/>
    <cellStyle name="Comma 68 4 3 2 3 2" xfId="29225" xr:uid="{B0211236-9CC4-4306-A17B-7387E7C488B5}"/>
    <cellStyle name="Comma 68 4 3 2 4" xfId="8900" xr:uid="{00000000-0005-0000-0000-00000D230000}"/>
    <cellStyle name="Comma 68 4 3 2 4 2" xfId="29226" xr:uid="{37611B89-AB92-4F68-B4D9-5B5F14C8863C}"/>
    <cellStyle name="Comma 68 4 3 2 5" xfId="8901" xr:uid="{00000000-0005-0000-0000-00000E230000}"/>
    <cellStyle name="Comma 68 4 3 2 5 2" xfId="29227" xr:uid="{EA4AB930-F501-4A8A-914F-EF2348F10AB7}"/>
    <cellStyle name="Comma 68 4 3 2 6" xfId="29220" xr:uid="{1FD4F151-E137-4013-81C4-2481B0F49688}"/>
    <cellStyle name="Comma 68 4 3 3" xfId="8902" xr:uid="{00000000-0005-0000-0000-00000F230000}"/>
    <cellStyle name="Comma 68 4 3 3 2" xfId="8903" xr:uid="{00000000-0005-0000-0000-000010230000}"/>
    <cellStyle name="Comma 68 4 3 3 2 2" xfId="29229" xr:uid="{D4C5C499-837F-4835-9E4F-009683C70A19}"/>
    <cellStyle name="Comma 68 4 3 3 3" xfId="8904" xr:uid="{00000000-0005-0000-0000-000011230000}"/>
    <cellStyle name="Comma 68 4 3 3 3 2" xfId="29230" xr:uid="{EAB25B52-2D25-485F-B0E9-C8B4EA8D4320}"/>
    <cellStyle name="Comma 68 4 3 3 4" xfId="8905" xr:uid="{00000000-0005-0000-0000-000012230000}"/>
    <cellStyle name="Comma 68 4 3 3 4 2" xfId="29231" xr:uid="{8935B825-67F7-45AE-8608-FD5286AE5CC3}"/>
    <cellStyle name="Comma 68 4 3 3 5" xfId="29228" xr:uid="{615C71A4-E4EC-49E7-AA1C-1E0A946B40A1}"/>
    <cellStyle name="Comma 68 4 3 4" xfId="8906" xr:uid="{00000000-0005-0000-0000-000013230000}"/>
    <cellStyle name="Comma 68 4 3 4 2" xfId="29232" xr:uid="{BC09773C-6212-4250-8D3D-85E178766DDE}"/>
    <cellStyle name="Comma 68 4 3 5" xfId="8907" xr:uid="{00000000-0005-0000-0000-000014230000}"/>
    <cellStyle name="Comma 68 4 3 5 2" xfId="29233" xr:uid="{1D74E98D-D10D-4280-ACA3-7AF6DF5EBB9A}"/>
    <cellStyle name="Comma 68 4 3 6" xfId="8908" xr:uid="{00000000-0005-0000-0000-000015230000}"/>
    <cellStyle name="Comma 68 4 3 6 2" xfId="29234" xr:uid="{087F29DC-9FE1-44C7-97B0-2A7666B3450E}"/>
    <cellStyle name="Comma 68 4 3 7" xfId="29219" xr:uid="{B3DF6595-7CFB-4B9D-9902-200C865F468F}"/>
    <cellStyle name="Comma 68 4 4" xfId="8909" xr:uid="{00000000-0005-0000-0000-000016230000}"/>
    <cellStyle name="Comma 68 4 4 2" xfId="8910" xr:uid="{00000000-0005-0000-0000-000017230000}"/>
    <cellStyle name="Comma 68 4 4 2 2" xfId="8911" xr:uid="{00000000-0005-0000-0000-000018230000}"/>
    <cellStyle name="Comma 68 4 4 2 2 2" xfId="29237" xr:uid="{5FFC9D99-1513-4777-945D-FB705B0FFD58}"/>
    <cellStyle name="Comma 68 4 4 2 3" xfId="8912" xr:uid="{00000000-0005-0000-0000-000019230000}"/>
    <cellStyle name="Comma 68 4 4 2 3 2" xfId="29238" xr:uid="{0BE9E6C1-6F4F-4323-A432-7ED59EE408A5}"/>
    <cellStyle name="Comma 68 4 4 2 4" xfId="8913" xr:uid="{00000000-0005-0000-0000-00001A230000}"/>
    <cellStyle name="Comma 68 4 4 2 4 2" xfId="29239" xr:uid="{6F6B9671-3FDC-4EE1-8730-8191CC6EE3FE}"/>
    <cellStyle name="Comma 68 4 4 2 5" xfId="29236" xr:uid="{81A43A94-AFE5-4660-802D-C8A8DBE5F402}"/>
    <cellStyle name="Comma 68 4 4 3" xfId="8914" xr:uid="{00000000-0005-0000-0000-00001B230000}"/>
    <cellStyle name="Comma 68 4 4 3 2" xfId="29240" xr:uid="{993766B9-DE60-4C99-9E34-E053FD727033}"/>
    <cellStyle name="Comma 68 4 4 4" xfId="8915" xr:uid="{00000000-0005-0000-0000-00001C230000}"/>
    <cellStyle name="Comma 68 4 4 4 2" xfId="29241" xr:uid="{AAE6BEEE-E6B9-4EBB-9A54-71B1FF01885D}"/>
    <cellStyle name="Comma 68 4 4 5" xfId="8916" xr:uid="{00000000-0005-0000-0000-00001D230000}"/>
    <cellStyle name="Comma 68 4 4 5 2" xfId="29242" xr:uid="{09B035C4-A36A-4CBF-9425-FBDD9FEDE3DE}"/>
    <cellStyle name="Comma 68 4 4 6" xfId="29235" xr:uid="{C1D98271-6B51-46DA-AA3B-6D8A0B9B3A56}"/>
    <cellStyle name="Comma 68 4 5" xfId="8917" xr:uid="{00000000-0005-0000-0000-00001E230000}"/>
    <cellStyle name="Comma 68 4 5 2" xfId="8918" xr:uid="{00000000-0005-0000-0000-00001F230000}"/>
    <cellStyle name="Comma 68 4 5 2 2" xfId="29244" xr:uid="{76E08985-2CF4-40A5-8868-6D20862B86FE}"/>
    <cellStyle name="Comma 68 4 5 3" xfId="8919" xr:uid="{00000000-0005-0000-0000-000020230000}"/>
    <cellStyle name="Comma 68 4 5 3 2" xfId="29245" xr:uid="{127BF1A9-48BF-494F-9E3D-F9264454325A}"/>
    <cellStyle name="Comma 68 4 5 4" xfId="8920" xr:uid="{00000000-0005-0000-0000-000021230000}"/>
    <cellStyle name="Comma 68 4 5 4 2" xfId="29246" xr:uid="{952B4B4C-98EF-4EDF-B6CD-8C12570F863B}"/>
    <cellStyle name="Comma 68 4 5 5" xfId="29243" xr:uid="{BAC9CD81-01BC-4A95-9D1A-FD489C83D898}"/>
    <cellStyle name="Comma 68 4 6" xfId="8921" xr:uid="{00000000-0005-0000-0000-000022230000}"/>
    <cellStyle name="Comma 68 4 6 2" xfId="29247" xr:uid="{4E51984F-9E49-4B8D-AC01-C77E640EEE5A}"/>
    <cellStyle name="Comma 68 4 7" xfId="8922" xr:uid="{00000000-0005-0000-0000-000023230000}"/>
    <cellStyle name="Comma 68 4 7 2" xfId="29248" xr:uid="{0622D42C-0BF8-4817-BFDB-8B76F2BED56F}"/>
    <cellStyle name="Comma 68 4 8" xfId="8923" xr:uid="{00000000-0005-0000-0000-000024230000}"/>
    <cellStyle name="Comma 68 4 8 2" xfId="29249" xr:uid="{D4089F3A-2311-4017-AEFB-10AB018FE4F5}"/>
    <cellStyle name="Comma 68 4 9" xfId="29202" xr:uid="{7DC1260A-66E4-4BAA-95F4-27086062228D}"/>
    <cellStyle name="Comma 68 5" xfId="8924" xr:uid="{00000000-0005-0000-0000-000025230000}"/>
    <cellStyle name="Comma 68 5 2" xfId="8925" xr:uid="{00000000-0005-0000-0000-000026230000}"/>
    <cellStyle name="Comma 68 5 2 2" xfId="8926" xr:uid="{00000000-0005-0000-0000-000027230000}"/>
    <cellStyle name="Comma 68 5 2 2 2" xfId="8927" xr:uid="{00000000-0005-0000-0000-000028230000}"/>
    <cellStyle name="Comma 68 5 2 2 2 2" xfId="8928" xr:uid="{00000000-0005-0000-0000-000029230000}"/>
    <cellStyle name="Comma 68 5 2 2 2 2 2" xfId="29254" xr:uid="{2A7A176F-274E-4431-86F4-A528623786C7}"/>
    <cellStyle name="Comma 68 5 2 2 2 3" xfId="8929" xr:uid="{00000000-0005-0000-0000-00002A230000}"/>
    <cellStyle name="Comma 68 5 2 2 2 3 2" xfId="29255" xr:uid="{85F0F4ED-0336-4B05-B5F8-DEFFCCC87A7A}"/>
    <cellStyle name="Comma 68 5 2 2 2 4" xfId="8930" xr:uid="{00000000-0005-0000-0000-00002B230000}"/>
    <cellStyle name="Comma 68 5 2 2 2 4 2" xfId="29256" xr:uid="{E55A7A17-999F-409A-B0B3-E0F46E450E9B}"/>
    <cellStyle name="Comma 68 5 2 2 2 5" xfId="29253" xr:uid="{B54518B1-B221-4AA9-A875-A79F6ABFBE8D}"/>
    <cellStyle name="Comma 68 5 2 2 3" xfId="8931" xr:uid="{00000000-0005-0000-0000-00002C230000}"/>
    <cellStyle name="Comma 68 5 2 2 3 2" xfId="29257" xr:uid="{F7C807BF-B9CB-424C-A96E-6FE76D33FA20}"/>
    <cellStyle name="Comma 68 5 2 2 4" xfId="8932" xr:uid="{00000000-0005-0000-0000-00002D230000}"/>
    <cellStyle name="Comma 68 5 2 2 4 2" xfId="29258" xr:uid="{CF3F4750-5866-419F-AD01-89664A869761}"/>
    <cellStyle name="Comma 68 5 2 2 5" xfId="8933" xr:uid="{00000000-0005-0000-0000-00002E230000}"/>
    <cellStyle name="Comma 68 5 2 2 5 2" xfId="29259" xr:uid="{AD908876-D032-49F9-9D4C-A3FE8DC1A230}"/>
    <cellStyle name="Comma 68 5 2 2 6" xfId="29252" xr:uid="{96E6CF4A-0C7D-4317-A269-86323566837E}"/>
    <cellStyle name="Comma 68 5 2 3" xfId="8934" xr:uid="{00000000-0005-0000-0000-00002F230000}"/>
    <cellStyle name="Comma 68 5 2 3 2" xfId="8935" xr:uid="{00000000-0005-0000-0000-000030230000}"/>
    <cellStyle name="Comma 68 5 2 3 2 2" xfId="29261" xr:uid="{07C16A85-0123-47D3-8C85-77BE48DC34E8}"/>
    <cellStyle name="Comma 68 5 2 3 3" xfId="8936" xr:uid="{00000000-0005-0000-0000-000031230000}"/>
    <cellStyle name="Comma 68 5 2 3 3 2" xfId="29262" xr:uid="{915170B8-A64B-4B28-887C-03A8A41F9BCE}"/>
    <cellStyle name="Comma 68 5 2 3 4" xfId="8937" xr:uid="{00000000-0005-0000-0000-000032230000}"/>
    <cellStyle name="Comma 68 5 2 3 4 2" xfId="29263" xr:uid="{34CEB473-BBF4-4DCB-9372-83406FA40714}"/>
    <cellStyle name="Comma 68 5 2 3 5" xfId="29260" xr:uid="{C237F92D-82EB-476B-8EF7-BEB9A5561353}"/>
    <cellStyle name="Comma 68 5 2 4" xfId="8938" xr:uid="{00000000-0005-0000-0000-000033230000}"/>
    <cellStyle name="Comma 68 5 2 4 2" xfId="29264" xr:uid="{FC755FAD-0B78-4813-A395-1EA9F195584B}"/>
    <cellStyle name="Comma 68 5 2 5" xfId="8939" xr:uid="{00000000-0005-0000-0000-000034230000}"/>
    <cellStyle name="Comma 68 5 2 5 2" xfId="29265" xr:uid="{1E79BAC0-FE73-4744-99CC-866A87656080}"/>
    <cellStyle name="Comma 68 5 2 6" xfId="8940" xr:uid="{00000000-0005-0000-0000-000035230000}"/>
    <cellStyle name="Comma 68 5 2 6 2" xfId="29266" xr:uid="{15BF2742-8102-4EBD-908A-54524DC88D58}"/>
    <cellStyle name="Comma 68 5 2 7" xfId="29251" xr:uid="{21F06C05-9306-4627-9FEF-98A221C0DE01}"/>
    <cellStyle name="Comma 68 5 3" xfId="8941" xr:uid="{00000000-0005-0000-0000-000036230000}"/>
    <cellStyle name="Comma 68 5 3 2" xfId="8942" xr:uid="{00000000-0005-0000-0000-000037230000}"/>
    <cellStyle name="Comma 68 5 3 2 2" xfId="8943" xr:uid="{00000000-0005-0000-0000-000038230000}"/>
    <cellStyle name="Comma 68 5 3 2 2 2" xfId="8944" xr:uid="{00000000-0005-0000-0000-000039230000}"/>
    <cellStyle name="Comma 68 5 3 2 2 2 2" xfId="29270" xr:uid="{E5D23326-2FE9-4D1F-AA80-F47E060C4BD7}"/>
    <cellStyle name="Comma 68 5 3 2 2 3" xfId="8945" xr:uid="{00000000-0005-0000-0000-00003A230000}"/>
    <cellStyle name="Comma 68 5 3 2 2 3 2" xfId="29271" xr:uid="{88D2D6EC-6AE4-40BF-A0AF-3518BC219AF0}"/>
    <cellStyle name="Comma 68 5 3 2 2 4" xfId="8946" xr:uid="{00000000-0005-0000-0000-00003B230000}"/>
    <cellStyle name="Comma 68 5 3 2 2 4 2" xfId="29272" xr:uid="{79C2D41F-85A7-4ECD-9FC7-F9BBFB15FBDC}"/>
    <cellStyle name="Comma 68 5 3 2 2 5" xfId="29269" xr:uid="{DBEE98D3-F63D-4DC2-AF06-D4F718B8BBD0}"/>
    <cellStyle name="Comma 68 5 3 2 3" xfId="8947" xr:uid="{00000000-0005-0000-0000-00003C230000}"/>
    <cellStyle name="Comma 68 5 3 2 3 2" xfId="29273" xr:uid="{C495C349-BE14-41E4-B75F-69B64A0FCD17}"/>
    <cellStyle name="Comma 68 5 3 2 4" xfId="8948" xr:uid="{00000000-0005-0000-0000-00003D230000}"/>
    <cellStyle name="Comma 68 5 3 2 4 2" xfId="29274" xr:uid="{81FDAE7E-CA79-46C7-B0F0-44A049F73F3F}"/>
    <cellStyle name="Comma 68 5 3 2 5" xfId="8949" xr:uid="{00000000-0005-0000-0000-00003E230000}"/>
    <cellStyle name="Comma 68 5 3 2 5 2" xfId="29275" xr:uid="{82925910-B87A-4A19-A5CF-FDA4A89D5FE0}"/>
    <cellStyle name="Comma 68 5 3 2 6" xfId="29268" xr:uid="{D32B9F42-8874-4DB7-97E1-D2CEF5756FDA}"/>
    <cellStyle name="Comma 68 5 3 3" xfId="8950" xr:uid="{00000000-0005-0000-0000-00003F230000}"/>
    <cellStyle name="Comma 68 5 3 3 2" xfId="8951" xr:uid="{00000000-0005-0000-0000-000040230000}"/>
    <cellStyle name="Comma 68 5 3 3 2 2" xfId="29277" xr:uid="{12AE5086-DC7B-47AD-9D7E-49D2DE24CBB4}"/>
    <cellStyle name="Comma 68 5 3 3 3" xfId="8952" xr:uid="{00000000-0005-0000-0000-000041230000}"/>
    <cellStyle name="Comma 68 5 3 3 3 2" xfId="29278" xr:uid="{776BE581-602E-4AB3-8625-DA9C14A3E826}"/>
    <cellStyle name="Comma 68 5 3 3 4" xfId="8953" xr:uid="{00000000-0005-0000-0000-000042230000}"/>
    <cellStyle name="Comma 68 5 3 3 4 2" xfId="29279" xr:uid="{4BE1B65A-A2EF-467F-BFC0-ADC9CB07841D}"/>
    <cellStyle name="Comma 68 5 3 3 5" xfId="29276" xr:uid="{C441D8DE-24BA-4BE1-991C-863F59DAF404}"/>
    <cellStyle name="Comma 68 5 3 4" xfId="8954" xr:uid="{00000000-0005-0000-0000-000043230000}"/>
    <cellStyle name="Comma 68 5 3 4 2" xfId="29280" xr:uid="{2DAC2065-B73A-44D5-A31E-988774C6D829}"/>
    <cellStyle name="Comma 68 5 3 5" xfId="8955" xr:uid="{00000000-0005-0000-0000-000044230000}"/>
    <cellStyle name="Comma 68 5 3 5 2" xfId="29281" xr:uid="{FC6E6F46-E905-4F94-B4BC-A4C14136B7FC}"/>
    <cellStyle name="Comma 68 5 3 6" xfId="8956" xr:uid="{00000000-0005-0000-0000-000045230000}"/>
    <cellStyle name="Comma 68 5 3 6 2" xfId="29282" xr:uid="{9078B465-147C-47BA-B3E1-B789666BD23E}"/>
    <cellStyle name="Comma 68 5 3 7" xfId="29267" xr:uid="{C5782134-E679-40DC-BB81-A592A70AF856}"/>
    <cellStyle name="Comma 68 5 4" xfId="8957" xr:uid="{00000000-0005-0000-0000-000046230000}"/>
    <cellStyle name="Comma 68 5 4 2" xfId="8958" xr:uid="{00000000-0005-0000-0000-000047230000}"/>
    <cellStyle name="Comma 68 5 4 2 2" xfId="8959" xr:uid="{00000000-0005-0000-0000-000048230000}"/>
    <cellStyle name="Comma 68 5 4 2 2 2" xfId="29285" xr:uid="{FD186A69-C733-467D-AD16-A964E66AF88A}"/>
    <cellStyle name="Comma 68 5 4 2 3" xfId="8960" xr:uid="{00000000-0005-0000-0000-000049230000}"/>
    <cellStyle name="Comma 68 5 4 2 3 2" xfId="29286" xr:uid="{CF40CC8C-0B6D-4E05-A366-70EC87D90993}"/>
    <cellStyle name="Comma 68 5 4 2 4" xfId="8961" xr:uid="{00000000-0005-0000-0000-00004A230000}"/>
    <cellStyle name="Comma 68 5 4 2 4 2" xfId="29287" xr:uid="{5B17D351-F382-461C-BA34-9757ABA7E72C}"/>
    <cellStyle name="Comma 68 5 4 2 5" xfId="29284" xr:uid="{D11C3AE6-BEB6-4F10-8CF1-E7311C6BAFF8}"/>
    <cellStyle name="Comma 68 5 4 3" xfId="8962" xr:uid="{00000000-0005-0000-0000-00004B230000}"/>
    <cellStyle name="Comma 68 5 4 3 2" xfId="29288" xr:uid="{D3A3BC11-1E93-4924-8533-FAD12B84EE73}"/>
    <cellStyle name="Comma 68 5 4 4" xfId="8963" xr:uid="{00000000-0005-0000-0000-00004C230000}"/>
    <cellStyle name="Comma 68 5 4 4 2" xfId="29289" xr:uid="{22FA8B5D-AE23-485F-9A08-B7D3DDEED93C}"/>
    <cellStyle name="Comma 68 5 4 5" xfId="8964" xr:uid="{00000000-0005-0000-0000-00004D230000}"/>
    <cellStyle name="Comma 68 5 4 5 2" xfId="29290" xr:uid="{293B92A6-DC06-4944-B9AE-3E7872F36AD2}"/>
    <cellStyle name="Comma 68 5 4 6" xfId="29283" xr:uid="{A3A78E69-6607-491F-86B4-1ADEE198EC44}"/>
    <cellStyle name="Comma 68 5 5" xfId="8965" xr:uid="{00000000-0005-0000-0000-00004E230000}"/>
    <cellStyle name="Comma 68 5 5 2" xfId="8966" xr:uid="{00000000-0005-0000-0000-00004F230000}"/>
    <cellStyle name="Comma 68 5 5 2 2" xfId="29292" xr:uid="{DE2B4FFC-A6A3-4E39-9817-6181018D0560}"/>
    <cellStyle name="Comma 68 5 5 3" xfId="8967" xr:uid="{00000000-0005-0000-0000-000050230000}"/>
    <cellStyle name="Comma 68 5 5 3 2" xfId="29293" xr:uid="{AB7E74AE-0BBB-4E75-B45F-4EE80022E033}"/>
    <cellStyle name="Comma 68 5 5 4" xfId="8968" xr:uid="{00000000-0005-0000-0000-000051230000}"/>
    <cellStyle name="Comma 68 5 5 4 2" xfId="29294" xr:uid="{9176A7AC-7C15-4182-8B9E-29C4F50DADB5}"/>
    <cellStyle name="Comma 68 5 5 5" xfId="29291" xr:uid="{99F4D550-0698-40D0-91A7-BD62D18CB32A}"/>
    <cellStyle name="Comma 68 5 6" xfId="8969" xr:uid="{00000000-0005-0000-0000-000052230000}"/>
    <cellStyle name="Comma 68 5 6 2" xfId="29295" xr:uid="{0CFDE7AB-1652-48C4-8C20-7F964816BB9D}"/>
    <cellStyle name="Comma 68 5 7" xfId="8970" xr:uid="{00000000-0005-0000-0000-000053230000}"/>
    <cellStyle name="Comma 68 5 7 2" xfId="29296" xr:uid="{9EE81494-DA5F-4AF6-BB7D-68CC6A76CDE5}"/>
    <cellStyle name="Comma 68 5 8" xfId="8971" xr:uid="{00000000-0005-0000-0000-000054230000}"/>
    <cellStyle name="Comma 68 5 8 2" xfId="29297" xr:uid="{6AF09F3F-3C3C-425A-B48A-171A0180C26E}"/>
    <cellStyle name="Comma 68 5 9" xfId="29250" xr:uid="{69C0171D-D6E2-4E3A-8D74-7C68BD2A2335}"/>
    <cellStyle name="Comma 68 6" xfId="8972" xr:uid="{00000000-0005-0000-0000-000055230000}"/>
    <cellStyle name="Comma 68 6 2" xfId="8973" xr:uid="{00000000-0005-0000-0000-000056230000}"/>
    <cellStyle name="Comma 68 6 2 2" xfId="8974" xr:uid="{00000000-0005-0000-0000-000057230000}"/>
    <cellStyle name="Comma 68 6 2 2 2" xfId="8975" xr:uid="{00000000-0005-0000-0000-000058230000}"/>
    <cellStyle name="Comma 68 6 2 2 2 2" xfId="29301" xr:uid="{452B2447-5A0F-4E87-9371-0EC7D5529F19}"/>
    <cellStyle name="Comma 68 6 2 2 3" xfId="8976" xr:uid="{00000000-0005-0000-0000-000059230000}"/>
    <cellStyle name="Comma 68 6 2 2 3 2" xfId="29302" xr:uid="{016FE89F-E21E-44C3-B681-03422F8ABAF0}"/>
    <cellStyle name="Comma 68 6 2 2 4" xfId="8977" xr:uid="{00000000-0005-0000-0000-00005A230000}"/>
    <cellStyle name="Comma 68 6 2 2 4 2" xfId="29303" xr:uid="{326D3AA5-370D-4699-B84B-0E7BAF8B219B}"/>
    <cellStyle name="Comma 68 6 2 2 5" xfId="29300" xr:uid="{6FC8E37C-38D8-4FCD-8BD6-F9B2F23364FC}"/>
    <cellStyle name="Comma 68 6 2 3" xfId="8978" xr:uid="{00000000-0005-0000-0000-00005B230000}"/>
    <cellStyle name="Comma 68 6 2 3 2" xfId="29304" xr:uid="{308001B1-FA9A-41AA-A87D-D63636E22DFD}"/>
    <cellStyle name="Comma 68 6 2 4" xfId="8979" xr:uid="{00000000-0005-0000-0000-00005C230000}"/>
    <cellStyle name="Comma 68 6 2 4 2" xfId="29305" xr:uid="{F298CF7E-56E3-45F8-8C29-3254E60ABAC9}"/>
    <cellStyle name="Comma 68 6 2 5" xfId="8980" xr:uid="{00000000-0005-0000-0000-00005D230000}"/>
    <cellStyle name="Comma 68 6 2 5 2" xfId="29306" xr:uid="{C2A33940-9887-4A96-97D8-75C48862FECC}"/>
    <cellStyle name="Comma 68 6 2 6" xfId="29299" xr:uid="{FFA2299D-FEFB-4290-ABB0-BD6A83BFB66F}"/>
    <cellStyle name="Comma 68 6 3" xfId="8981" xr:uid="{00000000-0005-0000-0000-00005E230000}"/>
    <cellStyle name="Comma 68 6 3 2" xfId="8982" xr:uid="{00000000-0005-0000-0000-00005F230000}"/>
    <cellStyle name="Comma 68 6 3 2 2" xfId="29308" xr:uid="{72475953-431F-4241-83BB-19F5ACA2CC2D}"/>
    <cellStyle name="Comma 68 6 3 3" xfId="8983" xr:uid="{00000000-0005-0000-0000-000060230000}"/>
    <cellStyle name="Comma 68 6 3 3 2" xfId="29309" xr:uid="{45605D99-0EE9-4524-A8B0-C9B02AB96844}"/>
    <cellStyle name="Comma 68 6 3 4" xfId="8984" xr:uid="{00000000-0005-0000-0000-000061230000}"/>
    <cellStyle name="Comma 68 6 3 4 2" xfId="29310" xr:uid="{A1601445-4272-482A-8004-E38E48ECC887}"/>
    <cellStyle name="Comma 68 6 3 5" xfId="29307" xr:uid="{95B0B883-189C-4D9C-8681-819F15C5086F}"/>
    <cellStyle name="Comma 68 6 4" xfId="8985" xr:uid="{00000000-0005-0000-0000-000062230000}"/>
    <cellStyle name="Comma 68 6 4 2" xfId="29311" xr:uid="{6822FE06-3763-408D-A685-2D3BBCCA25DC}"/>
    <cellStyle name="Comma 68 6 5" xfId="8986" xr:uid="{00000000-0005-0000-0000-000063230000}"/>
    <cellStyle name="Comma 68 6 5 2" xfId="29312" xr:uid="{6FF29F72-B5B0-4604-B565-D85E2E2CBB51}"/>
    <cellStyle name="Comma 68 6 6" xfId="8987" xr:uid="{00000000-0005-0000-0000-000064230000}"/>
    <cellStyle name="Comma 68 6 6 2" xfId="29313" xr:uid="{CBD685D7-B904-4C7A-A1BA-421F3D7128D9}"/>
    <cellStyle name="Comma 68 6 7" xfId="29298" xr:uid="{1C4D9D68-9A85-44F5-9F94-AFBA6ABC0D8B}"/>
    <cellStyle name="Comma 68 7" xfId="8988" xr:uid="{00000000-0005-0000-0000-000065230000}"/>
    <cellStyle name="Comma 68 7 2" xfId="8989" xr:uid="{00000000-0005-0000-0000-000066230000}"/>
    <cellStyle name="Comma 68 7 2 2" xfId="8990" xr:uid="{00000000-0005-0000-0000-000067230000}"/>
    <cellStyle name="Comma 68 7 2 2 2" xfId="8991" xr:uid="{00000000-0005-0000-0000-000068230000}"/>
    <cellStyle name="Comma 68 7 2 2 2 2" xfId="29317" xr:uid="{37B3A1CA-52EB-47C2-B67E-3AACD8B382D7}"/>
    <cellStyle name="Comma 68 7 2 2 3" xfId="8992" xr:uid="{00000000-0005-0000-0000-000069230000}"/>
    <cellStyle name="Comma 68 7 2 2 3 2" xfId="29318" xr:uid="{4C691EDA-23AA-48AF-8537-2DE9CE6BF2F6}"/>
    <cellStyle name="Comma 68 7 2 2 4" xfId="8993" xr:uid="{00000000-0005-0000-0000-00006A230000}"/>
    <cellStyle name="Comma 68 7 2 2 4 2" xfId="29319" xr:uid="{D5569289-C435-4D5B-8257-5D6513CDC660}"/>
    <cellStyle name="Comma 68 7 2 2 5" xfId="29316" xr:uid="{0370F985-87F0-4B5E-A8CD-76C5379494D4}"/>
    <cellStyle name="Comma 68 7 2 3" xfId="8994" xr:uid="{00000000-0005-0000-0000-00006B230000}"/>
    <cellStyle name="Comma 68 7 2 3 2" xfId="29320" xr:uid="{40AD90FA-1B36-4550-91A5-5AB50356043F}"/>
    <cellStyle name="Comma 68 7 2 4" xfId="8995" xr:uid="{00000000-0005-0000-0000-00006C230000}"/>
    <cellStyle name="Comma 68 7 2 4 2" xfId="29321" xr:uid="{31362A35-437D-4F30-A437-C82EF31B8B6E}"/>
    <cellStyle name="Comma 68 7 2 5" xfId="8996" xr:uid="{00000000-0005-0000-0000-00006D230000}"/>
    <cellStyle name="Comma 68 7 2 5 2" xfId="29322" xr:uid="{308B8002-C042-4501-9C05-62E6A2693A6C}"/>
    <cellStyle name="Comma 68 7 2 6" xfId="29315" xr:uid="{9BD7AA5B-8FDC-458C-B99B-204B5159C33C}"/>
    <cellStyle name="Comma 68 7 3" xfId="8997" xr:uid="{00000000-0005-0000-0000-00006E230000}"/>
    <cellStyle name="Comma 68 7 3 2" xfId="8998" xr:uid="{00000000-0005-0000-0000-00006F230000}"/>
    <cellStyle name="Comma 68 7 3 2 2" xfId="29324" xr:uid="{7A042AF5-9DDC-4933-AAEA-86951A9E4E0B}"/>
    <cellStyle name="Comma 68 7 3 3" xfId="8999" xr:uid="{00000000-0005-0000-0000-000070230000}"/>
    <cellStyle name="Comma 68 7 3 3 2" xfId="29325" xr:uid="{6D1837E0-0A9C-42BC-ADC0-55AA3B7F8330}"/>
    <cellStyle name="Comma 68 7 3 4" xfId="9000" xr:uid="{00000000-0005-0000-0000-000071230000}"/>
    <cellStyle name="Comma 68 7 3 4 2" xfId="29326" xr:uid="{1806E6B5-FD62-41ED-A2BE-73924E242255}"/>
    <cellStyle name="Comma 68 7 3 5" xfId="29323" xr:uid="{7F2EDA8A-FD5C-438D-AD4A-B803CA11278E}"/>
    <cellStyle name="Comma 68 7 4" xfId="9001" xr:uid="{00000000-0005-0000-0000-000072230000}"/>
    <cellStyle name="Comma 68 7 4 2" xfId="29327" xr:uid="{8990FE72-CAC5-46D3-9B8E-1DBB7A330BCF}"/>
    <cellStyle name="Comma 68 7 5" xfId="9002" xr:uid="{00000000-0005-0000-0000-000073230000}"/>
    <cellStyle name="Comma 68 7 5 2" xfId="29328" xr:uid="{88FF6801-F9FB-4011-B27B-24F396FBF6BD}"/>
    <cellStyle name="Comma 68 7 6" xfId="9003" xr:uid="{00000000-0005-0000-0000-000074230000}"/>
    <cellStyle name="Comma 68 7 6 2" xfId="29329" xr:uid="{8FCBD727-C05E-43C0-9E04-80ACBC357CD1}"/>
    <cellStyle name="Comma 68 7 7" xfId="29314" xr:uid="{CDED5132-7ABB-4682-8B85-EC61FF791DDA}"/>
    <cellStyle name="Comma 68 8" xfId="9004" xr:uid="{00000000-0005-0000-0000-000075230000}"/>
    <cellStyle name="Comma 68 8 2" xfId="9005" xr:uid="{00000000-0005-0000-0000-000076230000}"/>
    <cellStyle name="Comma 68 8 2 2" xfId="9006" xr:uid="{00000000-0005-0000-0000-000077230000}"/>
    <cellStyle name="Comma 68 8 2 2 2" xfId="29332" xr:uid="{76886740-D6CE-42F9-AA2A-EBFD7C5D84C8}"/>
    <cellStyle name="Comma 68 8 2 3" xfId="9007" xr:uid="{00000000-0005-0000-0000-000078230000}"/>
    <cellStyle name="Comma 68 8 2 3 2" xfId="29333" xr:uid="{398EE273-E69E-456C-838B-C44BC73E38DB}"/>
    <cellStyle name="Comma 68 8 2 4" xfId="9008" xr:uid="{00000000-0005-0000-0000-000079230000}"/>
    <cellStyle name="Comma 68 8 2 4 2" xfId="29334" xr:uid="{C2FA6171-12AD-4A37-97FD-1A989232144E}"/>
    <cellStyle name="Comma 68 8 2 5" xfId="29331" xr:uid="{F20CFA03-860B-4CA0-80E8-187B7021B382}"/>
    <cellStyle name="Comma 68 8 3" xfId="9009" xr:uid="{00000000-0005-0000-0000-00007A230000}"/>
    <cellStyle name="Comma 68 8 3 2" xfId="29335" xr:uid="{1D35FBA9-58F9-4A50-86C6-9F32E60BA9F4}"/>
    <cellStyle name="Comma 68 8 4" xfId="9010" xr:uid="{00000000-0005-0000-0000-00007B230000}"/>
    <cellStyle name="Comma 68 8 4 2" xfId="29336" xr:uid="{AAB59F56-0C2B-43A8-AEFA-6A836CA58EDD}"/>
    <cellStyle name="Comma 68 8 5" xfId="9011" xr:uid="{00000000-0005-0000-0000-00007C230000}"/>
    <cellStyle name="Comma 68 8 5 2" xfId="29337" xr:uid="{FAB9F141-3C8D-48F7-8391-8830AFC5C686}"/>
    <cellStyle name="Comma 68 8 6" xfId="29330" xr:uid="{833AD9D1-579B-4F36-9F18-0F2D49D74E7E}"/>
    <cellStyle name="Comma 68 9" xfId="9012" xr:uid="{00000000-0005-0000-0000-00007D230000}"/>
    <cellStyle name="Comma 68 9 2" xfId="9013" xr:uid="{00000000-0005-0000-0000-00007E230000}"/>
    <cellStyle name="Comma 68 9 2 2" xfId="29339" xr:uid="{F68E013E-5166-4579-8738-9107321239A2}"/>
    <cellStyle name="Comma 68 9 3" xfId="9014" xr:uid="{00000000-0005-0000-0000-00007F230000}"/>
    <cellStyle name="Comma 68 9 3 2" xfId="29340" xr:uid="{A3C26F9A-1F6C-4BB7-9ECD-3CCA36621201}"/>
    <cellStyle name="Comma 68 9 4" xfId="9015" xr:uid="{00000000-0005-0000-0000-000080230000}"/>
    <cellStyle name="Comma 68 9 4 2" xfId="29341" xr:uid="{4FBDE93F-D245-4B2E-9359-40F951C0D22C}"/>
    <cellStyle name="Comma 68 9 5" xfId="29338" xr:uid="{89654CA3-1EE3-4FF2-A05F-92159F73D22D}"/>
    <cellStyle name="Comma 69" xfId="9016" xr:uid="{00000000-0005-0000-0000-000081230000}"/>
    <cellStyle name="Comma 69 2" xfId="29342" xr:uid="{69C0FAF3-6903-45D2-A813-D2C42C190842}"/>
    <cellStyle name="Comma 7" xfId="9017" xr:uid="{00000000-0005-0000-0000-000082230000}"/>
    <cellStyle name="Comma 7 2" xfId="9018" xr:uid="{00000000-0005-0000-0000-000083230000}"/>
    <cellStyle name="Comma 7 2 2" xfId="9019" xr:uid="{00000000-0005-0000-0000-000084230000}"/>
    <cellStyle name="Comma 7 2 2 2" xfId="9020" xr:uid="{00000000-0005-0000-0000-000085230000}"/>
    <cellStyle name="Comma 7 2 2 2 2" xfId="29346" xr:uid="{99A70211-3CFF-4B51-8CE3-FC9D28F188DF}"/>
    <cellStyle name="Comma 7 2 2 3" xfId="29345" xr:uid="{BEACEB7E-A945-4433-B2EC-3DC40CDCF006}"/>
    <cellStyle name="Comma 7 2 3" xfId="9021" xr:uid="{00000000-0005-0000-0000-000086230000}"/>
    <cellStyle name="Comma 7 2 3 2" xfId="29347" xr:uid="{B68B7C91-E42C-46DA-ABD5-8733723713F2}"/>
    <cellStyle name="Comma 7 2 4" xfId="9022" xr:uid="{00000000-0005-0000-0000-000087230000}"/>
    <cellStyle name="Comma 7 2 4 2" xfId="29348" xr:uid="{20CD9195-D2E5-41FA-AE0B-4027EAC29755}"/>
    <cellStyle name="Comma 7 2 5" xfId="9023" xr:uid="{00000000-0005-0000-0000-000088230000}"/>
    <cellStyle name="Comma 7 2 5 2" xfId="29349" xr:uid="{41D13F3C-A8EF-41D0-985D-194F6B4716F6}"/>
    <cellStyle name="Comma 7 2 6" xfId="9024" xr:uid="{00000000-0005-0000-0000-000089230000}"/>
    <cellStyle name="Comma 7 2 6 2" xfId="29350" xr:uid="{4E47E268-2714-4B88-9429-4DCD94BBBBBB}"/>
    <cellStyle name="Comma 7 2 7" xfId="9025" xr:uid="{00000000-0005-0000-0000-00008A230000}"/>
    <cellStyle name="Comma 7 2 7 2" xfId="29351" xr:uid="{BA2E6FD8-7076-4E4F-B605-2D5A38A02E3B}"/>
    <cellStyle name="Comma 7 2 8" xfId="29344" xr:uid="{A85C2624-00DB-4D83-BD13-489F4FC17E1B}"/>
    <cellStyle name="Comma 7 3" xfId="9026" xr:uid="{00000000-0005-0000-0000-00008B230000}"/>
    <cellStyle name="Comma 7 3 2" xfId="9027" xr:uid="{00000000-0005-0000-0000-00008C230000}"/>
    <cellStyle name="Comma 7 3 2 2" xfId="29353" xr:uid="{F7B017F2-BED9-441D-B04E-1DD4F26F5916}"/>
    <cellStyle name="Comma 7 3 3" xfId="29352" xr:uid="{AB276C7F-2C35-4E79-84E4-71EF6E3F71E5}"/>
    <cellStyle name="Comma 7 4" xfId="9028" xr:uid="{00000000-0005-0000-0000-00008D230000}"/>
    <cellStyle name="Comma 7 4 2" xfId="9029" xr:uid="{00000000-0005-0000-0000-00008E230000}"/>
    <cellStyle name="Comma 7 4 2 2" xfId="29355" xr:uid="{4CC244B0-01F3-47DA-87C1-13896C6FB173}"/>
    <cellStyle name="Comma 7 4 2 3" xfId="30244" xr:uid="{98047937-A3BF-4CF1-A1DA-FBDE1C92E653}"/>
    <cellStyle name="Comma 7 4 3" xfId="9030" xr:uid="{00000000-0005-0000-0000-00008F230000}"/>
    <cellStyle name="Comma 7 4 3 2" xfId="29356" xr:uid="{C6661594-8495-4425-87F3-05F252A4B2B9}"/>
    <cellStyle name="Comma 7 4 4" xfId="29354" xr:uid="{5025F2DD-D6A0-4A98-87FD-336042F89BC8}"/>
    <cellStyle name="Comma 7 4 5" xfId="30243" xr:uid="{28F6020F-77C8-4E5C-B167-E083B0B1850A}"/>
    <cellStyle name="Comma 7 5" xfId="29343" xr:uid="{E0EE78C0-2D9D-4297-B1E2-DD5BE16C2394}"/>
    <cellStyle name="Comma 70" xfId="9031" xr:uid="{00000000-0005-0000-0000-000090230000}"/>
    <cellStyle name="Comma 70 2" xfId="29357" xr:uid="{F1D3FB14-7229-4A43-9A0D-84503E4DD65C}"/>
    <cellStyle name="Comma 71" xfId="9032" xr:uid="{00000000-0005-0000-0000-000091230000}"/>
    <cellStyle name="Comma 71 2" xfId="29358" xr:uid="{1E6B3541-46F0-4681-950F-4D79B88DBABB}"/>
    <cellStyle name="Comma 72" xfId="9033" xr:uid="{00000000-0005-0000-0000-000092230000}"/>
    <cellStyle name="Comma 72 2" xfId="29359" xr:uid="{58CB5207-FF69-4392-9FFE-528648BE3FF1}"/>
    <cellStyle name="Comma 73" xfId="9034" xr:uid="{00000000-0005-0000-0000-000093230000}"/>
    <cellStyle name="Comma 73 2" xfId="29360" xr:uid="{D1D88D21-C70F-48B6-94D0-1C43D054ECE3}"/>
    <cellStyle name="Comma 74" xfId="9035" xr:uid="{00000000-0005-0000-0000-000094230000}"/>
    <cellStyle name="Comma 74 2" xfId="29361" xr:uid="{05FD41E5-6347-43A4-80C2-B1D5FDA8E94B}"/>
    <cellStyle name="Comma 75" xfId="9036" xr:uid="{00000000-0005-0000-0000-000095230000}"/>
    <cellStyle name="Comma 75 2" xfId="29362" xr:uid="{A25D2E69-35EB-4C28-93D2-BB29096B7D8B}"/>
    <cellStyle name="Comma 76" xfId="9037" xr:uid="{00000000-0005-0000-0000-000096230000}"/>
    <cellStyle name="Comma 76 2" xfId="29363" xr:uid="{94B40B57-2F8B-4C82-849E-B0B4FEBFB97A}"/>
    <cellStyle name="Comma 77" xfId="9038" xr:uid="{00000000-0005-0000-0000-000097230000}"/>
    <cellStyle name="Comma 77 2" xfId="29364" xr:uid="{DF117713-5F7D-4591-ABD4-3061CD896F8A}"/>
    <cellStyle name="Comma 78" xfId="9039" xr:uid="{00000000-0005-0000-0000-000098230000}"/>
    <cellStyle name="Comma 78 2" xfId="29365" xr:uid="{887EF3F7-D6CE-4E51-8FDB-B6B92B92EA21}"/>
    <cellStyle name="Comma 79" xfId="9040" xr:uid="{00000000-0005-0000-0000-000099230000}"/>
    <cellStyle name="Comma 79 2" xfId="29366" xr:uid="{669609FD-0D74-4E22-8D80-645C38A31E23}"/>
    <cellStyle name="Comma 8" xfId="9041" xr:uid="{00000000-0005-0000-0000-00009A230000}"/>
    <cellStyle name="Comma 8 10" xfId="9042" xr:uid="{00000000-0005-0000-0000-00009B230000}"/>
    <cellStyle name="Comma 8 11" xfId="9043" xr:uid="{00000000-0005-0000-0000-00009C230000}"/>
    <cellStyle name="Comma 8 12" xfId="29367" xr:uid="{B1CAF425-EC35-41A7-A5A8-DF4AF891DC59}"/>
    <cellStyle name="Comma 8 2" xfId="9044" xr:uid="{00000000-0005-0000-0000-00009D230000}"/>
    <cellStyle name="Comma 8 2 2" xfId="9045" xr:uid="{00000000-0005-0000-0000-00009E230000}"/>
    <cellStyle name="Comma 8 2 2 2" xfId="9046" xr:uid="{00000000-0005-0000-0000-00009F230000}"/>
    <cellStyle name="Comma 8 2 2 2 2" xfId="29370" xr:uid="{C1A1865A-B6E6-431A-8080-DA701203533F}"/>
    <cellStyle name="Comma 8 2 2 3" xfId="29369" xr:uid="{AE30CB3B-269E-4314-AC89-BD7F32C6D086}"/>
    <cellStyle name="Comma 8 2 3" xfId="9047" xr:uid="{00000000-0005-0000-0000-0000A0230000}"/>
    <cellStyle name="Comma 8 2 3 2" xfId="29371" xr:uid="{28AD61B5-C9D1-4078-9F67-550EC13B2FE5}"/>
    <cellStyle name="Comma 8 2 4" xfId="9048" xr:uid="{00000000-0005-0000-0000-0000A1230000}"/>
    <cellStyle name="Comma 8 2 4 2" xfId="29372" xr:uid="{60CE857F-38DD-4266-A748-AEECE585219A}"/>
    <cellStyle name="Comma 8 2 5" xfId="9049" xr:uid="{00000000-0005-0000-0000-0000A2230000}"/>
    <cellStyle name="Comma 8 2 5 2" xfId="29373" xr:uid="{802E25D4-2653-42F5-9371-3B6454EDC7CA}"/>
    <cellStyle name="Comma 8 2 6" xfId="9050" xr:uid="{00000000-0005-0000-0000-0000A3230000}"/>
    <cellStyle name="Comma 8 2 6 2" xfId="29374" xr:uid="{44CA2AF0-4A8B-486A-A5E1-55D03215FE8F}"/>
    <cellStyle name="Comma 8 2 7" xfId="9051" xr:uid="{00000000-0005-0000-0000-0000A4230000}"/>
    <cellStyle name="Comma 8 2 7 2" xfId="29375" xr:uid="{09105399-8CDB-4F4D-AC88-46489DD98CA6}"/>
    <cellStyle name="Comma 8 2 8" xfId="9052" xr:uid="{00000000-0005-0000-0000-0000A5230000}"/>
    <cellStyle name="Comma 8 2 8 2" xfId="29376" xr:uid="{A0C57CCF-872B-4282-8D85-C7DEC0B45ABF}"/>
    <cellStyle name="Comma 8 2 9" xfId="29368" xr:uid="{FD19E3A9-2B74-4CCF-97F3-7E3AEFCCC7B0}"/>
    <cellStyle name="Comma 8 3" xfId="9053" xr:uid="{00000000-0005-0000-0000-0000A6230000}"/>
    <cellStyle name="Comma 8 3 2" xfId="9054" xr:uid="{00000000-0005-0000-0000-0000A7230000}"/>
    <cellStyle name="Comma 8 3 2 2" xfId="29378" xr:uid="{BC718047-6830-40AC-B235-C3139893B7CE}"/>
    <cellStyle name="Comma 8 3 3" xfId="29377" xr:uid="{04E910B2-0042-4B83-82B6-347E7C5B8120}"/>
    <cellStyle name="Comma 8 4" xfId="9055" xr:uid="{00000000-0005-0000-0000-0000A8230000}"/>
    <cellStyle name="Comma 8 4 2" xfId="9056" xr:uid="{00000000-0005-0000-0000-0000A9230000}"/>
    <cellStyle name="Comma 8 4 2 2" xfId="29379" xr:uid="{0AB4A77F-3E9D-485C-98F7-2ECD5D9A776F}"/>
    <cellStyle name="Comma 8 5" xfId="9057" xr:uid="{00000000-0005-0000-0000-0000AA230000}"/>
    <cellStyle name="Comma 8 6" xfId="9058" xr:uid="{00000000-0005-0000-0000-0000AB230000}"/>
    <cellStyle name="Comma 8 7" xfId="9059" xr:uid="{00000000-0005-0000-0000-0000AC230000}"/>
    <cellStyle name="Comma 8 8" xfId="9060" xr:uid="{00000000-0005-0000-0000-0000AD230000}"/>
    <cellStyle name="Comma 8 9" xfId="9061" xr:uid="{00000000-0005-0000-0000-0000AE230000}"/>
    <cellStyle name="Comma 80" xfId="9062" xr:uid="{00000000-0005-0000-0000-0000AF230000}"/>
    <cellStyle name="Comma 80 2" xfId="29380" xr:uid="{0E8455A1-C50C-4623-8FEF-7D987721B46E}"/>
    <cellStyle name="Comma 81" xfId="9063" xr:uid="{00000000-0005-0000-0000-0000B0230000}"/>
    <cellStyle name="Comma 81 2" xfId="29381" xr:uid="{0290D15E-548F-4D32-AFF8-1499FA82A282}"/>
    <cellStyle name="Comma 82" xfId="9064" xr:uid="{00000000-0005-0000-0000-0000B1230000}"/>
    <cellStyle name="Comma 82 2" xfId="29382" xr:uid="{ED473265-4191-4694-8F80-7CFF958DAFBE}"/>
    <cellStyle name="Comma 83" xfId="9065" xr:uid="{00000000-0005-0000-0000-0000B2230000}"/>
    <cellStyle name="Comma 83 2" xfId="29383" xr:uid="{0B7C2240-C8E1-4C6E-A9D9-EAF51DB7C0FD}"/>
    <cellStyle name="Comma 84" xfId="9066" xr:uid="{00000000-0005-0000-0000-0000B3230000}"/>
    <cellStyle name="Comma 84 2" xfId="29384" xr:uid="{3EB6FE58-A5FF-4F8B-85BD-8D457F95C00E}"/>
    <cellStyle name="Comma 85" xfId="9067" xr:uid="{00000000-0005-0000-0000-0000B4230000}"/>
    <cellStyle name="Comma 85 2" xfId="29385" xr:uid="{24F01E70-AFE5-4D10-8AD0-95C5186A06DD}"/>
    <cellStyle name="Comma 86" xfId="9068" xr:uid="{00000000-0005-0000-0000-0000B5230000}"/>
    <cellStyle name="Comma 86 2" xfId="29386" xr:uid="{090C5DD9-7D2E-4D20-9A77-CFFB6203CB51}"/>
    <cellStyle name="Comma 87" xfId="9069" xr:uid="{00000000-0005-0000-0000-0000B6230000}"/>
    <cellStyle name="Comma 87 2" xfId="29387" xr:uid="{030686B1-0893-477D-ABD3-4F49BB77C40A}"/>
    <cellStyle name="Comma 88" xfId="9070" xr:uid="{00000000-0005-0000-0000-0000B7230000}"/>
    <cellStyle name="Comma 88 2" xfId="29388" xr:uid="{7D888137-F3D4-48FC-94CB-2C9A05B24E9E}"/>
    <cellStyle name="Comma 89" xfId="9071" xr:uid="{00000000-0005-0000-0000-0000B8230000}"/>
    <cellStyle name="Comma 89 2" xfId="29389" xr:uid="{7E53C6C5-47DE-4EB9-92CA-BA38EAE45AF4}"/>
    <cellStyle name="Comma 9" xfId="9072" xr:uid="{00000000-0005-0000-0000-0000B9230000}"/>
    <cellStyle name="Comma 9 10" xfId="9073" xr:uid="{00000000-0005-0000-0000-0000BA230000}"/>
    <cellStyle name="Comma 9 10 2" xfId="29391" xr:uid="{7341E5CE-C849-46ED-85F7-5F66C904EC9A}"/>
    <cellStyle name="Comma 9 11" xfId="9074" xr:uid="{00000000-0005-0000-0000-0000BB230000}"/>
    <cellStyle name="Comma 9 11 2" xfId="29392" xr:uid="{1DEAC365-E342-4CC5-B7BE-9EAD063D91D6}"/>
    <cellStyle name="Comma 9 12" xfId="9075" xr:uid="{00000000-0005-0000-0000-0000BC230000}"/>
    <cellStyle name="Comma 9 12 2" xfId="29393" xr:uid="{36D3D6F5-9EEA-4544-879B-A752E3B993E4}"/>
    <cellStyle name="Comma 9 13" xfId="9076" xr:uid="{00000000-0005-0000-0000-0000BD230000}"/>
    <cellStyle name="Comma 9 14" xfId="29390" xr:uid="{1A2DCD28-779E-40E1-A002-143DAE5E2567}"/>
    <cellStyle name="Comma 9 2" xfId="9077" xr:uid="{00000000-0005-0000-0000-0000BE230000}"/>
    <cellStyle name="Comma 9 2 2" xfId="9078" xr:uid="{00000000-0005-0000-0000-0000BF230000}"/>
    <cellStyle name="Comma 9 2 2 2" xfId="9079" xr:uid="{00000000-0005-0000-0000-0000C0230000}"/>
    <cellStyle name="Comma 9 2 2 2 2" xfId="29395" xr:uid="{5AF1AF27-EE85-42B3-A862-1030A687BCB3}"/>
    <cellStyle name="Comma 9 2 3" xfId="9080" xr:uid="{00000000-0005-0000-0000-0000C1230000}"/>
    <cellStyle name="Comma 9 2 3 2" xfId="9081" xr:uid="{00000000-0005-0000-0000-0000C2230000}"/>
    <cellStyle name="Comma 9 2 3 2 2" xfId="29396" xr:uid="{23B3B770-D952-485F-AED4-B65B76676EE9}"/>
    <cellStyle name="Comma 9 2 4" xfId="29394" xr:uid="{8CEB4E0A-7950-402A-95AE-8DE3A2670621}"/>
    <cellStyle name="Comma 9 3" xfId="9082" xr:uid="{00000000-0005-0000-0000-0000C3230000}"/>
    <cellStyle name="Comma 9 3 2" xfId="9083" xr:uid="{00000000-0005-0000-0000-0000C4230000}"/>
    <cellStyle name="Comma 9 3 2 2" xfId="9084" xr:uid="{00000000-0005-0000-0000-0000C5230000}"/>
    <cellStyle name="Comma 9 3 2 2 2" xfId="29399" xr:uid="{8D5014AF-30AF-4305-80AA-B7F45C5DBBF4}"/>
    <cellStyle name="Comma 9 3 2 3" xfId="29398" xr:uid="{7A22054A-4316-4011-AEDC-B75BD523E9C6}"/>
    <cellStyle name="Comma 9 3 3" xfId="9085" xr:uid="{00000000-0005-0000-0000-0000C6230000}"/>
    <cellStyle name="Comma 9 3 3 2" xfId="29400" xr:uid="{C9E26217-0AB5-4913-9EEB-F5322A21884C}"/>
    <cellStyle name="Comma 9 3 4" xfId="9086" xr:uid="{00000000-0005-0000-0000-0000C7230000}"/>
    <cellStyle name="Comma 9 3 4 2" xfId="29401" xr:uid="{06860F51-56B3-4300-A6CD-0EECFD7298B1}"/>
    <cellStyle name="Comma 9 3 5" xfId="9087" xr:uid="{00000000-0005-0000-0000-0000C8230000}"/>
    <cellStyle name="Comma 9 3 5 2" xfId="29402" xr:uid="{9A967887-A15F-4ED6-A161-CEBA8795A116}"/>
    <cellStyle name="Comma 9 3 6" xfId="9088" xr:uid="{00000000-0005-0000-0000-0000C9230000}"/>
    <cellStyle name="Comma 9 3 6 2" xfId="29403" xr:uid="{4E5AE19C-7CE7-4BCA-A5DE-078EF93A672E}"/>
    <cellStyle name="Comma 9 3 7" xfId="9089" xr:uid="{00000000-0005-0000-0000-0000CA230000}"/>
    <cellStyle name="Comma 9 3 8" xfId="29397" xr:uid="{0B37F55C-BDAE-4CC1-BE41-7DF859FA9109}"/>
    <cellStyle name="Comma 9 4" xfId="9090" xr:uid="{00000000-0005-0000-0000-0000CB230000}"/>
    <cellStyle name="Comma 9 5" xfId="9091" xr:uid="{00000000-0005-0000-0000-0000CC230000}"/>
    <cellStyle name="Comma 9 6" xfId="9092" xr:uid="{00000000-0005-0000-0000-0000CD230000}"/>
    <cellStyle name="Comma 9 7" xfId="9093" xr:uid="{00000000-0005-0000-0000-0000CE230000}"/>
    <cellStyle name="Comma 9 8" xfId="9094" xr:uid="{00000000-0005-0000-0000-0000CF230000}"/>
    <cellStyle name="Comma 9 9" xfId="9095" xr:uid="{00000000-0005-0000-0000-0000D0230000}"/>
    <cellStyle name="Comma 9 9 2" xfId="9096" xr:uid="{00000000-0005-0000-0000-0000D1230000}"/>
    <cellStyle name="Comma 9 9 2 2" xfId="29405" xr:uid="{13EDF42E-90FE-4F29-A21B-45A47761FDF6}"/>
    <cellStyle name="Comma 9 9 3" xfId="29404" xr:uid="{C76249FB-3C3B-4C42-94B2-C388A79E7E44}"/>
    <cellStyle name="Comma 90" xfId="9097" xr:uid="{00000000-0005-0000-0000-0000D2230000}"/>
    <cellStyle name="Comma 90 2" xfId="29406" xr:uid="{F234536C-0984-4D97-B095-7A1183CBCB91}"/>
    <cellStyle name="Comma 91" xfId="9098" xr:uid="{00000000-0005-0000-0000-0000D3230000}"/>
    <cellStyle name="Comma 91 2" xfId="29407" xr:uid="{562F393A-B9DE-4828-878D-755A722FA86D}"/>
    <cellStyle name="Comma 92" xfId="9099" xr:uid="{00000000-0005-0000-0000-0000D4230000}"/>
    <cellStyle name="Comma 92 2" xfId="29408" xr:uid="{BACFB9A6-0909-44D5-BA5A-638A29F1ECA3}"/>
    <cellStyle name="Comma 93" xfId="9100" xr:uid="{00000000-0005-0000-0000-0000D5230000}"/>
    <cellStyle name="Comma 93 2" xfId="29409" xr:uid="{009E2FC7-5941-4FA5-8C07-AC951E88EEC6}"/>
    <cellStyle name="Comma 94" xfId="9101" xr:uid="{00000000-0005-0000-0000-0000D6230000}"/>
    <cellStyle name="Comma 94 2" xfId="29410" xr:uid="{B0B1189F-B8EF-4D6A-9772-1E4185669ECD}"/>
    <cellStyle name="Comma 95" xfId="9102" xr:uid="{00000000-0005-0000-0000-0000D7230000}"/>
    <cellStyle name="Comma 95 2" xfId="29411" xr:uid="{28552814-9633-4D33-B0F5-A0744340EA90}"/>
    <cellStyle name="Comma 96" xfId="9103" xr:uid="{00000000-0005-0000-0000-0000D8230000}"/>
    <cellStyle name="Comma 96 2" xfId="29412" xr:uid="{3E79DB91-C25D-441A-9EDF-92DAA158F484}"/>
    <cellStyle name="Comma 97" xfId="9104" xr:uid="{00000000-0005-0000-0000-0000D9230000}"/>
    <cellStyle name="Comma 97 2" xfId="29413" xr:uid="{428D70E4-DBCE-49AB-9657-02941B69DC46}"/>
    <cellStyle name="Comma 98" xfId="9105" xr:uid="{00000000-0005-0000-0000-0000DA230000}"/>
    <cellStyle name="Comma 98 2" xfId="9106" xr:uid="{00000000-0005-0000-0000-0000DB230000}"/>
    <cellStyle name="Comma 98 2 2" xfId="29415" xr:uid="{B45DC779-7595-4A9A-8AA5-8BECE21077D6}"/>
    <cellStyle name="Comma 98 3" xfId="29414" xr:uid="{EE375D2B-36C2-4B92-B6E6-84B990AAA79A}"/>
    <cellStyle name="Comma 99" xfId="9107" xr:uid="{00000000-0005-0000-0000-0000DC230000}"/>
    <cellStyle name="Comma 99 2" xfId="29416" xr:uid="{97F2F86E-4A2D-437D-BF1A-D77301C0BBF9}"/>
    <cellStyle name="Comma0 - Style3" xfId="9108" xr:uid="{00000000-0005-0000-0000-0000DD230000}"/>
    <cellStyle name="Currency [00]" xfId="9109" xr:uid="{00000000-0005-0000-0000-0000DE230000}"/>
    <cellStyle name="Currency 10" xfId="9110" xr:uid="{00000000-0005-0000-0000-0000DF230000}"/>
    <cellStyle name="Currency 2" xfId="9111" xr:uid="{00000000-0005-0000-0000-0000E0230000}"/>
    <cellStyle name="Currency 2 2" xfId="9112" xr:uid="{00000000-0005-0000-0000-0000E1230000}"/>
    <cellStyle name="Currency 2 2 2" xfId="9113" xr:uid="{00000000-0005-0000-0000-0000E2230000}"/>
    <cellStyle name="Currency 2 2 2 2" xfId="9114" xr:uid="{00000000-0005-0000-0000-0000E3230000}"/>
    <cellStyle name="Currency 2 2 2 3" xfId="9115" xr:uid="{00000000-0005-0000-0000-0000E4230000}"/>
    <cellStyle name="Currency 2 2 2 4" xfId="9116" xr:uid="{00000000-0005-0000-0000-0000E5230000}"/>
    <cellStyle name="Currency 2 3" xfId="9117" xr:uid="{00000000-0005-0000-0000-0000E6230000}"/>
    <cellStyle name="Currency 2 4" xfId="9118" xr:uid="{00000000-0005-0000-0000-0000E7230000}"/>
    <cellStyle name="Currency 2 5" xfId="9119" xr:uid="{00000000-0005-0000-0000-0000E8230000}"/>
    <cellStyle name="Currency 2 6" xfId="9120" xr:uid="{00000000-0005-0000-0000-0000E9230000}"/>
    <cellStyle name="Currency 2 7" xfId="9121" xr:uid="{00000000-0005-0000-0000-0000EA230000}"/>
    <cellStyle name="Currency 2 7 2" xfId="9122" xr:uid="{00000000-0005-0000-0000-0000EB230000}"/>
    <cellStyle name="Currency 2 7 3" xfId="9123" xr:uid="{00000000-0005-0000-0000-0000EC230000}"/>
    <cellStyle name="Currency 2 7 4" xfId="9124" xr:uid="{00000000-0005-0000-0000-0000ED230000}"/>
    <cellStyle name="Currency 3" xfId="9125" xr:uid="{00000000-0005-0000-0000-0000EE230000}"/>
    <cellStyle name="Currency 3 2" xfId="9126" xr:uid="{00000000-0005-0000-0000-0000EF230000}"/>
    <cellStyle name="Currency 4" xfId="9127" xr:uid="{00000000-0005-0000-0000-0000F0230000}"/>
    <cellStyle name="Currency 5" xfId="9128" xr:uid="{00000000-0005-0000-0000-0000F1230000}"/>
    <cellStyle name="Currency 6" xfId="9129" xr:uid="{00000000-0005-0000-0000-0000F2230000}"/>
    <cellStyle name="Currency 7" xfId="9130" xr:uid="{00000000-0005-0000-0000-0000F3230000}"/>
    <cellStyle name="Currency 8" xfId="9131" xr:uid="{00000000-0005-0000-0000-0000F4230000}"/>
    <cellStyle name="Currency 9" xfId="9132" xr:uid="{00000000-0005-0000-0000-0000F5230000}"/>
    <cellStyle name="Date - Style2" xfId="9133" xr:uid="{00000000-0005-0000-0000-0000F6230000}"/>
    <cellStyle name="Date Short" xfId="9134" xr:uid="{00000000-0005-0000-0000-0000F7230000}"/>
    <cellStyle name="DELTA" xfId="9135" xr:uid="{00000000-0005-0000-0000-0000F8230000}"/>
    <cellStyle name="DELTA 2" xfId="9136" xr:uid="{00000000-0005-0000-0000-0000F9230000}"/>
    <cellStyle name="DELTA 3" xfId="9137" xr:uid="{00000000-0005-0000-0000-0000FA230000}"/>
    <cellStyle name="DELTA 4" xfId="9138" xr:uid="{00000000-0005-0000-0000-0000FB230000}"/>
    <cellStyle name="DELTA 5" xfId="9139" xr:uid="{00000000-0005-0000-0000-0000FC230000}"/>
    <cellStyle name="DELTA 6" xfId="9140" xr:uid="{00000000-0005-0000-0000-0000FD230000}"/>
    <cellStyle name="DELTA 7" xfId="9141" xr:uid="{00000000-0005-0000-0000-0000FE230000}"/>
    <cellStyle name="Dezimal [0]" xfId="9142" xr:uid="{00000000-0005-0000-0000-0000FF230000}"/>
    <cellStyle name="Dezimal_AX-5-Loan-Portfolio-Efficiency-310899" xfId="9143" xr:uid="{00000000-0005-0000-0000-000000240000}"/>
    <cellStyle name="Emphasis 1" xfId="9144" xr:uid="{00000000-0005-0000-0000-000001240000}"/>
    <cellStyle name="Emphasis 2" xfId="9145" xr:uid="{00000000-0005-0000-0000-000002240000}"/>
    <cellStyle name="Emphasis 3" xfId="9146" xr:uid="{00000000-0005-0000-0000-000003240000}"/>
    <cellStyle name="Enter Currency (0)" xfId="9147" xr:uid="{00000000-0005-0000-0000-000004240000}"/>
    <cellStyle name="Enter Currency (2)" xfId="9148" xr:uid="{00000000-0005-0000-0000-000005240000}"/>
    <cellStyle name="Enter Units (0)" xfId="9149" xr:uid="{00000000-0005-0000-0000-000006240000}"/>
    <cellStyle name="Enter Units (1)" xfId="9150" xr:uid="{00000000-0005-0000-0000-000007240000}"/>
    <cellStyle name="Enter Units (2)" xfId="9151" xr:uid="{00000000-0005-0000-0000-000008240000}"/>
    <cellStyle name="Euro" xfId="9152" xr:uid="{00000000-0005-0000-0000-000009240000}"/>
    <cellStyle name="Euro 2" xfId="9153" xr:uid="{00000000-0005-0000-0000-00000A240000}"/>
    <cellStyle name="Euro 3" xfId="9154" xr:uid="{00000000-0005-0000-0000-00000B240000}"/>
    <cellStyle name="Explanatory Text 2" xfId="9155" xr:uid="{00000000-0005-0000-0000-00000C240000}"/>
    <cellStyle name="Explanatory Text 2 10" xfId="9156" xr:uid="{00000000-0005-0000-0000-00000D240000}"/>
    <cellStyle name="Explanatory Text 2 11" xfId="9157" xr:uid="{00000000-0005-0000-0000-00000E240000}"/>
    <cellStyle name="Explanatory Text 2 12" xfId="9158" xr:uid="{00000000-0005-0000-0000-00000F240000}"/>
    <cellStyle name="Explanatory Text 2 2" xfId="9159" xr:uid="{00000000-0005-0000-0000-000010240000}"/>
    <cellStyle name="Explanatory Text 2 2 2" xfId="9160" xr:uid="{00000000-0005-0000-0000-000011240000}"/>
    <cellStyle name="Explanatory Text 2 3" xfId="9161" xr:uid="{00000000-0005-0000-0000-000012240000}"/>
    <cellStyle name="Explanatory Text 2 4" xfId="9162" xr:uid="{00000000-0005-0000-0000-000013240000}"/>
    <cellStyle name="Explanatory Text 2 5" xfId="9163" xr:uid="{00000000-0005-0000-0000-000014240000}"/>
    <cellStyle name="Explanatory Text 2 6" xfId="9164" xr:uid="{00000000-0005-0000-0000-000015240000}"/>
    <cellStyle name="Explanatory Text 2 7" xfId="9165" xr:uid="{00000000-0005-0000-0000-000016240000}"/>
    <cellStyle name="Explanatory Text 2 8" xfId="9166" xr:uid="{00000000-0005-0000-0000-000017240000}"/>
    <cellStyle name="Explanatory Text 2 9" xfId="9167" xr:uid="{00000000-0005-0000-0000-000018240000}"/>
    <cellStyle name="Explanatory Text 3" xfId="9168" xr:uid="{00000000-0005-0000-0000-000019240000}"/>
    <cellStyle name="Explanatory Text 3 2" xfId="9169" xr:uid="{00000000-0005-0000-0000-00001A240000}"/>
    <cellStyle name="Explanatory Text 3 3" xfId="9170" xr:uid="{00000000-0005-0000-0000-00001B240000}"/>
    <cellStyle name="Explanatory Text 4" xfId="9171" xr:uid="{00000000-0005-0000-0000-00001C240000}"/>
    <cellStyle name="Explanatory Text 4 2" xfId="9172" xr:uid="{00000000-0005-0000-0000-00001D240000}"/>
    <cellStyle name="Explanatory Text 4 3" xfId="9173" xr:uid="{00000000-0005-0000-0000-00001E240000}"/>
    <cellStyle name="Explanatory Text 5" xfId="9174" xr:uid="{00000000-0005-0000-0000-00001F240000}"/>
    <cellStyle name="Explanatory Text 5 2" xfId="9175" xr:uid="{00000000-0005-0000-0000-000020240000}"/>
    <cellStyle name="Explanatory Text 5 3" xfId="9176" xr:uid="{00000000-0005-0000-0000-000021240000}"/>
    <cellStyle name="Explanatory Text 6" xfId="9177" xr:uid="{00000000-0005-0000-0000-000022240000}"/>
    <cellStyle name="Explanatory Text 6 2" xfId="9178" xr:uid="{00000000-0005-0000-0000-000023240000}"/>
    <cellStyle name="Explanatory Text 6 3" xfId="9179" xr:uid="{00000000-0005-0000-0000-000024240000}"/>
    <cellStyle name="Explanatory Text 7" xfId="9180" xr:uid="{00000000-0005-0000-0000-000025240000}"/>
    <cellStyle name="Flag" xfId="9181" xr:uid="{00000000-0005-0000-0000-000026240000}"/>
    <cellStyle name="Flag 2" xfId="9182" xr:uid="{00000000-0005-0000-0000-000027240000}"/>
    <cellStyle name="Flag 3" xfId="9183" xr:uid="{00000000-0005-0000-0000-000028240000}"/>
    <cellStyle name="Gia's" xfId="9184" xr:uid="{00000000-0005-0000-0000-000029240000}"/>
    <cellStyle name="Gia's 10" xfId="9185" xr:uid="{00000000-0005-0000-0000-00002A240000}"/>
    <cellStyle name="Gia's 10 2" xfId="21323" xr:uid="{00000000-0005-0000-0000-00002B240000}"/>
    <cellStyle name="Gia's 10 2 2" xfId="30143" xr:uid="{CB13287C-DFDC-444F-AE36-3C1AB69ACAF8}"/>
    <cellStyle name="Gia's 10 2 3" xfId="30607" xr:uid="{715305DA-0398-4A4D-8D4B-089425EB3FBC}"/>
    <cellStyle name="Gia's 10 3" xfId="29418" xr:uid="{5FFFD1E8-710A-4C36-BF97-0EEEB9554AC6}"/>
    <cellStyle name="Gia's 11" xfId="21324" xr:uid="{00000000-0005-0000-0000-00002C240000}"/>
    <cellStyle name="Gia's 11 2" xfId="30144" xr:uid="{00059461-09C7-4851-8617-EA2DABD8A773}"/>
    <cellStyle name="Gia's 11 3" xfId="30608" xr:uid="{155C42AA-395A-40F5-8BBA-F85CAA24C62C}"/>
    <cellStyle name="Gia's 12" xfId="29417" xr:uid="{F86D2DE8-3E79-4189-A2CD-DE1BCEBE7926}"/>
    <cellStyle name="Gia's 2" xfId="9186" xr:uid="{00000000-0005-0000-0000-00002D240000}"/>
    <cellStyle name="Gia's 2 2" xfId="21322" xr:uid="{00000000-0005-0000-0000-00002E240000}"/>
    <cellStyle name="Gia's 2 2 2" xfId="30142" xr:uid="{7151578D-EDD7-446D-9F00-572BEB916A3B}"/>
    <cellStyle name="Gia's 2 2 3" xfId="30606" xr:uid="{654422E4-C26A-4EF2-AB38-3C522938B4F0}"/>
    <cellStyle name="Gia's 2 3" xfId="29419" xr:uid="{158A3051-735E-442A-B37D-93AA82B5E5F5}"/>
    <cellStyle name="Gia's 3" xfId="9187" xr:uid="{00000000-0005-0000-0000-00002F240000}"/>
    <cellStyle name="Gia's 3 2" xfId="21321" xr:uid="{00000000-0005-0000-0000-000030240000}"/>
    <cellStyle name="Gia's 3 2 2" xfId="30141" xr:uid="{5C9FBF03-5B16-46C9-B37C-2C22B6695655}"/>
    <cellStyle name="Gia's 3 2 3" xfId="30605" xr:uid="{F59742F6-D461-4965-A07E-2EAE7798FB17}"/>
    <cellStyle name="Gia's 3 3" xfId="29420" xr:uid="{AF4E4784-9EBC-415E-A454-114E24D98072}"/>
    <cellStyle name="Gia's 4" xfId="9188" xr:uid="{00000000-0005-0000-0000-000031240000}"/>
    <cellStyle name="Gia's 4 2" xfId="21320" xr:uid="{00000000-0005-0000-0000-000032240000}"/>
    <cellStyle name="Gia's 4 2 2" xfId="30140" xr:uid="{EA035AD7-66FA-4200-B4C6-E7F56EFAB933}"/>
    <cellStyle name="Gia's 4 2 3" xfId="30604" xr:uid="{A2D0BBB7-1811-4D81-AAB1-460748519872}"/>
    <cellStyle name="Gia's 4 3" xfId="29421" xr:uid="{50D8BAB1-3D41-41A2-B642-482A0BE4AE64}"/>
    <cellStyle name="Gia's 5" xfId="9189" xr:uid="{00000000-0005-0000-0000-000033240000}"/>
    <cellStyle name="Gia's 5 2" xfId="21319" xr:uid="{00000000-0005-0000-0000-000034240000}"/>
    <cellStyle name="Gia's 5 2 2" xfId="30139" xr:uid="{5533C9EC-6D07-4E3F-92B0-F129DCBB6E3A}"/>
    <cellStyle name="Gia's 5 2 3" xfId="30603" xr:uid="{F14B510B-C9C9-4C9E-9A9A-BAFAC5B6BCCA}"/>
    <cellStyle name="Gia's 5 3" xfId="29422" xr:uid="{F88A3662-81A0-41E7-A304-981A01661820}"/>
    <cellStyle name="Gia's 6" xfId="9190" xr:uid="{00000000-0005-0000-0000-000035240000}"/>
    <cellStyle name="Gia's 6 2" xfId="21318" xr:uid="{00000000-0005-0000-0000-000036240000}"/>
    <cellStyle name="Gia's 6 2 2" xfId="30138" xr:uid="{D15ABE7B-DA75-4CB0-8721-1BC2190F364D}"/>
    <cellStyle name="Gia's 6 2 3" xfId="30602" xr:uid="{96462237-B7BF-4ABA-8797-8B058CE47EC0}"/>
    <cellStyle name="Gia's 6 3" xfId="29423" xr:uid="{DE42FAC8-D4DF-48C8-AB14-17851094D4BC}"/>
    <cellStyle name="Gia's 7" xfId="9191" xr:uid="{00000000-0005-0000-0000-000037240000}"/>
    <cellStyle name="Gia's 7 2" xfId="21317" xr:uid="{00000000-0005-0000-0000-000038240000}"/>
    <cellStyle name="Gia's 7 2 2" xfId="30137" xr:uid="{4C6798C7-5EF3-422C-BE8B-3B3F674B2C17}"/>
    <cellStyle name="Gia's 7 2 3" xfId="30601" xr:uid="{D40CC0C7-B49E-40F4-89BB-B9875AB59ED6}"/>
    <cellStyle name="Gia's 7 3" xfId="29424" xr:uid="{3AF48296-BC7B-40D0-90A0-95AD857954F9}"/>
    <cellStyle name="Gia's 8" xfId="9192" xr:uid="{00000000-0005-0000-0000-000039240000}"/>
    <cellStyle name="Gia's 8 2" xfId="21316" xr:uid="{00000000-0005-0000-0000-00003A240000}"/>
    <cellStyle name="Gia's 8 2 2" xfId="30136" xr:uid="{B54BFADD-00FE-4AEF-A346-0299033504FC}"/>
    <cellStyle name="Gia's 8 2 3" xfId="30600" xr:uid="{9D1278B9-69EE-4954-9587-CCD29A38AE72}"/>
    <cellStyle name="Gia's 8 3" xfId="29425" xr:uid="{CC77C3DC-ED7B-4E80-BE74-C26351BA12E2}"/>
    <cellStyle name="Gia's 9" xfId="9193" xr:uid="{00000000-0005-0000-0000-00003B240000}"/>
    <cellStyle name="Gia's 9 2" xfId="21315" xr:uid="{00000000-0005-0000-0000-00003C240000}"/>
    <cellStyle name="Gia's 9 2 2" xfId="30135" xr:uid="{9621DF0F-7005-40EE-A93E-9C4A9D6EE8EC}"/>
    <cellStyle name="Gia's 9 2 3" xfId="30599" xr:uid="{6F86E684-9AF0-4D84-A7A0-EA6DF47C1A9F}"/>
    <cellStyle name="Gia's 9 3" xfId="29426" xr:uid="{88C72440-4682-4462-AA26-46ABFD525922}"/>
    <cellStyle name="Good 2" xfId="9194" xr:uid="{00000000-0005-0000-0000-00003D240000}"/>
    <cellStyle name="Good 2 10" xfId="9195" xr:uid="{00000000-0005-0000-0000-00003E240000}"/>
    <cellStyle name="Good 2 11" xfId="9196" xr:uid="{00000000-0005-0000-0000-00003F240000}"/>
    <cellStyle name="Good 2 12" xfId="9197" xr:uid="{00000000-0005-0000-0000-000040240000}"/>
    <cellStyle name="Good 2 2" xfId="9198" xr:uid="{00000000-0005-0000-0000-000041240000}"/>
    <cellStyle name="Good 2 2 2" xfId="9199" xr:uid="{00000000-0005-0000-0000-000042240000}"/>
    <cellStyle name="Good 2 3" xfId="9200" xr:uid="{00000000-0005-0000-0000-000043240000}"/>
    <cellStyle name="Good 2 4" xfId="9201" xr:uid="{00000000-0005-0000-0000-000044240000}"/>
    <cellStyle name="Good 2 5" xfId="9202" xr:uid="{00000000-0005-0000-0000-000045240000}"/>
    <cellStyle name="Good 2 6" xfId="9203" xr:uid="{00000000-0005-0000-0000-000046240000}"/>
    <cellStyle name="Good 2 7" xfId="9204" xr:uid="{00000000-0005-0000-0000-000047240000}"/>
    <cellStyle name="Good 2 8" xfId="9205" xr:uid="{00000000-0005-0000-0000-000048240000}"/>
    <cellStyle name="Good 2 9" xfId="9206" xr:uid="{00000000-0005-0000-0000-000049240000}"/>
    <cellStyle name="Good 3" xfId="9207" xr:uid="{00000000-0005-0000-0000-00004A240000}"/>
    <cellStyle name="Good 3 2" xfId="9208" xr:uid="{00000000-0005-0000-0000-00004B240000}"/>
    <cellStyle name="Good 3 3" xfId="9209" xr:uid="{00000000-0005-0000-0000-00004C240000}"/>
    <cellStyle name="Good 4" xfId="9210" xr:uid="{00000000-0005-0000-0000-00004D240000}"/>
    <cellStyle name="Good 4 2" xfId="9211" xr:uid="{00000000-0005-0000-0000-00004E240000}"/>
    <cellStyle name="Good 4 3" xfId="9212" xr:uid="{00000000-0005-0000-0000-00004F240000}"/>
    <cellStyle name="Good 5" xfId="9213" xr:uid="{00000000-0005-0000-0000-000050240000}"/>
    <cellStyle name="Good 5 2" xfId="9214" xr:uid="{00000000-0005-0000-0000-000051240000}"/>
    <cellStyle name="Good 5 3" xfId="9215" xr:uid="{00000000-0005-0000-0000-000052240000}"/>
    <cellStyle name="Good 6" xfId="9216" xr:uid="{00000000-0005-0000-0000-000053240000}"/>
    <cellStyle name="Good 6 2" xfId="9217" xr:uid="{00000000-0005-0000-0000-000054240000}"/>
    <cellStyle name="Good 6 3" xfId="9218" xr:uid="{00000000-0005-0000-0000-000055240000}"/>
    <cellStyle name="Good 7" xfId="9219" xr:uid="{00000000-0005-0000-0000-000056240000}"/>
    <cellStyle name="greyed" xfId="9220" xr:uid="{00000000-0005-0000-0000-000057240000}"/>
    <cellStyle name="greyed 2" xfId="21314" xr:uid="{00000000-0005-0000-0000-000058240000}"/>
    <cellStyle name="greyed 2 2" xfId="30134" xr:uid="{14A31DCA-7D1F-46BE-AC21-56A0C0805344}"/>
    <cellStyle name="greyed 2 3" xfId="30598" xr:uid="{8AF32A35-8D75-44F3-B3D9-5D5130265AF2}"/>
    <cellStyle name="greyed 3" xfId="29427" xr:uid="{AAF60692-64D9-4873-B577-2910FD756684}"/>
    <cellStyle name="Header1" xfId="9221" xr:uid="{00000000-0005-0000-0000-000059240000}"/>
    <cellStyle name="Header1 2" xfId="9222" xr:uid="{00000000-0005-0000-0000-00005A240000}"/>
    <cellStyle name="Header1 3" xfId="9223" xr:uid="{00000000-0005-0000-0000-00005B240000}"/>
    <cellStyle name="Header2" xfId="9224" xr:uid="{00000000-0005-0000-0000-00005C240000}"/>
    <cellStyle name="Header2 2" xfId="9225" xr:uid="{00000000-0005-0000-0000-00005D240000}"/>
    <cellStyle name="Header2 2 2" xfId="21312" xr:uid="{00000000-0005-0000-0000-00005E240000}"/>
    <cellStyle name="Header2 2 2 2" xfId="30132" xr:uid="{C1864D7E-6849-4508-AAB1-B834F695C110}"/>
    <cellStyle name="Header2 2 2 3" xfId="30596" xr:uid="{6301DCCB-7EC4-4461-9B82-A5C8BCBB150E}"/>
    <cellStyle name="Header2 2 3" xfId="29429" xr:uid="{6E002895-8CA4-421A-947E-ACEF7041EA0E}"/>
    <cellStyle name="Header2 3" xfId="9226" xr:uid="{00000000-0005-0000-0000-00005F240000}"/>
    <cellStyle name="Header2 3 2" xfId="21311" xr:uid="{00000000-0005-0000-0000-000060240000}"/>
    <cellStyle name="Header2 3 2 2" xfId="30131" xr:uid="{71F2A7D7-3D36-4311-91F4-79064E3FF4F5}"/>
    <cellStyle name="Header2 3 2 3" xfId="30595" xr:uid="{5D4155B9-67C9-4200-9C5E-71244C327039}"/>
    <cellStyle name="Header2 3 3" xfId="29430" xr:uid="{B28BF755-CC59-4B6F-922D-AB37B39E3E39}"/>
    <cellStyle name="Header2 4" xfId="21313" xr:uid="{00000000-0005-0000-0000-000061240000}"/>
    <cellStyle name="Header2 4 2" xfId="30133" xr:uid="{20A89826-7E85-40F1-A52F-7B8FDFCE591E}"/>
    <cellStyle name="Header2 4 3" xfId="30597" xr:uid="{A1E364B2-833A-4A3A-AF92-CEAD7F633F7D}"/>
    <cellStyle name="Header2 5" xfId="29428" xr:uid="{788483D0-BA57-40AB-946F-6CF5E9A6D5AE}"/>
    <cellStyle name="Heading 1 2" xfId="9227" xr:uid="{00000000-0005-0000-0000-000062240000}"/>
    <cellStyle name="Heading 1 2 2" xfId="9228" xr:uid="{00000000-0005-0000-0000-000063240000}"/>
    <cellStyle name="Heading 1 2 2 2" xfId="9229" xr:uid="{00000000-0005-0000-0000-000064240000}"/>
    <cellStyle name="Heading 1 2 3" xfId="9230" xr:uid="{00000000-0005-0000-0000-000065240000}"/>
    <cellStyle name="Heading 1 2 4" xfId="9231" xr:uid="{00000000-0005-0000-0000-000066240000}"/>
    <cellStyle name="Heading 1 3" xfId="9232" xr:uid="{00000000-0005-0000-0000-000067240000}"/>
    <cellStyle name="Heading 1 3 2" xfId="9233" xr:uid="{00000000-0005-0000-0000-000068240000}"/>
    <cellStyle name="Heading 1 3 3" xfId="9234" xr:uid="{00000000-0005-0000-0000-000069240000}"/>
    <cellStyle name="Heading 1 4" xfId="9235" xr:uid="{00000000-0005-0000-0000-00006A240000}"/>
    <cellStyle name="Heading 1 4 2" xfId="9236" xr:uid="{00000000-0005-0000-0000-00006B240000}"/>
    <cellStyle name="Heading 1 4 3" xfId="9237" xr:uid="{00000000-0005-0000-0000-00006C240000}"/>
    <cellStyle name="Heading 1 5" xfId="9238" xr:uid="{00000000-0005-0000-0000-00006D240000}"/>
    <cellStyle name="Heading 1 5 2" xfId="9239" xr:uid="{00000000-0005-0000-0000-00006E240000}"/>
    <cellStyle name="Heading 1 5 3" xfId="9240" xr:uid="{00000000-0005-0000-0000-00006F240000}"/>
    <cellStyle name="Heading 1 6" xfId="9241" xr:uid="{00000000-0005-0000-0000-000070240000}"/>
    <cellStyle name="Heading 1 6 2" xfId="9242" xr:uid="{00000000-0005-0000-0000-000071240000}"/>
    <cellStyle name="Heading 1 6 3" xfId="9243" xr:uid="{00000000-0005-0000-0000-000072240000}"/>
    <cellStyle name="Heading 1 7" xfId="9244" xr:uid="{00000000-0005-0000-0000-000073240000}"/>
    <cellStyle name="Heading 2 2" xfId="9245" xr:uid="{00000000-0005-0000-0000-000074240000}"/>
    <cellStyle name="Heading 2 2 2" xfId="9246" xr:uid="{00000000-0005-0000-0000-000075240000}"/>
    <cellStyle name="Heading 2 2 2 2" xfId="9247" xr:uid="{00000000-0005-0000-0000-000076240000}"/>
    <cellStyle name="Heading 2 2 3" xfId="9248" xr:uid="{00000000-0005-0000-0000-000077240000}"/>
    <cellStyle name="Heading 2 2 4" xfId="9249" xr:uid="{00000000-0005-0000-0000-000078240000}"/>
    <cellStyle name="Heading 2 3" xfId="9250" xr:uid="{00000000-0005-0000-0000-000079240000}"/>
    <cellStyle name="Heading 2 3 2" xfId="9251" xr:uid="{00000000-0005-0000-0000-00007A240000}"/>
    <cellStyle name="Heading 2 3 3" xfId="9252" xr:uid="{00000000-0005-0000-0000-00007B240000}"/>
    <cellStyle name="Heading 2 4" xfId="9253" xr:uid="{00000000-0005-0000-0000-00007C240000}"/>
    <cellStyle name="Heading 2 4 2" xfId="9254" xr:uid="{00000000-0005-0000-0000-00007D240000}"/>
    <cellStyle name="Heading 2 4 3" xfId="9255" xr:uid="{00000000-0005-0000-0000-00007E240000}"/>
    <cellStyle name="Heading 2 5" xfId="9256" xr:uid="{00000000-0005-0000-0000-00007F240000}"/>
    <cellStyle name="Heading 2 5 2" xfId="9257" xr:uid="{00000000-0005-0000-0000-000080240000}"/>
    <cellStyle name="Heading 2 5 3" xfId="9258" xr:uid="{00000000-0005-0000-0000-000081240000}"/>
    <cellStyle name="Heading 2 6" xfId="9259" xr:uid="{00000000-0005-0000-0000-000082240000}"/>
    <cellStyle name="Heading 2 6 2" xfId="9260" xr:uid="{00000000-0005-0000-0000-000083240000}"/>
    <cellStyle name="Heading 2 6 3" xfId="9261" xr:uid="{00000000-0005-0000-0000-000084240000}"/>
    <cellStyle name="Heading 2 7" xfId="9262" xr:uid="{00000000-0005-0000-0000-000085240000}"/>
    <cellStyle name="Heading 3 2" xfId="9263" xr:uid="{00000000-0005-0000-0000-000086240000}"/>
    <cellStyle name="Heading 3 2 2" xfId="9264" xr:uid="{00000000-0005-0000-0000-000087240000}"/>
    <cellStyle name="Heading 3 2 2 2" xfId="9265" xr:uid="{00000000-0005-0000-0000-000088240000}"/>
    <cellStyle name="Heading 3 2 3" xfId="9266" xr:uid="{00000000-0005-0000-0000-000089240000}"/>
    <cellStyle name="Heading 3 2 3 2" xfId="9267" xr:uid="{00000000-0005-0000-0000-00008A240000}"/>
    <cellStyle name="Heading 3 2 4" xfId="9268" xr:uid="{00000000-0005-0000-0000-00008B240000}"/>
    <cellStyle name="Heading 3 2 4 2" xfId="9269" xr:uid="{00000000-0005-0000-0000-00008C240000}"/>
    <cellStyle name="Heading 3 2 5" xfId="9270" xr:uid="{00000000-0005-0000-0000-00008D240000}"/>
    <cellStyle name="Heading 3 3" xfId="9271" xr:uid="{00000000-0005-0000-0000-00008E240000}"/>
    <cellStyle name="Heading 3 3 2" xfId="9272" xr:uid="{00000000-0005-0000-0000-00008F240000}"/>
    <cellStyle name="Heading 3 3 3" xfId="9273" xr:uid="{00000000-0005-0000-0000-000090240000}"/>
    <cellStyle name="Heading 3 4" xfId="9274" xr:uid="{00000000-0005-0000-0000-000091240000}"/>
    <cellStyle name="Heading 3 4 2" xfId="9275" xr:uid="{00000000-0005-0000-0000-000092240000}"/>
    <cellStyle name="Heading 3 4 3" xfId="9276" xr:uid="{00000000-0005-0000-0000-000093240000}"/>
    <cellStyle name="Heading 3 5" xfId="9277" xr:uid="{00000000-0005-0000-0000-000094240000}"/>
    <cellStyle name="Heading 3 5 2" xfId="9278" xr:uid="{00000000-0005-0000-0000-000095240000}"/>
    <cellStyle name="Heading 3 5 3" xfId="9279" xr:uid="{00000000-0005-0000-0000-000096240000}"/>
    <cellStyle name="Heading 3 6" xfId="9280" xr:uid="{00000000-0005-0000-0000-000097240000}"/>
    <cellStyle name="Heading 3 6 2" xfId="9281" xr:uid="{00000000-0005-0000-0000-000098240000}"/>
    <cellStyle name="Heading 3 6 3" xfId="9282" xr:uid="{00000000-0005-0000-0000-000099240000}"/>
    <cellStyle name="Heading 3 7" xfId="9283" xr:uid="{00000000-0005-0000-0000-00009A240000}"/>
    <cellStyle name="Heading 4 2" xfId="9284" xr:uid="{00000000-0005-0000-0000-00009B240000}"/>
    <cellStyle name="Heading 4 2 2" xfId="9285" xr:uid="{00000000-0005-0000-0000-00009C240000}"/>
    <cellStyle name="Heading 4 2 2 2" xfId="9286" xr:uid="{00000000-0005-0000-0000-00009D240000}"/>
    <cellStyle name="Heading 4 2 3" xfId="9287" xr:uid="{00000000-0005-0000-0000-00009E240000}"/>
    <cellStyle name="Heading 4 2 4" xfId="9288" xr:uid="{00000000-0005-0000-0000-00009F240000}"/>
    <cellStyle name="Heading 4 3" xfId="9289" xr:uid="{00000000-0005-0000-0000-0000A0240000}"/>
    <cellStyle name="Heading 4 3 2" xfId="9290" xr:uid="{00000000-0005-0000-0000-0000A1240000}"/>
    <cellStyle name="Heading 4 3 3" xfId="9291" xr:uid="{00000000-0005-0000-0000-0000A2240000}"/>
    <cellStyle name="Heading 4 4" xfId="9292" xr:uid="{00000000-0005-0000-0000-0000A3240000}"/>
    <cellStyle name="Heading 4 4 2" xfId="9293" xr:uid="{00000000-0005-0000-0000-0000A4240000}"/>
    <cellStyle name="Heading 4 4 3" xfId="9294" xr:uid="{00000000-0005-0000-0000-0000A5240000}"/>
    <cellStyle name="Heading 4 5" xfId="9295" xr:uid="{00000000-0005-0000-0000-0000A6240000}"/>
    <cellStyle name="Heading 4 5 2" xfId="9296" xr:uid="{00000000-0005-0000-0000-0000A7240000}"/>
    <cellStyle name="Heading 4 5 3" xfId="9297" xr:uid="{00000000-0005-0000-0000-0000A8240000}"/>
    <cellStyle name="Heading 4 6" xfId="9298" xr:uid="{00000000-0005-0000-0000-0000A9240000}"/>
    <cellStyle name="Heading 4 6 2" xfId="9299" xr:uid="{00000000-0005-0000-0000-0000AA240000}"/>
    <cellStyle name="Heading 4 6 3" xfId="9300" xr:uid="{00000000-0005-0000-0000-0000AB240000}"/>
    <cellStyle name="Heading 4 7" xfId="9301" xr:uid="{00000000-0005-0000-0000-0000AC240000}"/>
    <cellStyle name="Heading A" xfId="9302" xr:uid="{00000000-0005-0000-0000-0000AD240000}"/>
    <cellStyle name="Heading1" xfId="9303" xr:uid="{00000000-0005-0000-0000-0000AE240000}"/>
    <cellStyle name="Heading1 2" xfId="9304" xr:uid="{00000000-0005-0000-0000-0000AF240000}"/>
    <cellStyle name="Heading1 3" xfId="9305" xr:uid="{00000000-0005-0000-0000-0000B0240000}"/>
    <cellStyle name="Heading2" xfId="9306" xr:uid="{00000000-0005-0000-0000-0000B1240000}"/>
    <cellStyle name="Heading2 2" xfId="9307" xr:uid="{00000000-0005-0000-0000-0000B2240000}"/>
    <cellStyle name="Heading2 3" xfId="9308" xr:uid="{00000000-0005-0000-0000-0000B3240000}"/>
    <cellStyle name="Heading3" xfId="9309" xr:uid="{00000000-0005-0000-0000-0000B4240000}"/>
    <cellStyle name="Heading3 2" xfId="9310" xr:uid="{00000000-0005-0000-0000-0000B5240000}"/>
    <cellStyle name="Heading3 3" xfId="9311" xr:uid="{00000000-0005-0000-0000-0000B6240000}"/>
    <cellStyle name="Heading4" xfId="9312" xr:uid="{00000000-0005-0000-0000-0000B7240000}"/>
    <cellStyle name="Heading4 2" xfId="9313" xr:uid="{00000000-0005-0000-0000-0000B8240000}"/>
    <cellStyle name="Heading4 3" xfId="9314" xr:uid="{00000000-0005-0000-0000-0000B9240000}"/>
    <cellStyle name="Heading5" xfId="9315" xr:uid="{00000000-0005-0000-0000-0000BA240000}"/>
    <cellStyle name="Heading5 2" xfId="9316" xr:uid="{00000000-0005-0000-0000-0000BB240000}"/>
    <cellStyle name="Heading5 3" xfId="9317" xr:uid="{00000000-0005-0000-0000-0000BC240000}"/>
    <cellStyle name="Heading6" xfId="9318" xr:uid="{00000000-0005-0000-0000-0000BD240000}"/>
    <cellStyle name="Heading6 2" xfId="9319" xr:uid="{00000000-0005-0000-0000-0000BE240000}"/>
    <cellStyle name="Heading6 3" xfId="9320" xr:uid="{00000000-0005-0000-0000-0000BF240000}"/>
    <cellStyle name="HeadingTable" xfId="9321" xr:uid="{00000000-0005-0000-0000-0000C0240000}"/>
    <cellStyle name="HeadingTable 2" xfId="21310" xr:uid="{00000000-0005-0000-0000-0000C1240000}"/>
    <cellStyle name="HeadingTable 2 2" xfId="30130" xr:uid="{CDF9EB96-F083-4F56-B737-1973752B763E}"/>
    <cellStyle name="HeadingTable 2 3" xfId="30594" xr:uid="{F18F2EE2-EE7C-446B-A322-78BD1356F516}"/>
    <cellStyle name="HeadingTable 3" xfId="29431" xr:uid="{E83AAC16-D0F2-487B-A8AA-7799F6021909}"/>
    <cellStyle name="highlightExposure" xfId="9322" xr:uid="{00000000-0005-0000-0000-0000C2240000}"/>
    <cellStyle name="highlightExposure 2" xfId="21309" xr:uid="{00000000-0005-0000-0000-0000C3240000}"/>
    <cellStyle name="highlightExposure 2 2" xfId="30129" xr:uid="{CA84B000-348F-4069-AB83-D8F5B09236C4}"/>
    <cellStyle name="highlightExposure 2 3" xfId="30593" xr:uid="{86B6AD9E-9508-44AC-952E-4C4F8134C93D}"/>
    <cellStyle name="highlightExposure 3" xfId="29432" xr:uid="{6DF7A98B-3A27-4EB2-99AE-344989203BDA}"/>
    <cellStyle name="highlightPercentage" xfId="9323" xr:uid="{00000000-0005-0000-0000-0000C4240000}"/>
    <cellStyle name="highlightPercentage 2" xfId="21308" xr:uid="{00000000-0005-0000-0000-0000C5240000}"/>
    <cellStyle name="highlightPercentage 2 2" xfId="30128" xr:uid="{9AB964DC-EF79-403B-AABA-15B0D2D0C6C3}"/>
    <cellStyle name="highlightPercentage 2 3" xfId="30592" xr:uid="{153C84D4-0DDE-4DEB-8A5B-6B2E7E42C532}"/>
    <cellStyle name="highlightPercentage 3" xfId="29433" xr:uid="{40B2FCF8-AA9B-4F06-9A7A-B133BCD99CDD}"/>
    <cellStyle name="highlightText" xfId="9324" xr:uid="{00000000-0005-0000-0000-0000C6240000}"/>
    <cellStyle name="highlightText 2" xfId="21307" xr:uid="{00000000-0005-0000-0000-0000C7240000}"/>
    <cellStyle name="highlightText 2 2" xfId="30127" xr:uid="{B2A1C10D-E5B7-49D4-8C6C-FCD168CF2516}"/>
    <cellStyle name="highlightText 2 3" xfId="30591" xr:uid="{C72CAABE-D190-462B-AE3D-151E1366B0B0}"/>
    <cellStyle name="highlightText 3" xfId="29434" xr:uid="{34D64C5F-472A-4AAF-AB71-A8650B458D95}"/>
    <cellStyle name="Horizontal" xfId="9325" xr:uid="{00000000-0005-0000-0000-0000C8240000}"/>
    <cellStyle name="Horizontal 2" xfId="9326" xr:uid="{00000000-0005-0000-0000-0000C9240000}"/>
    <cellStyle name="Horizontal 3" xfId="9327" xr:uid="{00000000-0005-0000-0000-0000CA240000}"/>
    <cellStyle name="Hyperlink 2" xfId="9328" xr:uid="{00000000-0005-0000-0000-0000CC240000}"/>
    <cellStyle name="Hyperlink 2 2" xfId="9329" xr:uid="{00000000-0005-0000-0000-0000CD240000}"/>
    <cellStyle name="Hyperlink 2 3" xfId="9330" xr:uid="{00000000-0005-0000-0000-0000CE240000}"/>
    <cellStyle name="Hyperlink 3" xfId="30697" xr:uid="{37A64C8C-C9EB-473F-A1F1-5AF5010FA626}"/>
    <cellStyle name="Îáû÷íûé_23_1 " xfId="9331" xr:uid="{00000000-0005-0000-0000-0000CF240000}"/>
    <cellStyle name="Input 2" xfId="9332" xr:uid="{00000000-0005-0000-0000-0000D0240000}"/>
    <cellStyle name="Input 2 10" xfId="9333" xr:uid="{00000000-0005-0000-0000-0000D1240000}"/>
    <cellStyle name="Input 2 10 2" xfId="9334" xr:uid="{00000000-0005-0000-0000-0000D2240000}"/>
    <cellStyle name="Input 2 10 2 2" xfId="21305" xr:uid="{00000000-0005-0000-0000-0000D3240000}"/>
    <cellStyle name="Input 2 10 2 2 2" xfId="30125" xr:uid="{BDA34B8A-1B5C-4BC4-BAF4-D281B26CAB9B}"/>
    <cellStyle name="Input 2 10 2 2 3" xfId="30589" xr:uid="{41DD37D3-5F91-4193-9738-6851BCCC5828}"/>
    <cellStyle name="Input 2 10 2 3" xfId="29436" xr:uid="{80E81D96-7F2A-4D08-BBEB-752AAC967D4A}"/>
    <cellStyle name="Input 2 10 3" xfId="9335" xr:uid="{00000000-0005-0000-0000-0000D4240000}"/>
    <cellStyle name="Input 2 10 3 2" xfId="21304" xr:uid="{00000000-0005-0000-0000-0000D5240000}"/>
    <cellStyle name="Input 2 10 3 2 2" xfId="30124" xr:uid="{58F70F08-9F12-423E-89A2-36C62218D5FB}"/>
    <cellStyle name="Input 2 10 3 2 3" xfId="30588" xr:uid="{205A0013-9C69-44F3-8116-F5A23CA5613F}"/>
    <cellStyle name="Input 2 10 3 3" xfId="29437" xr:uid="{C756FCB8-09D9-43AF-B396-E337274184A2}"/>
    <cellStyle name="Input 2 10 4" xfId="9336" xr:uid="{00000000-0005-0000-0000-0000D6240000}"/>
    <cellStyle name="Input 2 10 4 2" xfId="21303" xr:uid="{00000000-0005-0000-0000-0000D7240000}"/>
    <cellStyle name="Input 2 10 4 2 2" xfId="30123" xr:uid="{4547536C-C1E8-4011-B68C-9F4EE5E3C832}"/>
    <cellStyle name="Input 2 10 4 2 3" xfId="30587" xr:uid="{531E634E-2666-40DC-8472-87CB6D70BDED}"/>
    <cellStyle name="Input 2 10 4 3" xfId="29438" xr:uid="{C40B6B35-7BDC-4A20-821E-9B19F4500674}"/>
    <cellStyle name="Input 2 10 5" xfId="9337" xr:uid="{00000000-0005-0000-0000-0000D8240000}"/>
    <cellStyle name="Input 2 10 5 2" xfId="21302" xr:uid="{00000000-0005-0000-0000-0000D9240000}"/>
    <cellStyle name="Input 2 10 5 2 2" xfId="30122" xr:uid="{FA8182F3-3E86-40C6-B9D4-8CB24EE5787D}"/>
    <cellStyle name="Input 2 10 5 2 3" xfId="30586" xr:uid="{D3FE218D-0CF3-4A5D-BD6A-F966D73727C8}"/>
    <cellStyle name="Input 2 10 5 3" xfId="29439" xr:uid="{874E82D5-0159-4FBE-9AD2-E2856F869AA8}"/>
    <cellStyle name="Input 2 11" xfId="9338" xr:uid="{00000000-0005-0000-0000-0000DA240000}"/>
    <cellStyle name="Input 2 11 2" xfId="9339" xr:uid="{00000000-0005-0000-0000-0000DB240000}"/>
    <cellStyle name="Input 2 11 2 2" xfId="21300" xr:uid="{00000000-0005-0000-0000-0000DC240000}"/>
    <cellStyle name="Input 2 11 2 2 2" xfId="30120" xr:uid="{28CB7FC4-0C1E-4CE4-A30D-DAD3378DF601}"/>
    <cellStyle name="Input 2 11 2 2 3" xfId="30584" xr:uid="{4B33051D-EFEC-439B-8059-133982D5FBA5}"/>
    <cellStyle name="Input 2 11 2 3" xfId="29441" xr:uid="{4A285999-978F-4805-A426-0D4F74056133}"/>
    <cellStyle name="Input 2 11 3" xfId="9340" xr:uid="{00000000-0005-0000-0000-0000DD240000}"/>
    <cellStyle name="Input 2 11 3 2" xfId="21299" xr:uid="{00000000-0005-0000-0000-0000DE240000}"/>
    <cellStyle name="Input 2 11 3 2 2" xfId="30119" xr:uid="{335F4F35-6CDB-442F-B492-4D65F9AF8457}"/>
    <cellStyle name="Input 2 11 3 2 3" xfId="30583" xr:uid="{6F77A7B6-64AF-4754-BC3B-BB491599F1B9}"/>
    <cellStyle name="Input 2 11 3 3" xfId="29442" xr:uid="{235F88D2-A25D-4F51-BCEE-9FBA786FC76E}"/>
    <cellStyle name="Input 2 11 4" xfId="9341" xr:uid="{00000000-0005-0000-0000-0000DF240000}"/>
    <cellStyle name="Input 2 11 4 2" xfId="21298" xr:uid="{00000000-0005-0000-0000-0000E0240000}"/>
    <cellStyle name="Input 2 11 4 2 2" xfId="30118" xr:uid="{FA4FBF5E-1E86-4DE7-80B6-872DB849DE64}"/>
    <cellStyle name="Input 2 11 4 2 3" xfId="30582" xr:uid="{A713AFF5-7104-4579-8DAD-541A201F68FD}"/>
    <cellStyle name="Input 2 11 4 3" xfId="29443" xr:uid="{D8C986DC-D09C-4361-88DF-121C7DDB84FA}"/>
    <cellStyle name="Input 2 11 5" xfId="9342" xr:uid="{00000000-0005-0000-0000-0000E1240000}"/>
    <cellStyle name="Input 2 11 5 2" xfId="21297" xr:uid="{00000000-0005-0000-0000-0000E2240000}"/>
    <cellStyle name="Input 2 11 5 2 2" xfId="30117" xr:uid="{2043EEA7-7620-476D-B856-12C8E3B70493}"/>
    <cellStyle name="Input 2 11 5 2 3" xfId="30581" xr:uid="{D579E60C-15EF-4F99-9521-62725B5D1409}"/>
    <cellStyle name="Input 2 11 5 3" xfId="29444" xr:uid="{6EA00E2B-A485-4D0C-841E-9156B597798D}"/>
    <cellStyle name="Input 2 11 6" xfId="21301" xr:uid="{00000000-0005-0000-0000-0000E3240000}"/>
    <cellStyle name="Input 2 11 6 2" xfId="30121" xr:uid="{BBE33885-AEA7-4B98-9FBC-C5CD49C61D9A}"/>
    <cellStyle name="Input 2 11 6 3" xfId="30585" xr:uid="{D00F9E06-3EC5-4BF0-B043-DE1490EB0A9B}"/>
    <cellStyle name="Input 2 11 7" xfId="29440" xr:uid="{959204B7-698B-4192-B6B4-1E29545B8872}"/>
    <cellStyle name="Input 2 12" xfId="9343" xr:uid="{00000000-0005-0000-0000-0000E4240000}"/>
    <cellStyle name="Input 2 12 2" xfId="9344" xr:uid="{00000000-0005-0000-0000-0000E5240000}"/>
    <cellStyle name="Input 2 12 2 2" xfId="21295" xr:uid="{00000000-0005-0000-0000-0000E6240000}"/>
    <cellStyle name="Input 2 12 2 2 2" xfId="30115" xr:uid="{85A2CA87-71AC-40AF-8071-043C59186B86}"/>
    <cellStyle name="Input 2 12 2 2 3" xfId="30579" xr:uid="{8329D42E-CF0A-44AA-8230-E962AA1FC475}"/>
    <cellStyle name="Input 2 12 2 3" xfId="29446" xr:uid="{DBD574AF-6342-4695-BBE6-34F3693BA148}"/>
    <cellStyle name="Input 2 12 3" xfId="9345" xr:uid="{00000000-0005-0000-0000-0000E7240000}"/>
    <cellStyle name="Input 2 12 3 2" xfId="21294" xr:uid="{00000000-0005-0000-0000-0000E8240000}"/>
    <cellStyle name="Input 2 12 3 2 2" xfId="30114" xr:uid="{9646ECA7-1668-483C-B432-9B676BABBFF7}"/>
    <cellStyle name="Input 2 12 3 2 3" xfId="30578" xr:uid="{B99A4E71-F64F-45EC-B017-98F4F5DBE7BD}"/>
    <cellStyle name="Input 2 12 3 3" xfId="29447" xr:uid="{096186CB-3B72-4F54-8A95-535E388FEB9D}"/>
    <cellStyle name="Input 2 12 4" xfId="9346" xr:uid="{00000000-0005-0000-0000-0000E9240000}"/>
    <cellStyle name="Input 2 12 4 2" xfId="21293" xr:uid="{00000000-0005-0000-0000-0000EA240000}"/>
    <cellStyle name="Input 2 12 4 2 2" xfId="30113" xr:uid="{7DDAD4A6-FC81-4846-B329-BAAA4D3E1D7F}"/>
    <cellStyle name="Input 2 12 4 2 3" xfId="30577" xr:uid="{0DBBCFBB-1766-49E5-BD2E-FCA0CC12D5E0}"/>
    <cellStyle name="Input 2 12 4 3" xfId="29448" xr:uid="{2AE75EF4-4B42-4E8D-98F2-922F6CEBC417}"/>
    <cellStyle name="Input 2 12 5" xfId="9347" xr:uid="{00000000-0005-0000-0000-0000EB240000}"/>
    <cellStyle name="Input 2 12 5 2" xfId="21292" xr:uid="{00000000-0005-0000-0000-0000EC240000}"/>
    <cellStyle name="Input 2 12 5 2 2" xfId="30112" xr:uid="{CF392428-006C-4DE0-9E57-AD16C95C78EF}"/>
    <cellStyle name="Input 2 12 5 2 3" xfId="30576" xr:uid="{5BA160A2-E30E-4A49-A8D2-5B7EE1D301C3}"/>
    <cellStyle name="Input 2 12 5 3" xfId="29449" xr:uid="{9C41C280-6BB0-42D3-AD76-C7E5E70FD102}"/>
    <cellStyle name="Input 2 12 6" xfId="21296" xr:uid="{00000000-0005-0000-0000-0000ED240000}"/>
    <cellStyle name="Input 2 12 6 2" xfId="30116" xr:uid="{7580C8B3-F20C-4C98-B9F6-45D9D26B7647}"/>
    <cellStyle name="Input 2 12 6 3" xfId="30580" xr:uid="{B68355D4-2EBC-4B6D-913C-B849DB9AE820}"/>
    <cellStyle name="Input 2 12 7" xfId="29445" xr:uid="{B2C414C3-E2CA-45A2-A0D4-4061EA1564A3}"/>
    <cellStyle name="Input 2 13" xfId="9348" xr:uid="{00000000-0005-0000-0000-0000EE240000}"/>
    <cellStyle name="Input 2 13 2" xfId="9349" xr:uid="{00000000-0005-0000-0000-0000EF240000}"/>
    <cellStyle name="Input 2 13 2 2" xfId="21290" xr:uid="{00000000-0005-0000-0000-0000F0240000}"/>
    <cellStyle name="Input 2 13 2 2 2" xfId="30110" xr:uid="{39397B1F-EE96-4AE9-A651-0D41FF3A97E0}"/>
    <cellStyle name="Input 2 13 2 2 3" xfId="30574" xr:uid="{914ECBD4-BAC2-48B4-AA1C-B7C43E0BD1AD}"/>
    <cellStyle name="Input 2 13 2 3" xfId="29451" xr:uid="{5DCA7933-7CFB-4165-BCFE-F31E238E300F}"/>
    <cellStyle name="Input 2 13 3" xfId="9350" xr:uid="{00000000-0005-0000-0000-0000F1240000}"/>
    <cellStyle name="Input 2 13 3 2" xfId="21289" xr:uid="{00000000-0005-0000-0000-0000F2240000}"/>
    <cellStyle name="Input 2 13 3 2 2" xfId="30109" xr:uid="{1BFD3048-95D0-4524-933B-FA8EAD115014}"/>
    <cellStyle name="Input 2 13 3 2 3" xfId="30573" xr:uid="{8BD71410-6107-4754-910F-2797E6AC04C4}"/>
    <cellStyle name="Input 2 13 3 3" xfId="29452" xr:uid="{B059FAFD-523D-485B-8376-C917CE4CFC63}"/>
    <cellStyle name="Input 2 13 4" xfId="9351" xr:uid="{00000000-0005-0000-0000-0000F3240000}"/>
    <cellStyle name="Input 2 13 4 2" xfId="21288" xr:uid="{00000000-0005-0000-0000-0000F4240000}"/>
    <cellStyle name="Input 2 13 4 2 2" xfId="30108" xr:uid="{AC60576A-8650-4DBE-8075-9AD2C981B5A7}"/>
    <cellStyle name="Input 2 13 4 2 3" xfId="30572" xr:uid="{E92D05E0-80DB-49E5-B6BD-78E35DEADCD3}"/>
    <cellStyle name="Input 2 13 4 3" xfId="29453" xr:uid="{98C541BA-1BBE-4401-8C8A-C945C23D6DB5}"/>
    <cellStyle name="Input 2 13 5" xfId="21291" xr:uid="{00000000-0005-0000-0000-0000F5240000}"/>
    <cellStyle name="Input 2 13 5 2" xfId="30111" xr:uid="{925A452B-FB5F-4068-8C64-C60FDECAC490}"/>
    <cellStyle name="Input 2 13 5 3" xfId="30575" xr:uid="{ECBDF415-9F8E-4197-8367-C24DB3675647}"/>
    <cellStyle name="Input 2 13 6" xfId="29450" xr:uid="{2F0CE01E-C591-4DCE-BEB4-23CE2B136095}"/>
    <cellStyle name="Input 2 14" xfId="9352" xr:uid="{00000000-0005-0000-0000-0000F6240000}"/>
    <cellStyle name="Input 2 14 2" xfId="21287" xr:uid="{00000000-0005-0000-0000-0000F7240000}"/>
    <cellStyle name="Input 2 14 2 2" xfId="30107" xr:uid="{7EB7BC4C-9F40-4DC9-B9EB-4B5CDE8DDE0C}"/>
    <cellStyle name="Input 2 14 2 3" xfId="30571" xr:uid="{68E15175-A54B-46D4-8952-3FAB35B3D979}"/>
    <cellStyle name="Input 2 14 3" xfId="29454" xr:uid="{FCDAFDBD-77E0-4375-A708-43233F2B5CC0}"/>
    <cellStyle name="Input 2 15" xfId="9353" xr:uid="{00000000-0005-0000-0000-0000F8240000}"/>
    <cellStyle name="Input 2 15 2" xfId="21286" xr:uid="{00000000-0005-0000-0000-0000F9240000}"/>
    <cellStyle name="Input 2 15 2 2" xfId="30106" xr:uid="{79EE7B4B-A4B9-40BE-BC2B-64564906E5E4}"/>
    <cellStyle name="Input 2 15 2 3" xfId="30570" xr:uid="{7D16F364-872F-4D9B-8461-21820F5D7EF0}"/>
    <cellStyle name="Input 2 15 3" xfId="29455" xr:uid="{2F4FBA5C-6C9C-4DFF-A378-4A2D4EE8FBC0}"/>
    <cellStyle name="Input 2 16" xfId="9354" xr:uid="{00000000-0005-0000-0000-0000FA240000}"/>
    <cellStyle name="Input 2 16 2" xfId="21285" xr:uid="{00000000-0005-0000-0000-0000FB240000}"/>
    <cellStyle name="Input 2 16 2 2" xfId="30105" xr:uid="{F5B5181A-9FBD-4810-9DF2-2F039C7B0D0C}"/>
    <cellStyle name="Input 2 16 2 3" xfId="30569" xr:uid="{76361D68-4D2D-43DC-864F-F9C18636AF9D}"/>
    <cellStyle name="Input 2 16 3" xfId="29456" xr:uid="{E06C8C96-9C0D-4C4F-8DF8-EF31E7E4AA43}"/>
    <cellStyle name="Input 2 17" xfId="21306" xr:uid="{00000000-0005-0000-0000-0000FC240000}"/>
    <cellStyle name="Input 2 17 2" xfId="30126" xr:uid="{BF95C159-101E-43E9-9790-9BF60F74E439}"/>
    <cellStyle name="Input 2 17 3" xfId="30590" xr:uid="{524F0DC9-7E54-4CC3-AA19-BF68EC9344C5}"/>
    <cellStyle name="Input 2 18" xfId="29435" xr:uid="{39FDF651-E792-4FA1-9E4C-0B9360277CB4}"/>
    <cellStyle name="Input 2 2" xfId="9355" xr:uid="{00000000-0005-0000-0000-0000FD240000}"/>
    <cellStyle name="Input 2 2 10" xfId="21284" xr:uid="{00000000-0005-0000-0000-0000FE240000}"/>
    <cellStyle name="Input 2 2 10 2" xfId="30104" xr:uid="{FC609B69-3AC9-46DF-B4E1-D7D2A4B0FF3C}"/>
    <cellStyle name="Input 2 2 10 3" xfId="30568" xr:uid="{33ACD20C-41D6-4194-A979-5FE5919E13FB}"/>
    <cellStyle name="Input 2 2 11" xfId="29457" xr:uid="{623E19D7-5FA9-4F57-B331-D50371F724FB}"/>
    <cellStyle name="Input 2 2 2" xfId="9356" xr:uid="{00000000-0005-0000-0000-0000FF240000}"/>
    <cellStyle name="Input 2 2 2 2" xfId="9357" xr:uid="{00000000-0005-0000-0000-000000250000}"/>
    <cellStyle name="Input 2 2 2 2 2" xfId="21282" xr:uid="{00000000-0005-0000-0000-000001250000}"/>
    <cellStyle name="Input 2 2 2 2 2 2" xfId="30102" xr:uid="{754FA692-F957-4320-98B9-9C69C7367CE0}"/>
    <cellStyle name="Input 2 2 2 2 2 3" xfId="30566" xr:uid="{9891F883-D551-4AB3-9473-A7DABD1E7988}"/>
    <cellStyle name="Input 2 2 2 2 3" xfId="29459" xr:uid="{7EC4EE8F-F943-4423-8FFB-66E6181CFB3A}"/>
    <cellStyle name="Input 2 2 2 3" xfId="9358" xr:uid="{00000000-0005-0000-0000-000002250000}"/>
    <cellStyle name="Input 2 2 2 3 2" xfId="21281" xr:uid="{00000000-0005-0000-0000-000003250000}"/>
    <cellStyle name="Input 2 2 2 3 2 2" xfId="30101" xr:uid="{AD091073-FF22-4A9B-8997-39E783D9AC04}"/>
    <cellStyle name="Input 2 2 2 3 2 3" xfId="30565" xr:uid="{792CAC86-493E-4F71-80C1-6C5DEF54A812}"/>
    <cellStyle name="Input 2 2 2 3 3" xfId="29460" xr:uid="{E67D3EE7-4CA1-42DB-9354-9A341A9459FE}"/>
    <cellStyle name="Input 2 2 2 4" xfId="9359" xr:uid="{00000000-0005-0000-0000-000004250000}"/>
    <cellStyle name="Input 2 2 2 4 2" xfId="21280" xr:uid="{00000000-0005-0000-0000-000005250000}"/>
    <cellStyle name="Input 2 2 2 4 2 2" xfId="30100" xr:uid="{07F3B3C5-BD1A-4F60-87D2-5B5B31551848}"/>
    <cellStyle name="Input 2 2 2 4 2 3" xfId="30564" xr:uid="{38F238CB-5B9B-40A1-8382-414614FE03F9}"/>
    <cellStyle name="Input 2 2 2 4 3" xfId="29461" xr:uid="{45112E6D-5F3A-4219-85C4-DAE2D5B2BB5F}"/>
    <cellStyle name="Input 2 2 2 5" xfId="21283" xr:uid="{00000000-0005-0000-0000-000006250000}"/>
    <cellStyle name="Input 2 2 2 5 2" xfId="30103" xr:uid="{7429925F-CC64-49FF-ADA8-058D2BC42E52}"/>
    <cellStyle name="Input 2 2 2 5 3" xfId="30567" xr:uid="{8C81184C-90C3-41D6-8204-82E588EF3908}"/>
    <cellStyle name="Input 2 2 2 6" xfId="29458" xr:uid="{F97454F4-CE4A-42CC-9F89-374BBB8DC7AB}"/>
    <cellStyle name="Input 2 2 3" xfId="9360" xr:uid="{00000000-0005-0000-0000-000007250000}"/>
    <cellStyle name="Input 2 2 3 2" xfId="9361" xr:uid="{00000000-0005-0000-0000-000008250000}"/>
    <cellStyle name="Input 2 2 3 2 2" xfId="21278" xr:uid="{00000000-0005-0000-0000-000009250000}"/>
    <cellStyle name="Input 2 2 3 2 2 2" xfId="30098" xr:uid="{9A689214-D758-4994-97BF-71257537413E}"/>
    <cellStyle name="Input 2 2 3 2 2 3" xfId="30562" xr:uid="{8D82BFCB-A564-4DC0-ACF8-83D7952D5288}"/>
    <cellStyle name="Input 2 2 3 2 3" xfId="29463" xr:uid="{BFE139DD-5106-4856-A643-C7B25831BE67}"/>
    <cellStyle name="Input 2 2 3 3" xfId="9362" xr:uid="{00000000-0005-0000-0000-00000A250000}"/>
    <cellStyle name="Input 2 2 3 3 2" xfId="21277" xr:uid="{00000000-0005-0000-0000-00000B250000}"/>
    <cellStyle name="Input 2 2 3 3 2 2" xfId="30097" xr:uid="{B58C25B1-3440-4214-B775-7B1C5DA06CA3}"/>
    <cellStyle name="Input 2 2 3 3 2 3" xfId="30561" xr:uid="{F1DDB380-2198-4083-AE53-7096E5A42C77}"/>
    <cellStyle name="Input 2 2 3 3 3" xfId="29464" xr:uid="{4D755467-66A7-4ECE-B7B1-AB4A8517ED67}"/>
    <cellStyle name="Input 2 2 3 4" xfId="9363" xr:uid="{00000000-0005-0000-0000-00000C250000}"/>
    <cellStyle name="Input 2 2 3 4 2" xfId="21276" xr:uid="{00000000-0005-0000-0000-00000D250000}"/>
    <cellStyle name="Input 2 2 3 4 2 2" xfId="30096" xr:uid="{A6806A5C-31AC-493A-8545-9C40EF7F655A}"/>
    <cellStyle name="Input 2 2 3 4 2 3" xfId="30560" xr:uid="{49BF8ABC-FEC2-4F87-918D-AF18422DDD0C}"/>
    <cellStyle name="Input 2 2 3 4 3" xfId="29465" xr:uid="{849CC6E9-7405-4E0C-B658-20AF9D0161B1}"/>
    <cellStyle name="Input 2 2 3 5" xfId="21279" xr:uid="{00000000-0005-0000-0000-00000E250000}"/>
    <cellStyle name="Input 2 2 3 5 2" xfId="30099" xr:uid="{B4865C31-C0AC-4EAE-9022-536323C62CDF}"/>
    <cellStyle name="Input 2 2 3 5 3" xfId="30563" xr:uid="{AF154616-8094-43C8-92DF-2E183E91CA5F}"/>
    <cellStyle name="Input 2 2 3 6" xfId="29462" xr:uid="{5758FFA2-350C-47C5-956D-94A2FF9D8A6D}"/>
    <cellStyle name="Input 2 2 4" xfId="9364" xr:uid="{00000000-0005-0000-0000-00000F250000}"/>
    <cellStyle name="Input 2 2 4 2" xfId="9365" xr:uid="{00000000-0005-0000-0000-000010250000}"/>
    <cellStyle name="Input 2 2 4 2 2" xfId="21274" xr:uid="{00000000-0005-0000-0000-000011250000}"/>
    <cellStyle name="Input 2 2 4 2 2 2" xfId="30094" xr:uid="{B873E838-2D0C-4E0C-86CF-CAF92E8350BE}"/>
    <cellStyle name="Input 2 2 4 2 2 3" xfId="30558" xr:uid="{190A89B1-A1AA-4CC1-8CCF-491773EF3461}"/>
    <cellStyle name="Input 2 2 4 2 3" xfId="29467" xr:uid="{732BEDD0-455F-4880-A883-570DD81FE598}"/>
    <cellStyle name="Input 2 2 4 3" xfId="9366" xr:uid="{00000000-0005-0000-0000-000012250000}"/>
    <cellStyle name="Input 2 2 4 3 2" xfId="21273" xr:uid="{00000000-0005-0000-0000-000013250000}"/>
    <cellStyle name="Input 2 2 4 3 2 2" xfId="30093" xr:uid="{A98B7D5C-697E-4170-BC24-31B1CF547476}"/>
    <cellStyle name="Input 2 2 4 3 2 3" xfId="30557" xr:uid="{04C01652-8F4D-44DC-BFE4-BE9DF83ADBBD}"/>
    <cellStyle name="Input 2 2 4 3 3" xfId="29468" xr:uid="{2BDF52AF-33C7-456C-B017-CF3DF7336604}"/>
    <cellStyle name="Input 2 2 4 4" xfId="9367" xr:uid="{00000000-0005-0000-0000-000014250000}"/>
    <cellStyle name="Input 2 2 4 4 2" xfId="21272" xr:uid="{00000000-0005-0000-0000-000015250000}"/>
    <cellStyle name="Input 2 2 4 4 2 2" xfId="30092" xr:uid="{B163FA7B-74B6-4C19-9B06-D416B4CB6E56}"/>
    <cellStyle name="Input 2 2 4 4 2 3" xfId="30556" xr:uid="{E49A35C6-B39F-46C6-9CD4-282D9ECB03F3}"/>
    <cellStyle name="Input 2 2 4 4 3" xfId="29469" xr:uid="{95C7CA4B-0260-46A5-831F-961F00CC32EF}"/>
    <cellStyle name="Input 2 2 4 5" xfId="21275" xr:uid="{00000000-0005-0000-0000-000016250000}"/>
    <cellStyle name="Input 2 2 4 5 2" xfId="30095" xr:uid="{2705E02B-8A30-4B52-A32B-606068D0C6AE}"/>
    <cellStyle name="Input 2 2 4 5 3" xfId="30559" xr:uid="{6C1F9D20-3B78-4C1F-AE8E-D5F0533017C2}"/>
    <cellStyle name="Input 2 2 4 6" xfId="29466" xr:uid="{498A3C23-A805-47BF-96A3-45195A50B8CC}"/>
    <cellStyle name="Input 2 2 5" xfId="9368" xr:uid="{00000000-0005-0000-0000-000017250000}"/>
    <cellStyle name="Input 2 2 5 2" xfId="9369" xr:uid="{00000000-0005-0000-0000-000018250000}"/>
    <cellStyle name="Input 2 2 5 2 2" xfId="21270" xr:uid="{00000000-0005-0000-0000-000019250000}"/>
    <cellStyle name="Input 2 2 5 2 2 2" xfId="30090" xr:uid="{B7B509ED-1B96-4096-B126-08E4CBBD65BF}"/>
    <cellStyle name="Input 2 2 5 2 2 3" xfId="30554" xr:uid="{CF3ED40E-F595-4939-A17B-D484E0A2EF40}"/>
    <cellStyle name="Input 2 2 5 2 3" xfId="29471" xr:uid="{4235048A-C30B-4152-B956-86A4D5880A76}"/>
    <cellStyle name="Input 2 2 5 3" xfId="9370" xr:uid="{00000000-0005-0000-0000-00001A250000}"/>
    <cellStyle name="Input 2 2 5 3 2" xfId="21269" xr:uid="{00000000-0005-0000-0000-00001B250000}"/>
    <cellStyle name="Input 2 2 5 3 2 2" xfId="30089" xr:uid="{59F813FF-74A6-4AAA-85C7-BDBD8590079B}"/>
    <cellStyle name="Input 2 2 5 3 2 3" xfId="30553" xr:uid="{D6618434-34A5-41EF-B887-B350666DB080}"/>
    <cellStyle name="Input 2 2 5 3 3" xfId="29472" xr:uid="{B9DF49B0-F9B9-4570-93CA-AE35E9A32967}"/>
    <cellStyle name="Input 2 2 5 4" xfId="9371" xr:uid="{00000000-0005-0000-0000-00001C250000}"/>
    <cellStyle name="Input 2 2 5 4 2" xfId="21268" xr:uid="{00000000-0005-0000-0000-00001D250000}"/>
    <cellStyle name="Input 2 2 5 4 2 2" xfId="30088" xr:uid="{55F22E67-D333-44D4-9A08-D0B84FBC670C}"/>
    <cellStyle name="Input 2 2 5 4 2 3" xfId="30552" xr:uid="{75FC3E99-32A5-4F08-AA69-8A32F77EA9D6}"/>
    <cellStyle name="Input 2 2 5 4 3" xfId="29473" xr:uid="{E307DC36-8B64-4C9C-8229-80ABD22C80F2}"/>
    <cellStyle name="Input 2 2 5 5" xfId="21271" xr:uid="{00000000-0005-0000-0000-00001E250000}"/>
    <cellStyle name="Input 2 2 5 5 2" xfId="30091" xr:uid="{79DA15AE-3E1D-488D-A718-1744586B4531}"/>
    <cellStyle name="Input 2 2 5 5 3" xfId="30555" xr:uid="{3DE18DCF-B2FA-4B1D-9460-2B37CBF50735}"/>
    <cellStyle name="Input 2 2 5 6" xfId="29470" xr:uid="{9F6A0C52-7A18-40BF-96B7-DE1A88DF73B0}"/>
    <cellStyle name="Input 2 2 6" xfId="9372" xr:uid="{00000000-0005-0000-0000-00001F250000}"/>
    <cellStyle name="Input 2 2 6 2" xfId="21267" xr:uid="{00000000-0005-0000-0000-000020250000}"/>
    <cellStyle name="Input 2 2 6 2 2" xfId="30087" xr:uid="{9EC4CB17-50FA-424A-AAD3-275DAE2651F5}"/>
    <cellStyle name="Input 2 2 6 2 3" xfId="30551" xr:uid="{33662822-1E3A-4B38-B136-9A9909F07A1D}"/>
    <cellStyle name="Input 2 2 6 3" xfId="29474" xr:uid="{0E00C225-C221-4CA0-B21B-64296276795D}"/>
    <cellStyle name="Input 2 2 7" xfId="9373" xr:uid="{00000000-0005-0000-0000-000021250000}"/>
    <cellStyle name="Input 2 2 7 2" xfId="21266" xr:uid="{00000000-0005-0000-0000-000022250000}"/>
    <cellStyle name="Input 2 2 7 2 2" xfId="30086" xr:uid="{49818AF3-03AC-432E-928C-B6F49C02434D}"/>
    <cellStyle name="Input 2 2 7 2 3" xfId="30550" xr:uid="{A8498A29-44E0-476B-A7D0-172E87B8E385}"/>
    <cellStyle name="Input 2 2 7 3" xfId="29475" xr:uid="{091A926F-53FE-4E04-9EC4-5B418F43F279}"/>
    <cellStyle name="Input 2 2 8" xfId="9374" xr:uid="{00000000-0005-0000-0000-000023250000}"/>
    <cellStyle name="Input 2 2 8 2" xfId="21265" xr:uid="{00000000-0005-0000-0000-000024250000}"/>
    <cellStyle name="Input 2 2 8 2 2" xfId="30085" xr:uid="{6FC77451-CCC7-4707-8172-6E75CF943B3B}"/>
    <cellStyle name="Input 2 2 8 2 3" xfId="30549" xr:uid="{A1A53E96-E108-4E76-9C81-71FA0EB885D7}"/>
    <cellStyle name="Input 2 2 8 3" xfId="29476" xr:uid="{4A5339F8-C79C-46A2-BC8E-DDE93630A4AC}"/>
    <cellStyle name="Input 2 2 9" xfId="9375" xr:uid="{00000000-0005-0000-0000-000025250000}"/>
    <cellStyle name="Input 2 2 9 2" xfId="21264" xr:uid="{00000000-0005-0000-0000-000026250000}"/>
    <cellStyle name="Input 2 2 9 2 2" xfId="30084" xr:uid="{B1239644-F2E1-4C43-A525-CC01E23DBA02}"/>
    <cellStyle name="Input 2 2 9 2 3" xfId="30548" xr:uid="{7631E754-04FD-49FA-A60A-6F700489A350}"/>
    <cellStyle name="Input 2 2 9 3" xfId="29477" xr:uid="{83A4E88F-0C8C-4DF0-B406-C04A76AE848F}"/>
    <cellStyle name="Input 2 3" xfId="9376" xr:uid="{00000000-0005-0000-0000-000027250000}"/>
    <cellStyle name="Input 2 3 2" xfId="9377" xr:uid="{00000000-0005-0000-0000-000028250000}"/>
    <cellStyle name="Input 2 3 2 2" xfId="21263" xr:uid="{00000000-0005-0000-0000-000029250000}"/>
    <cellStyle name="Input 2 3 2 2 2" xfId="30083" xr:uid="{20C20CC5-D634-4B1B-8158-AF2681C315C8}"/>
    <cellStyle name="Input 2 3 2 2 3" xfId="30547" xr:uid="{D7D04A43-AB26-4E6A-B90E-0E8927ADB03A}"/>
    <cellStyle name="Input 2 3 2 3" xfId="29478" xr:uid="{C30C8244-99EC-4B38-AE11-ACD82DE6CACD}"/>
    <cellStyle name="Input 2 3 3" xfId="9378" xr:uid="{00000000-0005-0000-0000-00002A250000}"/>
    <cellStyle name="Input 2 3 3 2" xfId="21262" xr:uid="{00000000-0005-0000-0000-00002B250000}"/>
    <cellStyle name="Input 2 3 3 2 2" xfId="30082" xr:uid="{32FA042D-8888-43BB-BE88-8D103A55767C}"/>
    <cellStyle name="Input 2 3 3 2 3" xfId="30546" xr:uid="{841B7201-4C9B-47B1-976E-31B47131432D}"/>
    <cellStyle name="Input 2 3 3 3" xfId="29479" xr:uid="{1C52F512-397A-419A-BA23-26D3FD352528}"/>
    <cellStyle name="Input 2 3 4" xfId="9379" xr:uid="{00000000-0005-0000-0000-00002C250000}"/>
    <cellStyle name="Input 2 3 4 2" xfId="21261" xr:uid="{00000000-0005-0000-0000-00002D250000}"/>
    <cellStyle name="Input 2 3 4 2 2" xfId="30081" xr:uid="{DAABE0FF-76D9-493C-B9FB-26FA87F95969}"/>
    <cellStyle name="Input 2 3 4 2 3" xfId="30545" xr:uid="{646AA31F-FF35-4197-A4E7-9FA6E507B6DB}"/>
    <cellStyle name="Input 2 3 4 3" xfId="29480" xr:uid="{823537D0-F25E-4E68-BD12-ADDD75574FD5}"/>
    <cellStyle name="Input 2 3 5" xfId="9380" xr:uid="{00000000-0005-0000-0000-00002E250000}"/>
    <cellStyle name="Input 2 3 5 2" xfId="21260" xr:uid="{00000000-0005-0000-0000-00002F250000}"/>
    <cellStyle name="Input 2 3 5 2 2" xfId="30080" xr:uid="{86E0F378-992B-483F-BC6B-1147B56DDCFD}"/>
    <cellStyle name="Input 2 3 5 2 3" xfId="30544" xr:uid="{8B076717-4EFE-489D-A473-87472776CC51}"/>
    <cellStyle name="Input 2 3 5 3" xfId="29481" xr:uid="{E15F7C4A-BDED-4EC0-A709-82A434B64F85}"/>
    <cellStyle name="Input 2 4" xfId="9381" xr:uid="{00000000-0005-0000-0000-000030250000}"/>
    <cellStyle name="Input 2 4 2" xfId="9382" xr:uid="{00000000-0005-0000-0000-000031250000}"/>
    <cellStyle name="Input 2 4 2 2" xfId="21259" xr:uid="{00000000-0005-0000-0000-000032250000}"/>
    <cellStyle name="Input 2 4 2 2 2" xfId="30079" xr:uid="{D6FF922D-B070-4AD2-ADEA-7303C2883093}"/>
    <cellStyle name="Input 2 4 2 2 3" xfId="30543" xr:uid="{941084E5-89B9-4A6B-A0C1-11B78F6D2069}"/>
    <cellStyle name="Input 2 4 2 3" xfId="29482" xr:uid="{CBB5821C-744A-486E-95C7-F11CEEC6F6DE}"/>
    <cellStyle name="Input 2 4 3" xfId="9383" xr:uid="{00000000-0005-0000-0000-000033250000}"/>
    <cellStyle name="Input 2 4 3 2" xfId="21258" xr:uid="{00000000-0005-0000-0000-000034250000}"/>
    <cellStyle name="Input 2 4 3 2 2" xfId="30078" xr:uid="{A8E6D74C-3193-425F-A368-BF5C64B1C01F}"/>
    <cellStyle name="Input 2 4 3 2 3" xfId="30542" xr:uid="{81B3B361-191E-4852-A421-0070B31B2CCC}"/>
    <cellStyle name="Input 2 4 3 3" xfId="29483" xr:uid="{EAE303A5-0950-484A-8C7E-B21E955C0C0C}"/>
    <cellStyle name="Input 2 4 4" xfId="9384" xr:uid="{00000000-0005-0000-0000-000035250000}"/>
    <cellStyle name="Input 2 4 4 2" xfId="21257" xr:uid="{00000000-0005-0000-0000-000036250000}"/>
    <cellStyle name="Input 2 4 4 2 2" xfId="30077" xr:uid="{0FDEA6A6-D2DA-4151-A426-1552A93C071D}"/>
    <cellStyle name="Input 2 4 4 2 3" xfId="30541" xr:uid="{EE69F141-693C-4C92-AD23-CBFC16C4B13B}"/>
    <cellStyle name="Input 2 4 4 3" xfId="29484" xr:uid="{46565F44-1343-4F72-BA6F-B6F60CD48EEB}"/>
    <cellStyle name="Input 2 4 5" xfId="9385" xr:uid="{00000000-0005-0000-0000-000037250000}"/>
    <cellStyle name="Input 2 4 5 2" xfId="21256" xr:uid="{00000000-0005-0000-0000-000038250000}"/>
    <cellStyle name="Input 2 4 5 2 2" xfId="30076" xr:uid="{D9448A4D-EB5C-4F6E-83ED-ED8198662543}"/>
    <cellStyle name="Input 2 4 5 2 3" xfId="30540" xr:uid="{4CF8D3A5-E5BB-4C13-92B5-72D10089B6D0}"/>
    <cellStyle name="Input 2 4 5 3" xfId="29485" xr:uid="{534DCAAE-62DC-4E85-8506-B718E25CC4CC}"/>
    <cellStyle name="Input 2 5" xfId="9386" xr:uid="{00000000-0005-0000-0000-000039250000}"/>
    <cellStyle name="Input 2 5 2" xfId="9387" xr:uid="{00000000-0005-0000-0000-00003A250000}"/>
    <cellStyle name="Input 2 5 2 2" xfId="21255" xr:uid="{00000000-0005-0000-0000-00003B250000}"/>
    <cellStyle name="Input 2 5 2 2 2" xfId="30075" xr:uid="{A1773274-CBAB-47B8-AAA0-AC813EC2BF85}"/>
    <cellStyle name="Input 2 5 2 2 3" xfId="30539" xr:uid="{886879D2-AF05-4D96-84BA-81E21EB7D195}"/>
    <cellStyle name="Input 2 5 2 3" xfId="29486" xr:uid="{364038DB-9F2E-405F-90A5-4C0AD9C7439C}"/>
    <cellStyle name="Input 2 5 3" xfId="9388" xr:uid="{00000000-0005-0000-0000-00003C250000}"/>
    <cellStyle name="Input 2 5 3 2" xfId="21254" xr:uid="{00000000-0005-0000-0000-00003D250000}"/>
    <cellStyle name="Input 2 5 3 2 2" xfId="30074" xr:uid="{19AFB09E-B359-4BD0-90D8-98581772FF09}"/>
    <cellStyle name="Input 2 5 3 2 3" xfId="30538" xr:uid="{1380505E-1227-4A38-ADEF-E7C130604AFB}"/>
    <cellStyle name="Input 2 5 3 3" xfId="29487" xr:uid="{4A15800B-B901-44FA-967B-532F9949F05B}"/>
    <cellStyle name="Input 2 5 4" xfId="9389" xr:uid="{00000000-0005-0000-0000-00003E250000}"/>
    <cellStyle name="Input 2 5 4 2" xfId="21253" xr:uid="{00000000-0005-0000-0000-00003F250000}"/>
    <cellStyle name="Input 2 5 4 2 2" xfId="30073" xr:uid="{4398D19A-2C8F-419E-886D-ADED7E14BD23}"/>
    <cellStyle name="Input 2 5 4 2 3" xfId="30537" xr:uid="{7D97A5ED-ED57-4A8B-9F6A-805A1267A3D4}"/>
    <cellStyle name="Input 2 5 4 3" xfId="29488" xr:uid="{F188473F-7BA3-40BD-8EDE-402C1A71EFED}"/>
    <cellStyle name="Input 2 5 5" xfId="9390" xr:uid="{00000000-0005-0000-0000-000040250000}"/>
    <cellStyle name="Input 2 5 5 2" xfId="21252" xr:uid="{00000000-0005-0000-0000-000041250000}"/>
    <cellStyle name="Input 2 5 5 2 2" xfId="30072" xr:uid="{19268FB8-5B6A-48D5-ACD5-7E7128250215}"/>
    <cellStyle name="Input 2 5 5 2 3" xfId="30536" xr:uid="{F8AB0039-B63F-4925-BD43-744FC57E9BE6}"/>
    <cellStyle name="Input 2 5 5 3" xfId="29489" xr:uid="{03FD4662-6056-4EF3-89DC-2F0B6B10E952}"/>
    <cellStyle name="Input 2 6" xfId="9391" xr:uid="{00000000-0005-0000-0000-000042250000}"/>
    <cellStyle name="Input 2 6 2" xfId="9392" xr:uid="{00000000-0005-0000-0000-000043250000}"/>
    <cellStyle name="Input 2 6 2 2" xfId="21251" xr:uid="{00000000-0005-0000-0000-000044250000}"/>
    <cellStyle name="Input 2 6 2 2 2" xfId="30071" xr:uid="{E984AF20-7963-4C99-9E73-C5F402C8C354}"/>
    <cellStyle name="Input 2 6 2 2 3" xfId="30535" xr:uid="{03F1125B-4CE7-453A-BA83-249579D85736}"/>
    <cellStyle name="Input 2 6 2 3" xfId="29490" xr:uid="{608B3061-E29A-45E3-98F6-E27820A84C50}"/>
    <cellStyle name="Input 2 6 3" xfId="9393" xr:uid="{00000000-0005-0000-0000-000045250000}"/>
    <cellStyle name="Input 2 6 3 2" xfId="21250" xr:uid="{00000000-0005-0000-0000-000046250000}"/>
    <cellStyle name="Input 2 6 3 2 2" xfId="30070" xr:uid="{880AE782-30CD-4597-90F6-00AC5C65AB04}"/>
    <cellStyle name="Input 2 6 3 2 3" xfId="30534" xr:uid="{83CA3229-431D-40AF-8ED7-E251E4739DA6}"/>
    <cellStyle name="Input 2 6 3 3" xfId="29491" xr:uid="{5B3AC09A-C49F-42FF-84F3-27C6D9B08285}"/>
    <cellStyle name="Input 2 6 4" xfId="9394" xr:uid="{00000000-0005-0000-0000-000047250000}"/>
    <cellStyle name="Input 2 6 4 2" xfId="21249" xr:uid="{00000000-0005-0000-0000-000048250000}"/>
    <cellStyle name="Input 2 6 4 2 2" xfId="30069" xr:uid="{22F3763C-E96A-439A-875C-34BA0A6C74A5}"/>
    <cellStyle name="Input 2 6 4 2 3" xfId="30533" xr:uid="{285C9F3D-3229-4A7D-B667-E712A01EB35C}"/>
    <cellStyle name="Input 2 6 4 3" xfId="29492" xr:uid="{ADBD1DEC-0665-4643-8E83-D58159DB7F46}"/>
    <cellStyle name="Input 2 6 5" xfId="9395" xr:uid="{00000000-0005-0000-0000-000049250000}"/>
    <cellStyle name="Input 2 6 5 2" xfId="21248" xr:uid="{00000000-0005-0000-0000-00004A250000}"/>
    <cellStyle name="Input 2 6 5 2 2" xfId="30068" xr:uid="{655D4D3A-C66F-4F77-A627-7AB0A7DF6056}"/>
    <cellStyle name="Input 2 6 5 2 3" xfId="30532" xr:uid="{B9E58B47-6DC0-4DC1-A2E1-07EC72C0CBB6}"/>
    <cellStyle name="Input 2 6 5 3" xfId="29493" xr:uid="{C6A5E4D7-7301-45DB-BB89-6CD8F77B379F}"/>
    <cellStyle name="Input 2 7" xfId="9396" xr:uid="{00000000-0005-0000-0000-00004B250000}"/>
    <cellStyle name="Input 2 7 2" xfId="9397" xr:uid="{00000000-0005-0000-0000-00004C250000}"/>
    <cellStyle name="Input 2 7 2 2" xfId="21247" xr:uid="{00000000-0005-0000-0000-00004D250000}"/>
    <cellStyle name="Input 2 7 2 2 2" xfId="30067" xr:uid="{79C47FF6-7EC6-4C9E-9A92-5DD3F99D8845}"/>
    <cellStyle name="Input 2 7 2 2 3" xfId="30531" xr:uid="{18B0F473-6772-4D12-BF83-04F282B6FA6C}"/>
    <cellStyle name="Input 2 7 2 3" xfId="29494" xr:uid="{F7E55BDA-48DB-4775-A883-2B0ABDB39A76}"/>
    <cellStyle name="Input 2 7 3" xfId="9398" xr:uid="{00000000-0005-0000-0000-00004E250000}"/>
    <cellStyle name="Input 2 7 3 2" xfId="21246" xr:uid="{00000000-0005-0000-0000-00004F250000}"/>
    <cellStyle name="Input 2 7 3 2 2" xfId="30066" xr:uid="{210D2D6E-F6F3-43CA-9FDD-AADB67DD8D51}"/>
    <cellStyle name="Input 2 7 3 2 3" xfId="30530" xr:uid="{1F67270B-FD48-4B8B-932B-D7FBA71CDF19}"/>
    <cellStyle name="Input 2 7 3 3" xfId="29495" xr:uid="{65C95926-FC04-4ED3-8873-84760407529C}"/>
    <cellStyle name="Input 2 7 4" xfId="9399" xr:uid="{00000000-0005-0000-0000-000050250000}"/>
    <cellStyle name="Input 2 7 4 2" xfId="21245" xr:uid="{00000000-0005-0000-0000-000051250000}"/>
    <cellStyle name="Input 2 7 4 2 2" xfId="30065" xr:uid="{33C58C55-3E83-407D-B055-59F629656D04}"/>
    <cellStyle name="Input 2 7 4 2 3" xfId="30529" xr:uid="{6F603A72-F434-4093-8C00-7B4ABDA1ABAE}"/>
    <cellStyle name="Input 2 7 4 3" xfId="29496" xr:uid="{53A5C376-CEF2-4A4C-8097-72071D15EAC5}"/>
    <cellStyle name="Input 2 7 5" xfId="9400" xr:uid="{00000000-0005-0000-0000-000052250000}"/>
    <cellStyle name="Input 2 7 5 2" xfId="21244" xr:uid="{00000000-0005-0000-0000-000053250000}"/>
    <cellStyle name="Input 2 7 5 2 2" xfId="30064" xr:uid="{68ABF347-C409-41A3-9813-658893FFAF99}"/>
    <cellStyle name="Input 2 7 5 2 3" xfId="30528" xr:uid="{F77DC7CF-7808-4FF9-87BA-E6ED8631CE49}"/>
    <cellStyle name="Input 2 7 5 3" xfId="29497" xr:uid="{C84C61F5-F32B-4F51-96A1-FAFFB7A70376}"/>
    <cellStyle name="Input 2 8" xfId="9401" xr:uid="{00000000-0005-0000-0000-000054250000}"/>
    <cellStyle name="Input 2 8 2" xfId="9402" xr:uid="{00000000-0005-0000-0000-000055250000}"/>
    <cellStyle name="Input 2 8 2 2" xfId="21243" xr:uid="{00000000-0005-0000-0000-000056250000}"/>
    <cellStyle name="Input 2 8 2 2 2" xfId="30063" xr:uid="{A41F1830-3379-47FB-AE59-6FB69A66A87A}"/>
    <cellStyle name="Input 2 8 2 2 3" xfId="30527" xr:uid="{84665E4A-65A9-406C-9357-C812522F3741}"/>
    <cellStyle name="Input 2 8 2 3" xfId="29498" xr:uid="{83ABD568-7948-4D70-8D65-80537632DD73}"/>
    <cellStyle name="Input 2 8 3" xfId="9403" xr:uid="{00000000-0005-0000-0000-000057250000}"/>
    <cellStyle name="Input 2 8 3 2" xfId="21242" xr:uid="{00000000-0005-0000-0000-000058250000}"/>
    <cellStyle name="Input 2 8 3 2 2" xfId="30062" xr:uid="{60703DA7-A6F8-4897-B82B-A5134D451035}"/>
    <cellStyle name="Input 2 8 3 2 3" xfId="30526" xr:uid="{3A40C116-3F86-4DB2-A0E6-25E37C1BBDD8}"/>
    <cellStyle name="Input 2 8 3 3" xfId="29499" xr:uid="{360B683D-00C5-42C7-B712-2A08BE565C14}"/>
    <cellStyle name="Input 2 8 4" xfId="9404" xr:uid="{00000000-0005-0000-0000-000059250000}"/>
    <cellStyle name="Input 2 8 4 2" xfId="21241" xr:uid="{00000000-0005-0000-0000-00005A250000}"/>
    <cellStyle name="Input 2 8 4 2 2" xfId="30061" xr:uid="{36A35517-5BE3-4453-BE31-7FBB24311B9E}"/>
    <cellStyle name="Input 2 8 4 2 3" xfId="30525" xr:uid="{6437A6D1-C812-4583-B49A-5B7C5B6803E4}"/>
    <cellStyle name="Input 2 8 4 3" xfId="29500" xr:uid="{BC283A04-D5F0-4395-9DDF-5C6B01A28FDF}"/>
    <cellStyle name="Input 2 8 5" xfId="9405" xr:uid="{00000000-0005-0000-0000-00005B250000}"/>
    <cellStyle name="Input 2 8 5 2" xfId="21240" xr:uid="{00000000-0005-0000-0000-00005C250000}"/>
    <cellStyle name="Input 2 8 5 2 2" xfId="30060" xr:uid="{710ADC9B-6788-4101-B34A-A28357BD6B1B}"/>
    <cellStyle name="Input 2 8 5 2 3" xfId="30524" xr:uid="{43DF268B-B614-46E8-B304-D023AE40E081}"/>
    <cellStyle name="Input 2 8 5 3" xfId="29501" xr:uid="{91A696B3-981C-4DA9-8CD3-458ECD56FFCC}"/>
    <cellStyle name="Input 2 9" xfId="9406" xr:uid="{00000000-0005-0000-0000-00005D250000}"/>
    <cellStyle name="Input 2 9 2" xfId="9407" xr:uid="{00000000-0005-0000-0000-00005E250000}"/>
    <cellStyle name="Input 2 9 2 2" xfId="21239" xr:uid="{00000000-0005-0000-0000-00005F250000}"/>
    <cellStyle name="Input 2 9 2 2 2" xfId="30059" xr:uid="{D8F4FDDD-F1F9-4765-8F68-DB9B37F65E53}"/>
    <cellStyle name="Input 2 9 2 2 3" xfId="30523" xr:uid="{0F61F300-6969-448C-9653-01561B83E5C1}"/>
    <cellStyle name="Input 2 9 2 3" xfId="29502" xr:uid="{84C592F2-D99E-411B-B706-414DACE67EF1}"/>
    <cellStyle name="Input 2 9 3" xfId="9408" xr:uid="{00000000-0005-0000-0000-000060250000}"/>
    <cellStyle name="Input 2 9 3 2" xfId="21238" xr:uid="{00000000-0005-0000-0000-000061250000}"/>
    <cellStyle name="Input 2 9 3 2 2" xfId="30058" xr:uid="{DBE0AAA9-3B4E-4A1B-8DBA-726A7E4B1A71}"/>
    <cellStyle name="Input 2 9 3 2 3" xfId="30522" xr:uid="{312A106B-2EAF-4319-BE80-1A73AD254D0E}"/>
    <cellStyle name="Input 2 9 3 3" xfId="29503" xr:uid="{274E099E-5588-4F94-94B3-3BAAA0BCBCFF}"/>
    <cellStyle name="Input 2 9 4" xfId="9409" xr:uid="{00000000-0005-0000-0000-000062250000}"/>
    <cellStyle name="Input 2 9 4 2" xfId="21237" xr:uid="{00000000-0005-0000-0000-000063250000}"/>
    <cellStyle name="Input 2 9 4 2 2" xfId="30057" xr:uid="{A58D41CF-9579-4103-928E-AD20D0D520FF}"/>
    <cellStyle name="Input 2 9 4 2 3" xfId="30521" xr:uid="{FF6C9AD0-227C-4532-92C4-223667A7CDA4}"/>
    <cellStyle name="Input 2 9 4 3" xfId="29504" xr:uid="{1A94A059-12C9-4405-99AE-F1E9E645447A}"/>
    <cellStyle name="Input 2 9 5" xfId="9410" xr:uid="{00000000-0005-0000-0000-000064250000}"/>
    <cellStyle name="Input 2 9 5 2" xfId="21236" xr:uid="{00000000-0005-0000-0000-000065250000}"/>
    <cellStyle name="Input 2 9 5 2 2" xfId="30056" xr:uid="{9AD2B9F6-631B-4CC9-A050-218E528389A4}"/>
    <cellStyle name="Input 2 9 5 2 3" xfId="30520" xr:uid="{E2A6E0CD-230C-48F4-BDD6-108246F3ED07}"/>
    <cellStyle name="Input 2 9 5 3" xfId="29505" xr:uid="{0818F86B-D682-4399-9C77-3AF4E04A543B}"/>
    <cellStyle name="Input 3" xfId="9411" xr:uid="{00000000-0005-0000-0000-000066250000}"/>
    <cellStyle name="Input 3 2" xfId="9412" xr:uid="{00000000-0005-0000-0000-000067250000}"/>
    <cellStyle name="Input 3 2 2" xfId="21234" xr:uid="{00000000-0005-0000-0000-000068250000}"/>
    <cellStyle name="Input 3 2 2 2" xfId="30054" xr:uid="{AD9BC712-BDE8-4953-9572-3AFF01313A02}"/>
    <cellStyle name="Input 3 2 2 3" xfId="30518" xr:uid="{207A8ED8-C219-4E13-8C35-41F388858B56}"/>
    <cellStyle name="Input 3 2 3" xfId="29507" xr:uid="{B2E16AB8-B74F-46B8-8ABA-7C45885B460D}"/>
    <cellStyle name="Input 3 3" xfId="9413" xr:uid="{00000000-0005-0000-0000-000069250000}"/>
    <cellStyle name="Input 3 3 2" xfId="21233" xr:uid="{00000000-0005-0000-0000-00006A250000}"/>
    <cellStyle name="Input 3 3 2 2" xfId="30053" xr:uid="{820ECEDA-D821-4852-85E5-935132319ED4}"/>
    <cellStyle name="Input 3 3 2 3" xfId="30517" xr:uid="{2C71746A-5C13-4E5F-B7A5-0C1B5094BE3F}"/>
    <cellStyle name="Input 3 3 3" xfId="29508" xr:uid="{75382544-3B21-4BB5-96D7-5ADD8092FD3F}"/>
    <cellStyle name="Input 3 4" xfId="21235" xr:uid="{00000000-0005-0000-0000-00006B250000}"/>
    <cellStyle name="Input 3 4 2" xfId="30055" xr:uid="{22A7BDB8-26A5-44C1-8B55-0C4A5CB4BE35}"/>
    <cellStyle name="Input 3 4 3" xfId="30519" xr:uid="{39B88ECC-EA95-451D-A1AB-47EE5104CBD4}"/>
    <cellStyle name="Input 3 5" xfId="29506" xr:uid="{93064337-F5D1-4467-B844-1FB8E8D4657B}"/>
    <cellStyle name="Input 4" xfId="9414" xr:uid="{00000000-0005-0000-0000-00006C250000}"/>
    <cellStyle name="Input 4 2" xfId="9415" xr:uid="{00000000-0005-0000-0000-00006D250000}"/>
    <cellStyle name="Input 4 2 2" xfId="21231" xr:uid="{00000000-0005-0000-0000-00006E250000}"/>
    <cellStyle name="Input 4 2 2 2" xfId="30051" xr:uid="{7B9FC1BE-7244-4023-99CF-DFF114FEFF59}"/>
    <cellStyle name="Input 4 2 2 3" xfId="30515" xr:uid="{F61B1DC1-654D-4051-8F6F-63992D45929C}"/>
    <cellStyle name="Input 4 2 3" xfId="29510" xr:uid="{BDBE5E2C-48DF-4CC1-A661-4690AFAA4364}"/>
    <cellStyle name="Input 4 3" xfId="9416" xr:uid="{00000000-0005-0000-0000-00006F250000}"/>
    <cellStyle name="Input 4 3 2" xfId="21230" xr:uid="{00000000-0005-0000-0000-000070250000}"/>
    <cellStyle name="Input 4 3 2 2" xfId="30050" xr:uid="{A432EF79-4C14-46FC-AAE5-7707C00CA560}"/>
    <cellStyle name="Input 4 3 2 3" xfId="30514" xr:uid="{0D8B313F-D574-4285-BC12-90A625E42738}"/>
    <cellStyle name="Input 4 3 3" xfId="29511" xr:uid="{B545BDD6-96B2-4BC5-A4E6-3A8A6EBEC198}"/>
    <cellStyle name="Input 4 4" xfId="21232" xr:uid="{00000000-0005-0000-0000-000071250000}"/>
    <cellStyle name="Input 4 4 2" xfId="30052" xr:uid="{4868B399-0433-492B-BDC4-F3E6F5200C64}"/>
    <cellStyle name="Input 4 4 3" xfId="30516" xr:uid="{54BA58E7-E216-4EB2-8D34-2E3DD3DD89FB}"/>
    <cellStyle name="Input 4 5" xfId="29509" xr:uid="{F83DCB20-21EA-43BA-AE4E-AE7E648B19EB}"/>
    <cellStyle name="Input 5" xfId="9417" xr:uid="{00000000-0005-0000-0000-000072250000}"/>
    <cellStyle name="Input 5 2" xfId="9418" xr:uid="{00000000-0005-0000-0000-000073250000}"/>
    <cellStyle name="Input 5 2 2" xfId="21228" xr:uid="{00000000-0005-0000-0000-000074250000}"/>
    <cellStyle name="Input 5 2 2 2" xfId="30048" xr:uid="{466BE6BC-7C29-4E79-A4A0-6C08E4492ECD}"/>
    <cellStyle name="Input 5 2 2 3" xfId="30512" xr:uid="{B591A6E3-2377-44D2-92F1-51AE61EE5410}"/>
    <cellStyle name="Input 5 2 3" xfId="29513" xr:uid="{94D1217C-D13E-4D0A-A3F0-9EDB80AD78AA}"/>
    <cellStyle name="Input 5 3" xfId="9419" xr:uid="{00000000-0005-0000-0000-000075250000}"/>
    <cellStyle name="Input 5 3 2" xfId="21227" xr:uid="{00000000-0005-0000-0000-000076250000}"/>
    <cellStyle name="Input 5 3 2 2" xfId="30047" xr:uid="{41F67577-2E62-4568-B7EE-84CE6ACE300E}"/>
    <cellStyle name="Input 5 3 2 3" xfId="30511" xr:uid="{F0FB51DE-AB27-43C0-BB3A-570328222C86}"/>
    <cellStyle name="Input 5 3 3" xfId="29514" xr:uid="{1B6F1B46-F493-410B-8CDD-C25DB56F887C}"/>
    <cellStyle name="Input 5 4" xfId="21229" xr:uid="{00000000-0005-0000-0000-000077250000}"/>
    <cellStyle name="Input 5 4 2" xfId="30049" xr:uid="{DA77B95C-4909-4C3B-BE89-B6587367548C}"/>
    <cellStyle name="Input 5 4 3" xfId="30513" xr:uid="{2B80E0FF-E8F7-4D7E-B796-EF6726B22BBB}"/>
    <cellStyle name="Input 5 5" xfId="29512" xr:uid="{FD13AE61-4E72-409C-AAE7-25F8B4FBD808}"/>
    <cellStyle name="Input 6" xfId="9420" xr:uid="{00000000-0005-0000-0000-000078250000}"/>
    <cellStyle name="Input 6 2" xfId="9421" xr:uid="{00000000-0005-0000-0000-000079250000}"/>
    <cellStyle name="Input 6 2 2" xfId="21225" xr:uid="{00000000-0005-0000-0000-00007A250000}"/>
    <cellStyle name="Input 6 2 2 2" xfId="30045" xr:uid="{13FFD9D5-5F10-4E79-A9A5-C0250E99E0BE}"/>
    <cellStyle name="Input 6 2 2 3" xfId="30509" xr:uid="{B6AD974E-3B32-4F83-8627-3AD985F73E80}"/>
    <cellStyle name="Input 6 2 3" xfId="29516" xr:uid="{F952E145-08A1-417D-82BC-C3F358FBF38D}"/>
    <cellStyle name="Input 6 3" xfId="9422" xr:uid="{00000000-0005-0000-0000-00007B250000}"/>
    <cellStyle name="Input 6 3 2" xfId="21224" xr:uid="{00000000-0005-0000-0000-00007C250000}"/>
    <cellStyle name="Input 6 3 2 2" xfId="30044" xr:uid="{9E5C2372-C214-494E-BCA0-283372A635AC}"/>
    <cellStyle name="Input 6 3 2 3" xfId="30508" xr:uid="{C9DB0260-7076-4DE9-9F08-293A94D50BB3}"/>
    <cellStyle name="Input 6 3 3" xfId="29517" xr:uid="{BA3BC67B-FAA4-4CA7-85B3-4AF1AEF9CFB0}"/>
    <cellStyle name="Input 6 4" xfId="21226" xr:uid="{00000000-0005-0000-0000-00007D250000}"/>
    <cellStyle name="Input 6 4 2" xfId="30046" xr:uid="{D65E53A8-D086-45C2-9E7E-8C3977BA3F5A}"/>
    <cellStyle name="Input 6 4 3" xfId="30510" xr:uid="{D5221415-9FD9-4734-A00A-2A6B27872E7A}"/>
    <cellStyle name="Input 6 5" xfId="29515" xr:uid="{4DFA00C4-3E05-4A20-8D2C-E2D76C9C03C1}"/>
    <cellStyle name="Input 7" xfId="9423" xr:uid="{00000000-0005-0000-0000-00007E250000}"/>
    <cellStyle name="Input 7 2" xfId="21223" xr:uid="{00000000-0005-0000-0000-00007F250000}"/>
    <cellStyle name="Input 7 2 2" xfId="30043" xr:uid="{EA6E6A05-2E3B-4FBB-AB48-C62966C44450}"/>
    <cellStyle name="Input 7 2 3" xfId="30507" xr:uid="{1F29A556-FAAC-4B2F-B009-F918A87F74C0}"/>
    <cellStyle name="Input 7 3" xfId="29518" xr:uid="{20876BFA-19A9-457E-BB09-B6FF16A1C8B0}"/>
    <cellStyle name="inputExposure" xfId="9424" xr:uid="{00000000-0005-0000-0000-000080250000}"/>
    <cellStyle name="inputExposure 2" xfId="21222" xr:uid="{00000000-0005-0000-0000-000081250000}"/>
    <cellStyle name="inputExposure 2 2" xfId="30042" xr:uid="{5DF7A9F6-CF1B-492C-B2C8-53B75BA48FD1}"/>
    <cellStyle name="inputExposure 2 3" xfId="30506" xr:uid="{BF0C7987-8433-49E5-A16F-4181D3F4D13A}"/>
    <cellStyle name="inputExposure 3" xfId="29519" xr:uid="{1524C47D-533A-4331-A6C6-B87B4F168C77}"/>
    <cellStyle name="Link Currency (0)" xfId="9425" xr:uid="{00000000-0005-0000-0000-000082250000}"/>
    <cellStyle name="Link Currency (2)" xfId="9426" xr:uid="{00000000-0005-0000-0000-000083250000}"/>
    <cellStyle name="Link Units (0)" xfId="9427" xr:uid="{00000000-0005-0000-0000-000084250000}"/>
    <cellStyle name="Link Units (1)" xfId="9428" xr:uid="{00000000-0005-0000-0000-000085250000}"/>
    <cellStyle name="Link Units (2)" xfId="9429" xr:uid="{00000000-0005-0000-0000-000086250000}"/>
    <cellStyle name="Linked Cell 2" xfId="9430" xr:uid="{00000000-0005-0000-0000-000087250000}"/>
    <cellStyle name="Linked Cell 2 10" xfId="9431" xr:uid="{00000000-0005-0000-0000-000088250000}"/>
    <cellStyle name="Linked Cell 2 11" xfId="9432" xr:uid="{00000000-0005-0000-0000-000089250000}"/>
    <cellStyle name="Linked Cell 2 12" xfId="9433" xr:uid="{00000000-0005-0000-0000-00008A250000}"/>
    <cellStyle name="Linked Cell 2 2" xfId="9434" xr:uid="{00000000-0005-0000-0000-00008B250000}"/>
    <cellStyle name="Linked Cell 2 2 2" xfId="9435" xr:uid="{00000000-0005-0000-0000-00008C250000}"/>
    <cellStyle name="Linked Cell 2 3" xfId="9436" xr:uid="{00000000-0005-0000-0000-00008D250000}"/>
    <cellStyle name="Linked Cell 2 4" xfId="9437" xr:uid="{00000000-0005-0000-0000-00008E250000}"/>
    <cellStyle name="Linked Cell 2 5" xfId="9438" xr:uid="{00000000-0005-0000-0000-00008F250000}"/>
    <cellStyle name="Linked Cell 2 6" xfId="9439" xr:uid="{00000000-0005-0000-0000-000090250000}"/>
    <cellStyle name="Linked Cell 2 7" xfId="9440" xr:uid="{00000000-0005-0000-0000-000091250000}"/>
    <cellStyle name="Linked Cell 2 8" xfId="9441" xr:uid="{00000000-0005-0000-0000-000092250000}"/>
    <cellStyle name="Linked Cell 2 9" xfId="9442" xr:uid="{00000000-0005-0000-0000-000093250000}"/>
    <cellStyle name="Linked Cell 3" xfId="9443" xr:uid="{00000000-0005-0000-0000-000094250000}"/>
    <cellStyle name="Linked Cell 3 2" xfId="9444" xr:uid="{00000000-0005-0000-0000-000095250000}"/>
    <cellStyle name="Linked Cell 3 3" xfId="9445" xr:uid="{00000000-0005-0000-0000-000096250000}"/>
    <cellStyle name="Linked Cell 4" xfId="9446" xr:uid="{00000000-0005-0000-0000-000097250000}"/>
    <cellStyle name="Linked Cell 4 2" xfId="9447" xr:uid="{00000000-0005-0000-0000-000098250000}"/>
    <cellStyle name="Linked Cell 4 3" xfId="9448" xr:uid="{00000000-0005-0000-0000-000099250000}"/>
    <cellStyle name="Linked Cell 5" xfId="9449" xr:uid="{00000000-0005-0000-0000-00009A250000}"/>
    <cellStyle name="Linked Cell 5 2" xfId="9450" xr:uid="{00000000-0005-0000-0000-00009B250000}"/>
    <cellStyle name="Linked Cell 5 3" xfId="9451" xr:uid="{00000000-0005-0000-0000-00009C250000}"/>
    <cellStyle name="Linked Cell 6" xfId="9452" xr:uid="{00000000-0005-0000-0000-00009D250000}"/>
    <cellStyle name="Linked Cell 6 2" xfId="9453" xr:uid="{00000000-0005-0000-0000-00009E250000}"/>
    <cellStyle name="Linked Cell 6 3" xfId="9454" xr:uid="{00000000-0005-0000-0000-00009F250000}"/>
    <cellStyle name="Linked Cell 7" xfId="9455" xr:uid="{00000000-0005-0000-0000-0000A0250000}"/>
    <cellStyle name="Matrix" xfId="9456" xr:uid="{00000000-0005-0000-0000-0000A1250000}"/>
    <cellStyle name="Matrix 2" xfId="9457" xr:uid="{00000000-0005-0000-0000-0000A2250000}"/>
    <cellStyle name="Matrix 3" xfId="9458" xr:uid="{00000000-0005-0000-0000-0000A3250000}"/>
    <cellStyle name="Millares [0]_A" xfId="9459" xr:uid="{00000000-0005-0000-0000-0000A4250000}"/>
    <cellStyle name="Millares_A" xfId="9460" xr:uid="{00000000-0005-0000-0000-0000A5250000}"/>
    <cellStyle name="Moneda [0]_A" xfId="9461" xr:uid="{00000000-0005-0000-0000-0000A6250000}"/>
    <cellStyle name="Moneda_A" xfId="9462" xr:uid="{00000000-0005-0000-0000-0000A7250000}"/>
    <cellStyle name="Neutral 2" xfId="9463" xr:uid="{00000000-0005-0000-0000-0000A8250000}"/>
    <cellStyle name="Neutral 2 10" xfId="9464" xr:uid="{00000000-0005-0000-0000-0000A9250000}"/>
    <cellStyle name="Neutral 2 11" xfId="9465" xr:uid="{00000000-0005-0000-0000-0000AA250000}"/>
    <cellStyle name="Neutral 2 12" xfId="9466" xr:uid="{00000000-0005-0000-0000-0000AB250000}"/>
    <cellStyle name="Neutral 2 2" xfId="9467" xr:uid="{00000000-0005-0000-0000-0000AC250000}"/>
    <cellStyle name="Neutral 2 2 2" xfId="9468" xr:uid="{00000000-0005-0000-0000-0000AD250000}"/>
    <cellStyle name="Neutral 2 3" xfId="9469" xr:uid="{00000000-0005-0000-0000-0000AE250000}"/>
    <cellStyle name="Neutral 2 4" xfId="9470" xr:uid="{00000000-0005-0000-0000-0000AF250000}"/>
    <cellStyle name="Neutral 2 5" xfId="9471" xr:uid="{00000000-0005-0000-0000-0000B0250000}"/>
    <cellStyle name="Neutral 2 6" xfId="9472" xr:uid="{00000000-0005-0000-0000-0000B1250000}"/>
    <cellStyle name="Neutral 2 7" xfId="9473" xr:uid="{00000000-0005-0000-0000-0000B2250000}"/>
    <cellStyle name="Neutral 2 8" xfId="9474" xr:uid="{00000000-0005-0000-0000-0000B3250000}"/>
    <cellStyle name="Neutral 2 9" xfId="9475" xr:uid="{00000000-0005-0000-0000-0000B4250000}"/>
    <cellStyle name="Neutral 3" xfId="9476" xr:uid="{00000000-0005-0000-0000-0000B5250000}"/>
    <cellStyle name="Neutral 3 2" xfId="9477" xr:uid="{00000000-0005-0000-0000-0000B6250000}"/>
    <cellStyle name="Neutral 3 3" xfId="9478" xr:uid="{00000000-0005-0000-0000-0000B7250000}"/>
    <cellStyle name="Neutral 4" xfId="9479" xr:uid="{00000000-0005-0000-0000-0000B8250000}"/>
    <cellStyle name="Neutral 4 2" xfId="9480" xr:uid="{00000000-0005-0000-0000-0000B9250000}"/>
    <cellStyle name="Neutral 4 3" xfId="9481" xr:uid="{00000000-0005-0000-0000-0000BA250000}"/>
    <cellStyle name="Neutral 5" xfId="9482" xr:uid="{00000000-0005-0000-0000-0000BB250000}"/>
    <cellStyle name="Neutral 5 2" xfId="9483" xr:uid="{00000000-0005-0000-0000-0000BC250000}"/>
    <cellStyle name="Neutral 5 3" xfId="9484" xr:uid="{00000000-0005-0000-0000-0000BD250000}"/>
    <cellStyle name="Neutral 6" xfId="9485" xr:uid="{00000000-0005-0000-0000-0000BE250000}"/>
    <cellStyle name="Neutral 6 2" xfId="9486" xr:uid="{00000000-0005-0000-0000-0000BF250000}"/>
    <cellStyle name="Neutral 6 3" xfId="9487" xr:uid="{00000000-0005-0000-0000-0000C0250000}"/>
    <cellStyle name="Neutral 7" xfId="9488" xr:uid="{00000000-0005-0000-0000-0000C1250000}"/>
    <cellStyle name="nopl_WCP.XLS" xfId="9489" xr:uid="{00000000-0005-0000-0000-0000C2250000}"/>
    <cellStyle name="Norma11l" xfId="9490" xr:uid="{00000000-0005-0000-0000-0000C3250000}"/>
    <cellStyle name="Norma11l 2" xfId="9491" xr:uid="{00000000-0005-0000-0000-0000C4250000}"/>
    <cellStyle name="Norma11l 3" xfId="9492" xr:uid="{00000000-0005-0000-0000-0000C5250000}"/>
    <cellStyle name="Normal" xfId="0" builtinId="0"/>
    <cellStyle name="Normal 10" xfId="9493" xr:uid="{00000000-0005-0000-0000-0000C7250000}"/>
    <cellStyle name="Normal 10 10" xfId="9494" xr:uid="{00000000-0005-0000-0000-0000C8250000}"/>
    <cellStyle name="Normal 10 10 2" xfId="9495" xr:uid="{00000000-0005-0000-0000-0000C9250000}"/>
    <cellStyle name="Normal 10 10 2 2" xfId="9496" xr:uid="{00000000-0005-0000-0000-0000CA250000}"/>
    <cellStyle name="Normal 10 10 2 2 2" xfId="9497" xr:uid="{00000000-0005-0000-0000-0000CB250000}"/>
    <cellStyle name="Normal 10 10 2 2 3" xfId="9498" xr:uid="{00000000-0005-0000-0000-0000CC250000}"/>
    <cellStyle name="Normal 10 10 2 2 4" xfId="9499" xr:uid="{00000000-0005-0000-0000-0000CD250000}"/>
    <cellStyle name="Normal 10 10 2 3" xfId="9500" xr:uid="{00000000-0005-0000-0000-0000CE250000}"/>
    <cellStyle name="Normal 10 10 2 4" xfId="9501" xr:uid="{00000000-0005-0000-0000-0000CF250000}"/>
    <cellStyle name="Normal 10 10 2 5" xfId="9502" xr:uid="{00000000-0005-0000-0000-0000D0250000}"/>
    <cellStyle name="Normal 10 10 3" xfId="9503" xr:uid="{00000000-0005-0000-0000-0000D1250000}"/>
    <cellStyle name="Normal 10 10 3 2" xfId="9504" xr:uid="{00000000-0005-0000-0000-0000D2250000}"/>
    <cellStyle name="Normal 10 10 3 3" xfId="9505" xr:uid="{00000000-0005-0000-0000-0000D3250000}"/>
    <cellStyle name="Normal 10 10 3 4" xfId="9506" xr:uid="{00000000-0005-0000-0000-0000D4250000}"/>
    <cellStyle name="Normal 10 10 4" xfId="9507" xr:uid="{00000000-0005-0000-0000-0000D5250000}"/>
    <cellStyle name="Normal 10 10 5" xfId="9508" xr:uid="{00000000-0005-0000-0000-0000D6250000}"/>
    <cellStyle name="Normal 10 10 6" xfId="9509" xr:uid="{00000000-0005-0000-0000-0000D7250000}"/>
    <cellStyle name="Normal 10 11" xfId="9510" xr:uid="{00000000-0005-0000-0000-0000D8250000}"/>
    <cellStyle name="Normal 10 11 2" xfId="9511" xr:uid="{00000000-0005-0000-0000-0000D9250000}"/>
    <cellStyle name="Normal 10 11 2 2" xfId="9512" xr:uid="{00000000-0005-0000-0000-0000DA250000}"/>
    <cellStyle name="Normal 10 11 2 2 2" xfId="9513" xr:uid="{00000000-0005-0000-0000-0000DB250000}"/>
    <cellStyle name="Normal 10 11 2 2 3" xfId="9514" xr:uid="{00000000-0005-0000-0000-0000DC250000}"/>
    <cellStyle name="Normal 10 11 2 2 4" xfId="9515" xr:uid="{00000000-0005-0000-0000-0000DD250000}"/>
    <cellStyle name="Normal 10 11 2 3" xfId="9516" xr:uid="{00000000-0005-0000-0000-0000DE250000}"/>
    <cellStyle name="Normal 10 11 2 4" xfId="9517" xr:uid="{00000000-0005-0000-0000-0000DF250000}"/>
    <cellStyle name="Normal 10 11 2 5" xfId="9518" xr:uid="{00000000-0005-0000-0000-0000E0250000}"/>
    <cellStyle name="Normal 10 11 3" xfId="9519" xr:uid="{00000000-0005-0000-0000-0000E1250000}"/>
    <cellStyle name="Normal 10 11 3 2" xfId="9520" xr:uid="{00000000-0005-0000-0000-0000E2250000}"/>
    <cellStyle name="Normal 10 11 3 3" xfId="9521" xr:uid="{00000000-0005-0000-0000-0000E3250000}"/>
    <cellStyle name="Normal 10 11 3 4" xfId="9522" xr:uid="{00000000-0005-0000-0000-0000E4250000}"/>
    <cellStyle name="Normal 10 11 4" xfId="9523" xr:uid="{00000000-0005-0000-0000-0000E5250000}"/>
    <cellStyle name="Normal 10 11 5" xfId="9524" xr:uid="{00000000-0005-0000-0000-0000E6250000}"/>
    <cellStyle name="Normal 10 11 6" xfId="9525" xr:uid="{00000000-0005-0000-0000-0000E7250000}"/>
    <cellStyle name="Normal 10 12" xfId="9526" xr:uid="{00000000-0005-0000-0000-0000E8250000}"/>
    <cellStyle name="Normal 10 12 2" xfId="9527" xr:uid="{00000000-0005-0000-0000-0000E9250000}"/>
    <cellStyle name="Normal 10 12 3" xfId="9528" xr:uid="{00000000-0005-0000-0000-0000EA250000}"/>
    <cellStyle name="Normal 10 12 4" xfId="9529" xr:uid="{00000000-0005-0000-0000-0000EB250000}"/>
    <cellStyle name="Normal 10 2" xfId="9530" xr:uid="{00000000-0005-0000-0000-0000EC250000}"/>
    <cellStyle name="Normal 10 2 2" xfId="9531" xr:uid="{00000000-0005-0000-0000-0000ED250000}"/>
    <cellStyle name="Normal 10 2 3" xfId="9532" xr:uid="{00000000-0005-0000-0000-0000EE250000}"/>
    <cellStyle name="Normal 10 2 3 2" xfId="9533" xr:uid="{00000000-0005-0000-0000-0000EF250000}"/>
    <cellStyle name="Normal 10 2 3 2 2" xfId="9534" xr:uid="{00000000-0005-0000-0000-0000F0250000}"/>
    <cellStyle name="Normal 10 2 3 2 2 2" xfId="9535" xr:uid="{00000000-0005-0000-0000-0000F1250000}"/>
    <cellStyle name="Normal 10 2 3 2 2 3" xfId="9536" xr:uid="{00000000-0005-0000-0000-0000F2250000}"/>
    <cellStyle name="Normal 10 2 3 2 2 4" xfId="9537" xr:uid="{00000000-0005-0000-0000-0000F3250000}"/>
    <cellStyle name="Normal 10 2 3 2 3" xfId="9538" xr:uid="{00000000-0005-0000-0000-0000F4250000}"/>
    <cellStyle name="Normal 10 2 3 2 4" xfId="9539" xr:uid="{00000000-0005-0000-0000-0000F5250000}"/>
    <cellStyle name="Normal 10 2 3 2 5" xfId="9540" xr:uid="{00000000-0005-0000-0000-0000F6250000}"/>
    <cellStyle name="Normal 10 2 3 3" xfId="9541" xr:uid="{00000000-0005-0000-0000-0000F7250000}"/>
    <cellStyle name="Normal 10 2 3 3 2" xfId="9542" xr:uid="{00000000-0005-0000-0000-0000F8250000}"/>
    <cellStyle name="Normal 10 2 3 3 3" xfId="9543" xr:uid="{00000000-0005-0000-0000-0000F9250000}"/>
    <cellStyle name="Normal 10 2 3 3 4" xfId="9544" xr:uid="{00000000-0005-0000-0000-0000FA250000}"/>
    <cellStyle name="Normal 10 2 3 4" xfId="9545" xr:uid="{00000000-0005-0000-0000-0000FB250000}"/>
    <cellStyle name="Normal 10 2 3 5" xfId="9546" xr:uid="{00000000-0005-0000-0000-0000FC250000}"/>
    <cellStyle name="Normal 10 2 3 6" xfId="9547" xr:uid="{00000000-0005-0000-0000-0000FD250000}"/>
    <cellStyle name="Normal 10 3" xfId="9548" xr:uid="{00000000-0005-0000-0000-0000FE250000}"/>
    <cellStyle name="Normal 10 3 2" xfId="9549" xr:uid="{00000000-0005-0000-0000-0000FF250000}"/>
    <cellStyle name="Normal 10 3 3" xfId="9550" xr:uid="{00000000-0005-0000-0000-000000260000}"/>
    <cellStyle name="Normal 10 3 3 2" xfId="9551" xr:uid="{00000000-0005-0000-0000-000001260000}"/>
    <cellStyle name="Normal 10 3 3 2 2" xfId="9552" xr:uid="{00000000-0005-0000-0000-000002260000}"/>
    <cellStyle name="Normal 10 3 3 2 2 2" xfId="9553" xr:uid="{00000000-0005-0000-0000-000003260000}"/>
    <cellStyle name="Normal 10 3 3 2 2 3" xfId="9554" xr:uid="{00000000-0005-0000-0000-000004260000}"/>
    <cellStyle name="Normal 10 3 3 2 2 4" xfId="9555" xr:uid="{00000000-0005-0000-0000-000005260000}"/>
    <cellStyle name="Normal 10 3 3 2 3" xfId="9556" xr:uid="{00000000-0005-0000-0000-000006260000}"/>
    <cellStyle name="Normal 10 3 3 2 4" xfId="9557" xr:uid="{00000000-0005-0000-0000-000007260000}"/>
    <cellStyle name="Normal 10 3 3 2 5" xfId="9558" xr:uid="{00000000-0005-0000-0000-000008260000}"/>
    <cellStyle name="Normal 10 3 3 3" xfId="9559" xr:uid="{00000000-0005-0000-0000-000009260000}"/>
    <cellStyle name="Normal 10 3 3 3 2" xfId="9560" xr:uid="{00000000-0005-0000-0000-00000A260000}"/>
    <cellStyle name="Normal 10 3 3 3 3" xfId="9561" xr:uid="{00000000-0005-0000-0000-00000B260000}"/>
    <cellStyle name="Normal 10 3 3 3 4" xfId="9562" xr:uid="{00000000-0005-0000-0000-00000C260000}"/>
    <cellStyle name="Normal 10 3 3 4" xfId="9563" xr:uid="{00000000-0005-0000-0000-00000D260000}"/>
    <cellStyle name="Normal 10 3 3 5" xfId="9564" xr:uid="{00000000-0005-0000-0000-00000E260000}"/>
    <cellStyle name="Normal 10 3 3 6" xfId="9565" xr:uid="{00000000-0005-0000-0000-00000F260000}"/>
    <cellStyle name="Normal 10 4" xfId="9566" xr:uid="{00000000-0005-0000-0000-000010260000}"/>
    <cellStyle name="Normal 10 4 2" xfId="9567" xr:uid="{00000000-0005-0000-0000-000011260000}"/>
    <cellStyle name="Normal 10 4 2 2" xfId="9568" xr:uid="{00000000-0005-0000-0000-000012260000}"/>
    <cellStyle name="Normal 10 4 2 2 2" xfId="9569" xr:uid="{00000000-0005-0000-0000-000013260000}"/>
    <cellStyle name="Normal 10 4 2 2 3" xfId="9570" xr:uid="{00000000-0005-0000-0000-000014260000}"/>
    <cellStyle name="Normal 10 4 2 2 4" xfId="9571" xr:uid="{00000000-0005-0000-0000-000015260000}"/>
    <cellStyle name="Normal 10 4 2 3" xfId="9572" xr:uid="{00000000-0005-0000-0000-000016260000}"/>
    <cellStyle name="Normal 10 4 2 4" xfId="9573" xr:uid="{00000000-0005-0000-0000-000017260000}"/>
    <cellStyle name="Normal 10 4 2 5" xfId="9574" xr:uid="{00000000-0005-0000-0000-000018260000}"/>
    <cellStyle name="Normal 10 4 3" xfId="9575" xr:uid="{00000000-0005-0000-0000-000019260000}"/>
    <cellStyle name="Normal 10 4 4" xfId="9576" xr:uid="{00000000-0005-0000-0000-00001A260000}"/>
    <cellStyle name="Normal 10 4 4 2" xfId="9577" xr:uid="{00000000-0005-0000-0000-00001B260000}"/>
    <cellStyle name="Normal 10 4 4 3" xfId="9578" xr:uid="{00000000-0005-0000-0000-00001C260000}"/>
    <cellStyle name="Normal 10 4 4 4" xfId="9579" xr:uid="{00000000-0005-0000-0000-00001D260000}"/>
    <cellStyle name="Normal 10 4 5" xfId="9580" xr:uid="{00000000-0005-0000-0000-00001E260000}"/>
    <cellStyle name="Normal 10 4 6" xfId="9581" xr:uid="{00000000-0005-0000-0000-00001F260000}"/>
    <cellStyle name="Normal 10 4 7" xfId="9582" xr:uid="{00000000-0005-0000-0000-000020260000}"/>
    <cellStyle name="Normal 10 5" xfId="9583" xr:uid="{00000000-0005-0000-0000-000021260000}"/>
    <cellStyle name="Normal 10 5 2" xfId="9584" xr:uid="{00000000-0005-0000-0000-000022260000}"/>
    <cellStyle name="Normal 10 5 2 2" xfId="9585" xr:uid="{00000000-0005-0000-0000-000023260000}"/>
    <cellStyle name="Normal 10 5 2 2 2" xfId="9586" xr:uid="{00000000-0005-0000-0000-000024260000}"/>
    <cellStyle name="Normal 10 5 2 2 3" xfId="9587" xr:uid="{00000000-0005-0000-0000-000025260000}"/>
    <cellStyle name="Normal 10 5 2 2 4" xfId="9588" xr:uid="{00000000-0005-0000-0000-000026260000}"/>
    <cellStyle name="Normal 10 5 2 3" xfId="9589" xr:uid="{00000000-0005-0000-0000-000027260000}"/>
    <cellStyle name="Normal 10 5 2 4" xfId="9590" xr:uid="{00000000-0005-0000-0000-000028260000}"/>
    <cellStyle name="Normal 10 5 2 5" xfId="9591" xr:uid="{00000000-0005-0000-0000-000029260000}"/>
    <cellStyle name="Normal 10 5 3" xfId="9592" xr:uid="{00000000-0005-0000-0000-00002A260000}"/>
    <cellStyle name="Normal 10 5 3 2" xfId="9593" xr:uid="{00000000-0005-0000-0000-00002B260000}"/>
    <cellStyle name="Normal 10 5 3 3" xfId="9594" xr:uid="{00000000-0005-0000-0000-00002C260000}"/>
    <cellStyle name="Normal 10 5 3 4" xfId="9595" xr:uid="{00000000-0005-0000-0000-00002D260000}"/>
    <cellStyle name="Normal 10 5 4" xfId="9596" xr:uid="{00000000-0005-0000-0000-00002E260000}"/>
    <cellStyle name="Normal 10 5 5" xfId="9597" xr:uid="{00000000-0005-0000-0000-00002F260000}"/>
    <cellStyle name="Normal 10 5 6" xfId="9598" xr:uid="{00000000-0005-0000-0000-000030260000}"/>
    <cellStyle name="Normal 10 6" xfId="9599" xr:uid="{00000000-0005-0000-0000-000031260000}"/>
    <cellStyle name="Normal 10 6 2" xfId="9600" xr:uid="{00000000-0005-0000-0000-000032260000}"/>
    <cellStyle name="Normal 10 6 2 2" xfId="9601" xr:uid="{00000000-0005-0000-0000-000033260000}"/>
    <cellStyle name="Normal 10 6 2 2 2" xfId="9602" xr:uid="{00000000-0005-0000-0000-000034260000}"/>
    <cellStyle name="Normal 10 6 2 2 3" xfId="9603" xr:uid="{00000000-0005-0000-0000-000035260000}"/>
    <cellStyle name="Normal 10 6 2 2 4" xfId="9604" xr:uid="{00000000-0005-0000-0000-000036260000}"/>
    <cellStyle name="Normal 10 6 2 3" xfId="9605" xr:uid="{00000000-0005-0000-0000-000037260000}"/>
    <cellStyle name="Normal 10 6 2 4" xfId="9606" xr:uid="{00000000-0005-0000-0000-000038260000}"/>
    <cellStyle name="Normal 10 6 2 5" xfId="9607" xr:uid="{00000000-0005-0000-0000-000039260000}"/>
    <cellStyle name="Normal 10 6 3" xfId="9608" xr:uid="{00000000-0005-0000-0000-00003A260000}"/>
    <cellStyle name="Normal 10 6 3 2" xfId="9609" xr:uid="{00000000-0005-0000-0000-00003B260000}"/>
    <cellStyle name="Normal 10 6 3 3" xfId="9610" xr:uid="{00000000-0005-0000-0000-00003C260000}"/>
    <cellStyle name="Normal 10 6 3 4" xfId="9611" xr:uid="{00000000-0005-0000-0000-00003D260000}"/>
    <cellStyle name="Normal 10 6 4" xfId="9612" xr:uid="{00000000-0005-0000-0000-00003E260000}"/>
    <cellStyle name="Normal 10 6 5" xfId="9613" xr:uid="{00000000-0005-0000-0000-00003F260000}"/>
    <cellStyle name="Normal 10 6 6" xfId="9614" xr:uid="{00000000-0005-0000-0000-000040260000}"/>
    <cellStyle name="Normal 10 7" xfId="9615" xr:uid="{00000000-0005-0000-0000-000041260000}"/>
    <cellStyle name="Normal 10 7 2" xfId="9616" xr:uid="{00000000-0005-0000-0000-000042260000}"/>
    <cellStyle name="Normal 10 7 2 2" xfId="9617" xr:uid="{00000000-0005-0000-0000-000043260000}"/>
    <cellStyle name="Normal 10 7 2 2 2" xfId="9618" xr:uid="{00000000-0005-0000-0000-000044260000}"/>
    <cellStyle name="Normal 10 7 2 2 3" xfId="9619" xr:uid="{00000000-0005-0000-0000-000045260000}"/>
    <cellStyle name="Normal 10 7 2 2 4" xfId="9620" xr:uid="{00000000-0005-0000-0000-000046260000}"/>
    <cellStyle name="Normal 10 7 2 3" xfId="9621" xr:uid="{00000000-0005-0000-0000-000047260000}"/>
    <cellStyle name="Normal 10 7 2 4" xfId="9622" xr:uid="{00000000-0005-0000-0000-000048260000}"/>
    <cellStyle name="Normal 10 7 2 5" xfId="9623" xr:uid="{00000000-0005-0000-0000-000049260000}"/>
    <cellStyle name="Normal 10 7 3" xfId="9624" xr:uid="{00000000-0005-0000-0000-00004A260000}"/>
    <cellStyle name="Normal 10 7 3 2" xfId="9625" xr:uid="{00000000-0005-0000-0000-00004B260000}"/>
    <cellStyle name="Normal 10 7 3 3" xfId="9626" xr:uid="{00000000-0005-0000-0000-00004C260000}"/>
    <cellStyle name="Normal 10 7 3 4" xfId="9627" xr:uid="{00000000-0005-0000-0000-00004D260000}"/>
    <cellStyle name="Normal 10 7 4" xfId="9628" xr:uid="{00000000-0005-0000-0000-00004E260000}"/>
    <cellStyle name="Normal 10 7 5" xfId="9629" xr:uid="{00000000-0005-0000-0000-00004F260000}"/>
    <cellStyle name="Normal 10 7 6" xfId="9630" xr:uid="{00000000-0005-0000-0000-000050260000}"/>
    <cellStyle name="Normal 10 8" xfId="9631" xr:uid="{00000000-0005-0000-0000-000051260000}"/>
    <cellStyle name="Normal 10 8 2" xfId="9632" xr:uid="{00000000-0005-0000-0000-000052260000}"/>
    <cellStyle name="Normal 10 8 2 2" xfId="9633" xr:uid="{00000000-0005-0000-0000-000053260000}"/>
    <cellStyle name="Normal 10 8 2 2 2" xfId="9634" xr:uid="{00000000-0005-0000-0000-000054260000}"/>
    <cellStyle name="Normal 10 8 2 2 3" xfId="9635" xr:uid="{00000000-0005-0000-0000-000055260000}"/>
    <cellStyle name="Normal 10 8 2 2 4" xfId="9636" xr:uid="{00000000-0005-0000-0000-000056260000}"/>
    <cellStyle name="Normal 10 8 2 3" xfId="9637" xr:uid="{00000000-0005-0000-0000-000057260000}"/>
    <cellStyle name="Normal 10 8 2 4" xfId="9638" xr:uid="{00000000-0005-0000-0000-000058260000}"/>
    <cellStyle name="Normal 10 8 2 5" xfId="9639" xr:uid="{00000000-0005-0000-0000-000059260000}"/>
    <cellStyle name="Normal 10 8 3" xfId="9640" xr:uid="{00000000-0005-0000-0000-00005A260000}"/>
    <cellStyle name="Normal 10 8 3 2" xfId="9641" xr:uid="{00000000-0005-0000-0000-00005B260000}"/>
    <cellStyle name="Normal 10 8 3 3" xfId="9642" xr:uid="{00000000-0005-0000-0000-00005C260000}"/>
    <cellStyle name="Normal 10 8 3 4" xfId="9643" xr:uid="{00000000-0005-0000-0000-00005D260000}"/>
    <cellStyle name="Normal 10 8 4" xfId="9644" xr:uid="{00000000-0005-0000-0000-00005E260000}"/>
    <cellStyle name="Normal 10 8 5" xfId="9645" xr:uid="{00000000-0005-0000-0000-00005F260000}"/>
    <cellStyle name="Normal 10 8 6" xfId="9646" xr:uid="{00000000-0005-0000-0000-000060260000}"/>
    <cellStyle name="Normal 10 9" xfId="9647" xr:uid="{00000000-0005-0000-0000-000061260000}"/>
    <cellStyle name="Normal 10 9 2" xfId="9648" xr:uid="{00000000-0005-0000-0000-000062260000}"/>
    <cellStyle name="Normal 10 9 2 2" xfId="9649" xr:uid="{00000000-0005-0000-0000-000063260000}"/>
    <cellStyle name="Normal 10 9 2 2 2" xfId="9650" xr:uid="{00000000-0005-0000-0000-000064260000}"/>
    <cellStyle name="Normal 10 9 2 2 3" xfId="9651" xr:uid="{00000000-0005-0000-0000-000065260000}"/>
    <cellStyle name="Normal 10 9 2 2 4" xfId="9652" xr:uid="{00000000-0005-0000-0000-000066260000}"/>
    <cellStyle name="Normal 10 9 2 3" xfId="9653" xr:uid="{00000000-0005-0000-0000-000067260000}"/>
    <cellStyle name="Normal 10 9 2 4" xfId="9654" xr:uid="{00000000-0005-0000-0000-000068260000}"/>
    <cellStyle name="Normal 10 9 2 5" xfId="9655" xr:uid="{00000000-0005-0000-0000-000069260000}"/>
    <cellStyle name="Normal 10 9 3" xfId="9656" xr:uid="{00000000-0005-0000-0000-00006A260000}"/>
    <cellStyle name="Normal 10 9 3 2" xfId="9657" xr:uid="{00000000-0005-0000-0000-00006B260000}"/>
    <cellStyle name="Normal 10 9 3 3" xfId="9658" xr:uid="{00000000-0005-0000-0000-00006C260000}"/>
    <cellStyle name="Normal 10 9 3 4" xfId="9659" xr:uid="{00000000-0005-0000-0000-00006D260000}"/>
    <cellStyle name="Normal 10 9 4" xfId="9660" xr:uid="{00000000-0005-0000-0000-00006E260000}"/>
    <cellStyle name="Normal 10 9 5" xfId="9661" xr:uid="{00000000-0005-0000-0000-00006F260000}"/>
    <cellStyle name="Normal 10 9 6" xfId="9662" xr:uid="{00000000-0005-0000-0000-000070260000}"/>
    <cellStyle name="Normal 100" xfId="9663" xr:uid="{00000000-0005-0000-0000-000071260000}"/>
    <cellStyle name="Normal 100 2" xfId="9664" xr:uid="{00000000-0005-0000-0000-000072260000}"/>
    <cellStyle name="Normal 100 3" xfId="9665" xr:uid="{00000000-0005-0000-0000-000073260000}"/>
    <cellStyle name="Normal 100 4" xfId="9666" xr:uid="{00000000-0005-0000-0000-000074260000}"/>
    <cellStyle name="Normal 101" xfId="9667" xr:uid="{00000000-0005-0000-0000-000075260000}"/>
    <cellStyle name="Normal 101 2" xfId="9668" xr:uid="{00000000-0005-0000-0000-000076260000}"/>
    <cellStyle name="Normal 101 3" xfId="9669" xr:uid="{00000000-0005-0000-0000-000077260000}"/>
    <cellStyle name="Normal 101 4" xfId="9670" xr:uid="{00000000-0005-0000-0000-000078260000}"/>
    <cellStyle name="Normal 102" xfId="9671" xr:uid="{00000000-0005-0000-0000-000079260000}"/>
    <cellStyle name="Normal 102 2" xfId="9672" xr:uid="{00000000-0005-0000-0000-00007A260000}"/>
    <cellStyle name="Normal 102 3" xfId="9673" xr:uid="{00000000-0005-0000-0000-00007B260000}"/>
    <cellStyle name="Normal 102 4" xfId="9674" xr:uid="{00000000-0005-0000-0000-00007C260000}"/>
    <cellStyle name="Normal 103" xfId="9675" xr:uid="{00000000-0005-0000-0000-00007D260000}"/>
    <cellStyle name="Normal 103 2" xfId="9676" xr:uid="{00000000-0005-0000-0000-00007E260000}"/>
    <cellStyle name="Normal 103 2 2" xfId="9677" xr:uid="{00000000-0005-0000-0000-00007F260000}"/>
    <cellStyle name="Normal 103 2 2 2" xfId="9678" xr:uid="{00000000-0005-0000-0000-000080260000}"/>
    <cellStyle name="Normal 103 2 2 3" xfId="9679" xr:uid="{00000000-0005-0000-0000-000081260000}"/>
    <cellStyle name="Normal 103 2 2 4" xfId="9680" xr:uid="{00000000-0005-0000-0000-000082260000}"/>
    <cellStyle name="Normal 103 2 3" xfId="9681" xr:uid="{00000000-0005-0000-0000-000083260000}"/>
    <cellStyle name="Normal 103 2 4" xfId="9682" xr:uid="{00000000-0005-0000-0000-000084260000}"/>
    <cellStyle name="Normal 103 2 5" xfId="9683" xr:uid="{00000000-0005-0000-0000-000085260000}"/>
    <cellStyle name="Normal 103 3" xfId="9684" xr:uid="{00000000-0005-0000-0000-000086260000}"/>
    <cellStyle name="Normal 103 3 2" xfId="9685" xr:uid="{00000000-0005-0000-0000-000087260000}"/>
    <cellStyle name="Normal 103 3 3" xfId="9686" xr:uid="{00000000-0005-0000-0000-000088260000}"/>
    <cellStyle name="Normal 103 3 4" xfId="9687" xr:uid="{00000000-0005-0000-0000-000089260000}"/>
    <cellStyle name="Normal 103 4" xfId="9688" xr:uid="{00000000-0005-0000-0000-00008A260000}"/>
    <cellStyle name="Normal 103 4 2" xfId="9689" xr:uid="{00000000-0005-0000-0000-00008B260000}"/>
    <cellStyle name="Normal 103 4 3" xfId="9690" xr:uid="{00000000-0005-0000-0000-00008C260000}"/>
    <cellStyle name="Normal 103 4 4" xfId="9691" xr:uid="{00000000-0005-0000-0000-00008D260000}"/>
    <cellStyle name="Normal 103 5" xfId="9692" xr:uid="{00000000-0005-0000-0000-00008E260000}"/>
    <cellStyle name="Normal 103 6" xfId="9693" xr:uid="{00000000-0005-0000-0000-00008F260000}"/>
    <cellStyle name="Normal 103 7" xfId="9694" xr:uid="{00000000-0005-0000-0000-000090260000}"/>
    <cellStyle name="Normal 104" xfId="9695" xr:uid="{00000000-0005-0000-0000-000091260000}"/>
    <cellStyle name="Normal 104 2" xfId="9696" xr:uid="{00000000-0005-0000-0000-000092260000}"/>
    <cellStyle name="Normal 104 3" xfId="9697" xr:uid="{00000000-0005-0000-0000-000093260000}"/>
    <cellStyle name="Normal 104 4" xfId="9698" xr:uid="{00000000-0005-0000-0000-000094260000}"/>
    <cellStyle name="Normal 105" xfId="9699" xr:uid="{00000000-0005-0000-0000-000095260000}"/>
    <cellStyle name="Normal 105 2" xfId="9700" xr:uid="{00000000-0005-0000-0000-000096260000}"/>
    <cellStyle name="Normal 105 2 2" xfId="9701" xr:uid="{00000000-0005-0000-0000-000097260000}"/>
    <cellStyle name="Normal 105 2 2 2" xfId="9702" xr:uid="{00000000-0005-0000-0000-000098260000}"/>
    <cellStyle name="Normal 105 2 2 3" xfId="9703" xr:uid="{00000000-0005-0000-0000-000099260000}"/>
    <cellStyle name="Normal 105 2 2 4" xfId="9704" xr:uid="{00000000-0005-0000-0000-00009A260000}"/>
    <cellStyle name="Normal 105 2 3" xfId="9705" xr:uid="{00000000-0005-0000-0000-00009B260000}"/>
    <cellStyle name="Normal 105 2 4" xfId="9706" xr:uid="{00000000-0005-0000-0000-00009C260000}"/>
    <cellStyle name="Normal 105 2 5" xfId="9707" xr:uid="{00000000-0005-0000-0000-00009D260000}"/>
    <cellStyle name="Normal 105 3" xfId="9708" xr:uid="{00000000-0005-0000-0000-00009E260000}"/>
    <cellStyle name="Normal 105 3 2" xfId="9709" xr:uid="{00000000-0005-0000-0000-00009F260000}"/>
    <cellStyle name="Normal 105 3 3" xfId="9710" xr:uid="{00000000-0005-0000-0000-0000A0260000}"/>
    <cellStyle name="Normal 105 3 4" xfId="9711" xr:uid="{00000000-0005-0000-0000-0000A1260000}"/>
    <cellStyle name="Normal 105 4" xfId="9712" xr:uid="{00000000-0005-0000-0000-0000A2260000}"/>
    <cellStyle name="Normal 105 4 2" xfId="9713" xr:uid="{00000000-0005-0000-0000-0000A3260000}"/>
    <cellStyle name="Normal 105 4 3" xfId="9714" xr:uid="{00000000-0005-0000-0000-0000A4260000}"/>
    <cellStyle name="Normal 105 4 4" xfId="9715" xr:uid="{00000000-0005-0000-0000-0000A5260000}"/>
    <cellStyle name="Normal 105 5" xfId="9716" xr:uid="{00000000-0005-0000-0000-0000A6260000}"/>
    <cellStyle name="Normal 105 6" xfId="9717" xr:uid="{00000000-0005-0000-0000-0000A7260000}"/>
    <cellStyle name="Normal 105 7" xfId="9718" xr:uid="{00000000-0005-0000-0000-0000A8260000}"/>
    <cellStyle name="Normal 106" xfId="9719" xr:uid="{00000000-0005-0000-0000-0000A9260000}"/>
    <cellStyle name="Normal 106 2" xfId="9720" xr:uid="{00000000-0005-0000-0000-0000AA260000}"/>
    <cellStyle name="Normal 106 3" xfId="9721" xr:uid="{00000000-0005-0000-0000-0000AB260000}"/>
    <cellStyle name="Normal 106 4" xfId="9722" xr:uid="{00000000-0005-0000-0000-0000AC260000}"/>
    <cellStyle name="Normal 107" xfId="9723" xr:uid="{00000000-0005-0000-0000-0000AD260000}"/>
    <cellStyle name="Normal 107 2" xfId="9724" xr:uid="{00000000-0005-0000-0000-0000AE260000}"/>
    <cellStyle name="Normal 107 3" xfId="9725" xr:uid="{00000000-0005-0000-0000-0000AF260000}"/>
    <cellStyle name="Normal 107 4" xfId="9726" xr:uid="{00000000-0005-0000-0000-0000B0260000}"/>
    <cellStyle name="Normal 108" xfId="9727" xr:uid="{00000000-0005-0000-0000-0000B1260000}"/>
    <cellStyle name="Normal 108 2" xfId="9728" xr:uid="{00000000-0005-0000-0000-0000B2260000}"/>
    <cellStyle name="Normal 108 3" xfId="9729" xr:uid="{00000000-0005-0000-0000-0000B3260000}"/>
    <cellStyle name="Normal 108 4" xfId="9730" xr:uid="{00000000-0005-0000-0000-0000B4260000}"/>
    <cellStyle name="Normal 109" xfId="9731" xr:uid="{00000000-0005-0000-0000-0000B5260000}"/>
    <cellStyle name="Normal 109 2" xfId="9732" xr:uid="{00000000-0005-0000-0000-0000B6260000}"/>
    <cellStyle name="Normal 109 3" xfId="9733" xr:uid="{00000000-0005-0000-0000-0000B7260000}"/>
    <cellStyle name="Normal 109 4" xfId="9734" xr:uid="{00000000-0005-0000-0000-0000B8260000}"/>
    <cellStyle name="Normal 11" xfId="9735" xr:uid="{00000000-0005-0000-0000-0000B9260000}"/>
    <cellStyle name="Normal 11 10" xfId="9736" xr:uid="{00000000-0005-0000-0000-0000BA260000}"/>
    <cellStyle name="Normal 11 10 2" xfId="9737" xr:uid="{00000000-0005-0000-0000-0000BB260000}"/>
    <cellStyle name="Normal 11 10 2 2" xfId="9738" xr:uid="{00000000-0005-0000-0000-0000BC260000}"/>
    <cellStyle name="Normal 11 10 2 2 2" xfId="9739" xr:uid="{00000000-0005-0000-0000-0000BD260000}"/>
    <cellStyle name="Normal 11 10 2 2 3" xfId="9740" xr:uid="{00000000-0005-0000-0000-0000BE260000}"/>
    <cellStyle name="Normal 11 10 2 2 4" xfId="9741" xr:uid="{00000000-0005-0000-0000-0000BF260000}"/>
    <cellStyle name="Normal 11 10 2 3" xfId="9742" xr:uid="{00000000-0005-0000-0000-0000C0260000}"/>
    <cellStyle name="Normal 11 10 2 4" xfId="9743" xr:uid="{00000000-0005-0000-0000-0000C1260000}"/>
    <cellStyle name="Normal 11 10 2 5" xfId="9744" xr:uid="{00000000-0005-0000-0000-0000C2260000}"/>
    <cellStyle name="Normal 11 10 3" xfId="9745" xr:uid="{00000000-0005-0000-0000-0000C3260000}"/>
    <cellStyle name="Normal 11 10 3 2" xfId="9746" xr:uid="{00000000-0005-0000-0000-0000C4260000}"/>
    <cellStyle name="Normal 11 10 3 3" xfId="9747" xr:uid="{00000000-0005-0000-0000-0000C5260000}"/>
    <cellStyle name="Normal 11 10 3 4" xfId="9748" xr:uid="{00000000-0005-0000-0000-0000C6260000}"/>
    <cellStyle name="Normal 11 10 4" xfId="9749" xr:uid="{00000000-0005-0000-0000-0000C7260000}"/>
    <cellStyle name="Normal 11 10 5" xfId="9750" xr:uid="{00000000-0005-0000-0000-0000C8260000}"/>
    <cellStyle name="Normal 11 10 6" xfId="9751" xr:uid="{00000000-0005-0000-0000-0000C9260000}"/>
    <cellStyle name="Normal 11 11" xfId="9752" xr:uid="{00000000-0005-0000-0000-0000CA260000}"/>
    <cellStyle name="Normal 11 11 2" xfId="9753" xr:uid="{00000000-0005-0000-0000-0000CB260000}"/>
    <cellStyle name="Normal 11 11 3" xfId="9754" xr:uid="{00000000-0005-0000-0000-0000CC260000}"/>
    <cellStyle name="Normal 11 11 4" xfId="9755" xr:uid="{00000000-0005-0000-0000-0000CD260000}"/>
    <cellStyle name="Normal 11 2" xfId="9756" xr:uid="{00000000-0005-0000-0000-0000CE260000}"/>
    <cellStyle name="Normal 11 2 2" xfId="9757" xr:uid="{00000000-0005-0000-0000-0000CF260000}"/>
    <cellStyle name="Normal 11 2 2 2" xfId="9758" xr:uid="{00000000-0005-0000-0000-0000D0260000}"/>
    <cellStyle name="Normal 11 2 2 2 2" xfId="9759" xr:uid="{00000000-0005-0000-0000-0000D1260000}"/>
    <cellStyle name="Normal 11 2 2 2 2 2" xfId="9760" xr:uid="{00000000-0005-0000-0000-0000D2260000}"/>
    <cellStyle name="Normal 11 2 2 2 2 2 2" xfId="9761" xr:uid="{00000000-0005-0000-0000-0000D3260000}"/>
    <cellStyle name="Normal 11 2 2 2 2 2 3" xfId="9762" xr:uid="{00000000-0005-0000-0000-0000D4260000}"/>
    <cellStyle name="Normal 11 2 2 2 2 2 4" xfId="9763" xr:uid="{00000000-0005-0000-0000-0000D5260000}"/>
    <cellStyle name="Normal 11 2 2 2 2 3" xfId="9764" xr:uid="{00000000-0005-0000-0000-0000D6260000}"/>
    <cellStyle name="Normal 11 2 2 2 2 4" xfId="9765" xr:uid="{00000000-0005-0000-0000-0000D7260000}"/>
    <cellStyle name="Normal 11 2 2 2 2 5" xfId="9766" xr:uid="{00000000-0005-0000-0000-0000D8260000}"/>
    <cellStyle name="Normal 11 2 2 2 3" xfId="9767" xr:uid="{00000000-0005-0000-0000-0000D9260000}"/>
    <cellStyle name="Normal 11 2 2 2 3 2" xfId="9768" xr:uid="{00000000-0005-0000-0000-0000DA260000}"/>
    <cellStyle name="Normal 11 2 2 2 3 3" xfId="9769" xr:uid="{00000000-0005-0000-0000-0000DB260000}"/>
    <cellStyle name="Normal 11 2 2 2 3 4" xfId="9770" xr:uid="{00000000-0005-0000-0000-0000DC260000}"/>
    <cellStyle name="Normal 11 2 2 2 4" xfId="9771" xr:uid="{00000000-0005-0000-0000-0000DD260000}"/>
    <cellStyle name="Normal 11 2 2 2 5" xfId="9772" xr:uid="{00000000-0005-0000-0000-0000DE260000}"/>
    <cellStyle name="Normal 11 2 2 2 6" xfId="9773" xr:uid="{00000000-0005-0000-0000-0000DF260000}"/>
    <cellStyle name="Normal 11 2 2 3" xfId="9774" xr:uid="{00000000-0005-0000-0000-0000E0260000}"/>
    <cellStyle name="Normal 11 2 2 3 2" xfId="9775" xr:uid="{00000000-0005-0000-0000-0000E1260000}"/>
    <cellStyle name="Normal 11 2 2 3 2 2" xfId="9776" xr:uid="{00000000-0005-0000-0000-0000E2260000}"/>
    <cellStyle name="Normal 11 2 2 3 2 3" xfId="9777" xr:uid="{00000000-0005-0000-0000-0000E3260000}"/>
    <cellStyle name="Normal 11 2 2 3 2 4" xfId="9778" xr:uid="{00000000-0005-0000-0000-0000E4260000}"/>
    <cellStyle name="Normal 11 2 2 3 3" xfId="9779" xr:uid="{00000000-0005-0000-0000-0000E5260000}"/>
    <cellStyle name="Normal 11 2 2 3 4" xfId="9780" xr:uid="{00000000-0005-0000-0000-0000E6260000}"/>
    <cellStyle name="Normal 11 2 2 3 5" xfId="9781" xr:uid="{00000000-0005-0000-0000-0000E7260000}"/>
    <cellStyle name="Normal 11 2 2 4" xfId="9782" xr:uid="{00000000-0005-0000-0000-0000E8260000}"/>
    <cellStyle name="Normal 11 2 2 5" xfId="9783" xr:uid="{00000000-0005-0000-0000-0000E9260000}"/>
    <cellStyle name="Normal 11 2 2 5 2" xfId="9784" xr:uid="{00000000-0005-0000-0000-0000EA260000}"/>
    <cellStyle name="Normal 11 2 2 5 3" xfId="9785" xr:uid="{00000000-0005-0000-0000-0000EB260000}"/>
    <cellStyle name="Normal 11 2 2 5 4" xfId="9786" xr:uid="{00000000-0005-0000-0000-0000EC260000}"/>
    <cellStyle name="Normal 11 2 2 6" xfId="9787" xr:uid="{00000000-0005-0000-0000-0000ED260000}"/>
    <cellStyle name="Normal 11 2 2 7" xfId="9788" xr:uid="{00000000-0005-0000-0000-0000EE260000}"/>
    <cellStyle name="Normal 11 2 2 8" xfId="9789" xr:uid="{00000000-0005-0000-0000-0000EF260000}"/>
    <cellStyle name="Normal 11 2 3" xfId="9790" xr:uid="{00000000-0005-0000-0000-0000F0260000}"/>
    <cellStyle name="Normal 11 2 4" xfId="9791" xr:uid="{00000000-0005-0000-0000-0000F1260000}"/>
    <cellStyle name="Normal 11 2 4 2" xfId="9792" xr:uid="{00000000-0005-0000-0000-0000F2260000}"/>
    <cellStyle name="Normal 11 2 4 2 2" xfId="9793" xr:uid="{00000000-0005-0000-0000-0000F3260000}"/>
    <cellStyle name="Normal 11 2 4 2 2 2" xfId="9794" xr:uid="{00000000-0005-0000-0000-0000F4260000}"/>
    <cellStyle name="Normal 11 2 4 2 2 3" xfId="9795" xr:uid="{00000000-0005-0000-0000-0000F5260000}"/>
    <cellStyle name="Normal 11 2 4 2 2 4" xfId="9796" xr:uid="{00000000-0005-0000-0000-0000F6260000}"/>
    <cellStyle name="Normal 11 2 4 2 3" xfId="9797" xr:uid="{00000000-0005-0000-0000-0000F7260000}"/>
    <cellStyle name="Normal 11 2 4 2 4" xfId="9798" xr:uid="{00000000-0005-0000-0000-0000F8260000}"/>
    <cellStyle name="Normal 11 2 4 2 5" xfId="9799" xr:uid="{00000000-0005-0000-0000-0000F9260000}"/>
    <cellStyle name="Normal 11 2 4 3" xfId="9800" xr:uid="{00000000-0005-0000-0000-0000FA260000}"/>
    <cellStyle name="Normal 11 2 4 3 2" xfId="9801" xr:uid="{00000000-0005-0000-0000-0000FB260000}"/>
    <cellStyle name="Normal 11 2 4 3 3" xfId="9802" xr:uid="{00000000-0005-0000-0000-0000FC260000}"/>
    <cellStyle name="Normal 11 2 4 3 4" xfId="9803" xr:uid="{00000000-0005-0000-0000-0000FD260000}"/>
    <cellStyle name="Normal 11 2 4 4" xfId="9804" xr:uid="{00000000-0005-0000-0000-0000FE260000}"/>
    <cellStyle name="Normal 11 2 4 5" xfId="9805" xr:uid="{00000000-0005-0000-0000-0000FF260000}"/>
    <cellStyle name="Normal 11 2 4 6" xfId="9806" xr:uid="{00000000-0005-0000-0000-000000270000}"/>
    <cellStyle name="Normal 11 3" xfId="9807" xr:uid="{00000000-0005-0000-0000-000001270000}"/>
    <cellStyle name="Normal 11 3 2" xfId="9808" xr:uid="{00000000-0005-0000-0000-000002270000}"/>
    <cellStyle name="Normal 11 3 2 2" xfId="9809" xr:uid="{00000000-0005-0000-0000-000003270000}"/>
    <cellStyle name="Normal 11 3 2 2 2" xfId="9810" xr:uid="{00000000-0005-0000-0000-000004270000}"/>
    <cellStyle name="Normal 11 3 2 2 2 2" xfId="9811" xr:uid="{00000000-0005-0000-0000-000005270000}"/>
    <cellStyle name="Normal 11 3 2 2 2 3" xfId="9812" xr:uid="{00000000-0005-0000-0000-000006270000}"/>
    <cellStyle name="Normal 11 3 2 2 2 4" xfId="9813" xr:uid="{00000000-0005-0000-0000-000007270000}"/>
    <cellStyle name="Normal 11 3 2 2 3" xfId="9814" xr:uid="{00000000-0005-0000-0000-000008270000}"/>
    <cellStyle name="Normal 11 3 2 2 4" xfId="9815" xr:uid="{00000000-0005-0000-0000-000009270000}"/>
    <cellStyle name="Normal 11 3 2 2 5" xfId="9816" xr:uid="{00000000-0005-0000-0000-00000A270000}"/>
    <cellStyle name="Normal 11 3 2 3" xfId="9817" xr:uid="{00000000-0005-0000-0000-00000B270000}"/>
    <cellStyle name="Normal 11 3 2 4" xfId="9818" xr:uid="{00000000-0005-0000-0000-00000C270000}"/>
    <cellStyle name="Normal 11 3 2 4 2" xfId="9819" xr:uid="{00000000-0005-0000-0000-00000D270000}"/>
    <cellStyle name="Normal 11 3 2 4 3" xfId="9820" xr:uid="{00000000-0005-0000-0000-00000E270000}"/>
    <cellStyle name="Normal 11 3 2 4 4" xfId="9821" xr:uid="{00000000-0005-0000-0000-00000F270000}"/>
    <cellStyle name="Normal 11 3 2 5" xfId="9822" xr:uid="{00000000-0005-0000-0000-000010270000}"/>
    <cellStyle name="Normal 11 3 2 6" xfId="9823" xr:uid="{00000000-0005-0000-0000-000011270000}"/>
    <cellStyle name="Normal 11 3 2 7" xfId="9824" xr:uid="{00000000-0005-0000-0000-000012270000}"/>
    <cellStyle name="Normal 11 4" xfId="9825" xr:uid="{00000000-0005-0000-0000-000013270000}"/>
    <cellStyle name="Normal 11 4 2" xfId="9826" xr:uid="{00000000-0005-0000-0000-000014270000}"/>
    <cellStyle name="Normal 11 4 2 2" xfId="9827" xr:uid="{00000000-0005-0000-0000-000015270000}"/>
    <cellStyle name="Normal 11 4 2 2 2" xfId="9828" xr:uid="{00000000-0005-0000-0000-000016270000}"/>
    <cellStyle name="Normal 11 4 2 2 3" xfId="9829" xr:uid="{00000000-0005-0000-0000-000017270000}"/>
    <cellStyle name="Normal 11 4 2 2 4" xfId="9830" xr:uid="{00000000-0005-0000-0000-000018270000}"/>
    <cellStyle name="Normal 11 4 2 3" xfId="9831" xr:uid="{00000000-0005-0000-0000-000019270000}"/>
    <cellStyle name="Normal 11 4 2 4" xfId="9832" xr:uid="{00000000-0005-0000-0000-00001A270000}"/>
    <cellStyle name="Normal 11 4 2 5" xfId="9833" xr:uid="{00000000-0005-0000-0000-00001B270000}"/>
    <cellStyle name="Normal 11 4 3" xfId="9834" xr:uid="{00000000-0005-0000-0000-00001C270000}"/>
    <cellStyle name="Normal 11 4 4" xfId="9835" xr:uid="{00000000-0005-0000-0000-00001D270000}"/>
    <cellStyle name="Normal 11 4 4 2" xfId="9836" xr:uid="{00000000-0005-0000-0000-00001E270000}"/>
    <cellStyle name="Normal 11 4 4 3" xfId="9837" xr:uid="{00000000-0005-0000-0000-00001F270000}"/>
    <cellStyle name="Normal 11 4 4 4" xfId="9838" xr:uid="{00000000-0005-0000-0000-000020270000}"/>
    <cellStyle name="Normal 11 4 5" xfId="9839" xr:uid="{00000000-0005-0000-0000-000021270000}"/>
    <cellStyle name="Normal 11 4 6" xfId="9840" xr:uid="{00000000-0005-0000-0000-000022270000}"/>
    <cellStyle name="Normal 11 4 7" xfId="9841" xr:uid="{00000000-0005-0000-0000-000023270000}"/>
    <cellStyle name="Normal 11 5" xfId="9842" xr:uid="{00000000-0005-0000-0000-000024270000}"/>
    <cellStyle name="Normal 11 5 2" xfId="9843" xr:uid="{00000000-0005-0000-0000-000025270000}"/>
    <cellStyle name="Normal 11 5 2 2" xfId="9844" xr:uid="{00000000-0005-0000-0000-000026270000}"/>
    <cellStyle name="Normal 11 5 2 2 2" xfId="9845" xr:uid="{00000000-0005-0000-0000-000027270000}"/>
    <cellStyle name="Normal 11 5 2 2 3" xfId="9846" xr:uid="{00000000-0005-0000-0000-000028270000}"/>
    <cellStyle name="Normal 11 5 2 2 4" xfId="9847" xr:uid="{00000000-0005-0000-0000-000029270000}"/>
    <cellStyle name="Normal 11 5 2 3" xfId="9848" xr:uid="{00000000-0005-0000-0000-00002A270000}"/>
    <cellStyle name="Normal 11 5 2 4" xfId="9849" xr:uid="{00000000-0005-0000-0000-00002B270000}"/>
    <cellStyle name="Normal 11 5 2 5" xfId="9850" xr:uid="{00000000-0005-0000-0000-00002C270000}"/>
    <cellStyle name="Normal 11 5 3" xfId="9851" xr:uid="{00000000-0005-0000-0000-00002D270000}"/>
    <cellStyle name="Normal 11 5 3 2" xfId="9852" xr:uid="{00000000-0005-0000-0000-00002E270000}"/>
    <cellStyle name="Normal 11 5 3 3" xfId="9853" xr:uid="{00000000-0005-0000-0000-00002F270000}"/>
    <cellStyle name="Normal 11 5 3 4" xfId="9854" xr:uid="{00000000-0005-0000-0000-000030270000}"/>
    <cellStyle name="Normal 11 5 4" xfId="9855" xr:uid="{00000000-0005-0000-0000-000031270000}"/>
    <cellStyle name="Normal 11 5 5" xfId="9856" xr:uid="{00000000-0005-0000-0000-000032270000}"/>
    <cellStyle name="Normal 11 5 6" xfId="9857" xr:uid="{00000000-0005-0000-0000-000033270000}"/>
    <cellStyle name="Normal 11 6" xfId="9858" xr:uid="{00000000-0005-0000-0000-000034270000}"/>
    <cellStyle name="Normal 11 6 2" xfId="9859" xr:uid="{00000000-0005-0000-0000-000035270000}"/>
    <cellStyle name="Normal 11 6 2 2" xfId="9860" xr:uid="{00000000-0005-0000-0000-000036270000}"/>
    <cellStyle name="Normal 11 6 2 2 2" xfId="9861" xr:uid="{00000000-0005-0000-0000-000037270000}"/>
    <cellStyle name="Normal 11 6 2 2 3" xfId="9862" xr:uid="{00000000-0005-0000-0000-000038270000}"/>
    <cellStyle name="Normal 11 6 2 2 4" xfId="9863" xr:uid="{00000000-0005-0000-0000-000039270000}"/>
    <cellStyle name="Normal 11 6 2 3" xfId="9864" xr:uid="{00000000-0005-0000-0000-00003A270000}"/>
    <cellStyle name="Normal 11 6 2 4" xfId="9865" xr:uid="{00000000-0005-0000-0000-00003B270000}"/>
    <cellStyle name="Normal 11 6 2 5" xfId="9866" xr:uid="{00000000-0005-0000-0000-00003C270000}"/>
    <cellStyle name="Normal 11 6 3" xfId="9867" xr:uid="{00000000-0005-0000-0000-00003D270000}"/>
    <cellStyle name="Normal 11 6 3 2" xfId="9868" xr:uid="{00000000-0005-0000-0000-00003E270000}"/>
    <cellStyle name="Normal 11 6 3 3" xfId="9869" xr:uid="{00000000-0005-0000-0000-00003F270000}"/>
    <cellStyle name="Normal 11 6 3 4" xfId="9870" xr:uid="{00000000-0005-0000-0000-000040270000}"/>
    <cellStyle name="Normal 11 6 4" xfId="9871" xr:uid="{00000000-0005-0000-0000-000041270000}"/>
    <cellStyle name="Normal 11 6 5" xfId="9872" xr:uid="{00000000-0005-0000-0000-000042270000}"/>
    <cellStyle name="Normal 11 6 6" xfId="9873" xr:uid="{00000000-0005-0000-0000-000043270000}"/>
    <cellStyle name="Normal 11 7" xfId="9874" xr:uid="{00000000-0005-0000-0000-000044270000}"/>
    <cellStyle name="Normal 11 7 2" xfId="9875" xr:uid="{00000000-0005-0000-0000-000045270000}"/>
    <cellStyle name="Normal 11 7 2 2" xfId="9876" xr:uid="{00000000-0005-0000-0000-000046270000}"/>
    <cellStyle name="Normal 11 7 2 2 2" xfId="9877" xr:uid="{00000000-0005-0000-0000-000047270000}"/>
    <cellStyle name="Normal 11 7 2 2 3" xfId="9878" xr:uid="{00000000-0005-0000-0000-000048270000}"/>
    <cellStyle name="Normal 11 7 2 2 4" xfId="9879" xr:uid="{00000000-0005-0000-0000-000049270000}"/>
    <cellStyle name="Normal 11 7 2 3" xfId="9880" xr:uid="{00000000-0005-0000-0000-00004A270000}"/>
    <cellStyle name="Normal 11 7 2 4" xfId="9881" xr:uid="{00000000-0005-0000-0000-00004B270000}"/>
    <cellStyle name="Normal 11 7 2 5" xfId="9882" xr:uid="{00000000-0005-0000-0000-00004C270000}"/>
    <cellStyle name="Normal 11 7 3" xfId="9883" xr:uid="{00000000-0005-0000-0000-00004D270000}"/>
    <cellStyle name="Normal 11 7 3 2" xfId="9884" xr:uid="{00000000-0005-0000-0000-00004E270000}"/>
    <cellStyle name="Normal 11 7 3 3" xfId="9885" xr:uid="{00000000-0005-0000-0000-00004F270000}"/>
    <cellStyle name="Normal 11 7 3 4" xfId="9886" xr:uid="{00000000-0005-0000-0000-000050270000}"/>
    <cellStyle name="Normal 11 7 4" xfId="9887" xr:uid="{00000000-0005-0000-0000-000051270000}"/>
    <cellStyle name="Normal 11 7 5" xfId="9888" xr:uid="{00000000-0005-0000-0000-000052270000}"/>
    <cellStyle name="Normal 11 7 6" xfId="9889" xr:uid="{00000000-0005-0000-0000-000053270000}"/>
    <cellStyle name="Normal 11 8" xfId="9890" xr:uid="{00000000-0005-0000-0000-000054270000}"/>
    <cellStyle name="Normal 11 8 2" xfId="9891" xr:uid="{00000000-0005-0000-0000-000055270000}"/>
    <cellStyle name="Normal 11 8 2 2" xfId="9892" xr:uid="{00000000-0005-0000-0000-000056270000}"/>
    <cellStyle name="Normal 11 8 2 2 2" xfId="9893" xr:uid="{00000000-0005-0000-0000-000057270000}"/>
    <cellStyle name="Normal 11 8 2 2 3" xfId="9894" xr:uid="{00000000-0005-0000-0000-000058270000}"/>
    <cellStyle name="Normal 11 8 2 2 4" xfId="9895" xr:uid="{00000000-0005-0000-0000-000059270000}"/>
    <cellStyle name="Normal 11 8 2 3" xfId="9896" xr:uid="{00000000-0005-0000-0000-00005A270000}"/>
    <cellStyle name="Normal 11 8 2 4" xfId="9897" xr:uid="{00000000-0005-0000-0000-00005B270000}"/>
    <cellStyle name="Normal 11 8 2 5" xfId="9898" xr:uid="{00000000-0005-0000-0000-00005C270000}"/>
    <cellStyle name="Normal 11 8 3" xfId="9899" xr:uid="{00000000-0005-0000-0000-00005D270000}"/>
    <cellStyle name="Normal 11 8 3 2" xfId="9900" xr:uid="{00000000-0005-0000-0000-00005E270000}"/>
    <cellStyle name="Normal 11 8 3 3" xfId="9901" xr:uid="{00000000-0005-0000-0000-00005F270000}"/>
    <cellStyle name="Normal 11 8 3 4" xfId="9902" xr:uid="{00000000-0005-0000-0000-000060270000}"/>
    <cellStyle name="Normal 11 8 4" xfId="9903" xr:uid="{00000000-0005-0000-0000-000061270000}"/>
    <cellStyle name="Normal 11 8 5" xfId="9904" xr:uid="{00000000-0005-0000-0000-000062270000}"/>
    <cellStyle name="Normal 11 8 6" xfId="9905" xr:uid="{00000000-0005-0000-0000-000063270000}"/>
    <cellStyle name="Normal 11 9" xfId="9906" xr:uid="{00000000-0005-0000-0000-000064270000}"/>
    <cellStyle name="Normal 11 9 2" xfId="9907" xr:uid="{00000000-0005-0000-0000-000065270000}"/>
    <cellStyle name="Normal 11 9 2 2" xfId="9908" xr:uid="{00000000-0005-0000-0000-000066270000}"/>
    <cellStyle name="Normal 11 9 2 2 2" xfId="9909" xr:uid="{00000000-0005-0000-0000-000067270000}"/>
    <cellStyle name="Normal 11 9 2 2 3" xfId="9910" xr:uid="{00000000-0005-0000-0000-000068270000}"/>
    <cellStyle name="Normal 11 9 2 2 4" xfId="9911" xr:uid="{00000000-0005-0000-0000-000069270000}"/>
    <cellStyle name="Normal 11 9 2 3" xfId="9912" xr:uid="{00000000-0005-0000-0000-00006A270000}"/>
    <cellStyle name="Normal 11 9 2 4" xfId="9913" xr:uid="{00000000-0005-0000-0000-00006B270000}"/>
    <cellStyle name="Normal 11 9 2 5" xfId="9914" xr:uid="{00000000-0005-0000-0000-00006C270000}"/>
    <cellStyle name="Normal 11 9 3" xfId="9915" xr:uid="{00000000-0005-0000-0000-00006D270000}"/>
    <cellStyle name="Normal 11 9 3 2" xfId="9916" xr:uid="{00000000-0005-0000-0000-00006E270000}"/>
    <cellStyle name="Normal 11 9 3 3" xfId="9917" xr:uid="{00000000-0005-0000-0000-00006F270000}"/>
    <cellStyle name="Normal 11 9 3 4" xfId="9918" xr:uid="{00000000-0005-0000-0000-000070270000}"/>
    <cellStyle name="Normal 11 9 4" xfId="9919" xr:uid="{00000000-0005-0000-0000-000071270000}"/>
    <cellStyle name="Normal 11 9 5" xfId="9920" xr:uid="{00000000-0005-0000-0000-000072270000}"/>
    <cellStyle name="Normal 11 9 6" xfId="9921" xr:uid="{00000000-0005-0000-0000-000073270000}"/>
    <cellStyle name="Normal 110" xfId="9922" xr:uid="{00000000-0005-0000-0000-000074270000}"/>
    <cellStyle name="Normal 110 2" xfId="9923" xr:uid="{00000000-0005-0000-0000-000075270000}"/>
    <cellStyle name="Normal 110 3" xfId="9924" xr:uid="{00000000-0005-0000-0000-000076270000}"/>
    <cellStyle name="Normal 110 4" xfId="9925" xr:uid="{00000000-0005-0000-0000-000077270000}"/>
    <cellStyle name="Normal 111" xfId="9926" xr:uid="{00000000-0005-0000-0000-000078270000}"/>
    <cellStyle name="Normal 111 2" xfId="9927" xr:uid="{00000000-0005-0000-0000-000079270000}"/>
    <cellStyle name="Normal 111 3" xfId="9928" xr:uid="{00000000-0005-0000-0000-00007A270000}"/>
    <cellStyle name="Normal 111 4" xfId="9929" xr:uid="{00000000-0005-0000-0000-00007B270000}"/>
    <cellStyle name="Normal 112" xfId="9930" xr:uid="{00000000-0005-0000-0000-00007C270000}"/>
    <cellStyle name="Normal 112 2" xfId="9931" xr:uid="{00000000-0005-0000-0000-00007D270000}"/>
    <cellStyle name="Normal 112 3" xfId="9932" xr:uid="{00000000-0005-0000-0000-00007E270000}"/>
    <cellStyle name="Normal 112 4" xfId="9933" xr:uid="{00000000-0005-0000-0000-00007F270000}"/>
    <cellStyle name="Normal 113" xfId="9934" xr:uid="{00000000-0005-0000-0000-000080270000}"/>
    <cellStyle name="Normal 113 2" xfId="9935" xr:uid="{00000000-0005-0000-0000-000081270000}"/>
    <cellStyle name="Normal 113 3" xfId="9936" xr:uid="{00000000-0005-0000-0000-000082270000}"/>
    <cellStyle name="Normal 113 4" xfId="9937" xr:uid="{00000000-0005-0000-0000-000083270000}"/>
    <cellStyle name="Normal 114" xfId="9938" xr:uid="{00000000-0005-0000-0000-000084270000}"/>
    <cellStyle name="Normal 114 2" xfId="9939" xr:uid="{00000000-0005-0000-0000-000085270000}"/>
    <cellStyle name="Normal 114 3" xfId="9940" xr:uid="{00000000-0005-0000-0000-000086270000}"/>
    <cellStyle name="Normal 114 4" xfId="9941" xr:uid="{00000000-0005-0000-0000-000087270000}"/>
    <cellStyle name="Normal 115" xfId="9942" xr:uid="{00000000-0005-0000-0000-000088270000}"/>
    <cellStyle name="Normal 115 2" xfId="9943" xr:uid="{00000000-0005-0000-0000-000089270000}"/>
    <cellStyle name="Normal 115 3" xfId="9944" xr:uid="{00000000-0005-0000-0000-00008A270000}"/>
    <cellStyle name="Normal 115 4" xfId="9945" xr:uid="{00000000-0005-0000-0000-00008B270000}"/>
    <cellStyle name="Normal 116" xfId="9946" xr:uid="{00000000-0005-0000-0000-00008C270000}"/>
    <cellStyle name="Normal 116 2" xfId="9947" xr:uid="{00000000-0005-0000-0000-00008D270000}"/>
    <cellStyle name="Normal 116 3" xfId="9948" xr:uid="{00000000-0005-0000-0000-00008E270000}"/>
    <cellStyle name="Normal 116 4" xfId="9949" xr:uid="{00000000-0005-0000-0000-00008F270000}"/>
    <cellStyle name="Normal 117" xfId="9950" xr:uid="{00000000-0005-0000-0000-000090270000}"/>
    <cellStyle name="Normal 117 2" xfId="9951" xr:uid="{00000000-0005-0000-0000-000091270000}"/>
    <cellStyle name="Normal 117 3" xfId="9952" xr:uid="{00000000-0005-0000-0000-000092270000}"/>
    <cellStyle name="Normal 117 4" xfId="9953" xr:uid="{00000000-0005-0000-0000-000093270000}"/>
    <cellStyle name="Normal 118" xfId="9954" xr:uid="{00000000-0005-0000-0000-000094270000}"/>
    <cellStyle name="Normal 118 2" xfId="9955" xr:uid="{00000000-0005-0000-0000-000095270000}"/>
    <cellStyle name="Normal 118 3" xfId="9956" xr:uid="{00000000-0005-0000-0000-000096270000}"/>
    <cellStyle name="Normal 118 4" xfId="9957" xr:uid="{00000000-0005-0000-0000-000097270000}"/>
    <cellStyle name="Normal 119" xfId="9958" xr:uid="{00000000-0005-0000-0000-000098270000}"/>
    <cellStyle name="Normal 12" xfId="9959" xr:uid="{00000000-0005-0000-0000-000099270000}"/>
    <cellStyle name="Normal 12 10" xfId="9960" xr:uid="{00000000-0005-0000-0000-00009A270000}"/>
    <cellStyle name="Normal 12 10 2" xfId="9961" xr:uid="{00000000-0005-0000-0000-00009B270000}"/>
    <cellStyle name="Normal 12 10 2 2" xfId="9962" xr:uid="{00000000-0005-0000-0000-00009C270000}"/>
    <cellStyle name="Normal 12 10 2 2 2" xfId="9963" xr:uid="{00000000-0005-0000-0000-00009D270000}"/>
    <cellStyle name="Normal 12 10 2 2 3" xfId="9964" xr:uid="{00000000-0005-0000-0000-00009E270000}"/>
    <cellStyle name="Normal 12 10 2 2 4" xfId="9965" xr:uid="{00000000-0005-0000-0000-00009F270000}"/>
    <cellStyle name="Normal 12 10 2 3" xfId="9966" xr:uid="{00000000-0005-0000-0000-0000A0270000}"/>
    <cellStyle name="Normal 12 10 2 4" xfId="9967" xr:uid="{00000000-0005-0000-0000-0000A1270000}"/>
    <cellStyle name="Normal 12 10 2 5" xfId="9968" xr:uid="{00000000-0005-0000-0000-0000A2270000}"/>
    <cellStyle name="Normal 12 10 3" xfId="9969" xr:uid="{00000000-0005-0000-0000-0000A3270000}"/>
    <cellStyle name="Normal 12 10 3 2" xfId="9970" xr:uid="{00000000-0005-0000-0000-0000A4270000}"/>
    <cellStyle name="Normal 12 10 3 3" xfId="9971" xr:uid="{00000000-0005-0000-0000-0000A5270000}"/>
    <cellStyle name="Normal 12 10 3 4" xfId="9972" xr:uid="{00000000-0005-0000-0000-0000A6270000}"/>
    <cellStyle name="Normal 12 10 4" xfId="9973" xr:uid="{00000000-0005-0000-0000-0000A7270000}"/>
    <cellStyle name="Normal 12 10 5" xfId="9974" xr:uid="{00000000-0005-0000-0000-0000A8270000}"/>
    <cellStyle name="Normal 12 10 6" xfId="9975" xr:uid="{00000000-0005-0000-0000-0000A9270000}"/>
    <cellStyle name="Normal 12 11" xfId="9976" xr:uid="{00000000-0005-0000-0000-0000AA270000}"/>
    <cellStyle name="Normal 12 11 2" xfId="9977" xr:uid="{00000000-0005-0000-0000-0000AB270000}"/>
    <cellStyle name="Normal 12 11 2 2" xfId="9978" xr:uid="{00000000-0005-0000-0000-0000AC270000}"/>
    <cellStyle name="Normal 12 11 2 2 2" xfId="9979" xr:uid="{00000000-0005-0000-0000-0000AD270000}"/>
    <cellStyle name="Normal 12 11 2 2 3" xfId="9980" xr:uid="{00000000-0005-0000-0000-0000AE270000}"/>
    <cellStyle name="Normal 12 11 2 2 4" xfId="9981" xr:uid="{00000000-0005-0000-0000-0000AF270000}"/>
    <cellStyle name="Normal 12 11 2 3" xfId="9982" xr:uid="{00000000-0005-0000-0000-0000B0270000}"/>
    <cellStyle name="Normal 12 11 2 4" xfId="9983" xr:uid="{00000000-0005-0000-0000-0000B1270000}"/>
    <cellStyle name="Normal 12 11 2 5" xfId="9984" xr:uid="{00000000-0005-0000-0000-0000B2270000}"/>
    <cellStyle name="Normal 12 11 3" xfId="9985" xr:uid="{00000000-0005-0000-0000-0000B3270000}"/>
    <cellStyle name="Normal 12 11 3 2" xfId="9986" xr:uid="{00000000-0005-0000-0000-0000B4270000}"/>
    <cellStyle name="Normal 12 11 3 3" xfId="9987" xr:uid="{00000000-0005-0000-0000-0000B5270000}"/>
    <cellStyle name="Normal 12 11 3 4" xfId="9988" xr:uid="{00000000-0005-0000-0000-0000B6270000}"/>
    <cellStyle name="Normal 12 11 4" xfId="9989" xr:uid="{00000000-0005-0000-0000-0000B7270000}"/>
    <cellStyle name="Normal 12 11 5" xfId="9990" xr:uid="{00000000-0005-0000-0000-0000B8270000}"/>
    <cellStyle name="Normal 12 11 6" xfId="9991" xr:uid="{00000000-0005-0000-0000-0000B9270000}"/>
    <cellStyle name="Normal 12 12" xfId="9992" xr:uid="{00000000-0005-0000-0000-0000BA270000}"/>
    <cellStyle name="Normal 12 12 2" xfId="9993" xr:uid="{00000000-0005-0000-0000-0000BB270000}"/>
    <cellStyle name="Normal 12 12 2 2" xfId="9994" xr:uid="{00000000-0005-0000-0000-0000BC270000}"/>
    <cellStyle name="Normal 12 12 2 2 2" xfId="9995" xr:uid="{00000000-0005-0000-0000-0000BD270000}"/>
    <cellStyle name="Normal 12 12 2 2 3" xfId="9996" xr:uid="{00000000-0005-0000-0000-0000BE270000}"/>
    <cellStyle name="Normal 12 12 2 2 4" xfId="9997" xr:uid="{00000000-0005-0000-0000-0000BF270000}"/>
    <cellStyle name="Normal 12 12 2 3" xfId="9998" xr:uid="{00000000-0005-0000-0000-0000C0270000}"/>
    <cellStyle name="Normal 12 12 2 4" xfId="9999" xr:uid="{00000000-0005-0000-0000-0000C1270000}"/>
    <cellStyle name="Normal 12 12 2 5" xfId="10000" xr:uid="{00000000-0005-0000-0000-0000C2270000}"/>
    <cellStyle name="Normal 12 12 3" xfId="10001" xr:uid="{00000000-0005-0000-0000-0000C3270000}"/>
    <cellStyle name="Normal 12 12 3 2" xfId="10002" xr:uid="{00000000-0005-0000-0000-0000C4270000}"/>
    <cellStyle name="Normal 12 12 3 3" xfId="10003" xr:uid="{00000000-0005-0000-0000-0000C5270000}"/>
    <cellStyle name="Normal 12 12 3 4" xfId="10004" xr:uid="{00000000-0005-0000-0000-0000C6270000}"/>
    <cellStyle name="Normal 12 12 4" xfId="10005" xr:uid="{00000000-0005-0000-0000-0000C7270000}"/>
    <cellStyle name="Normal 12 12 5" xfId="10006" xr:uid="{00000000-0005-0000-0000-0000C8270000}"/>
    <cellStyle name="Normal 12 12 6" xfId="10007" xr:uid="{00000000-0005-0000-0000-0000C9270000}"/>
    <cellStyle name="Normal 12 13" xfId="10008" xr:uid="{00000000-0005-0000-0000-0000CA270000}"/>
    <cellStyle name="Normal 12 13 2" xfId="10009" xr:uid="{00000000-0005-0000-0000-0000CB270000}"/>
    <cellStyle name="Normal 12 13 2 2" xfId="10010" xr:uid="{00000000-0005-0000-0000-0000CC270000}"/>
    <cellStyle name="Normal 12 13 2 2 2" xfId="10011" xr:uid="{00000000-0005-0000-0000-0000CD270000}"/>
    <cellStyle name="Normal 12 13 2 2 3" xfId="10012" xr:uid="{00000000-0005-0000-0000-0000CE270000}"/>
    <cellStyle name="Normal 12 13 2 2 4" xfId="10013" xr:uid="{00000000-0005-0000-0000-0000CF270000}"/>
    <cellStyle name="Normal 12 13 2 3" xfId="10014" xr:uid="{00000000-0005-0000-0000-0000D0270000}"/>
    <cellStyle name="Normal 12 13 2 4" xfId="10015" xr:uid="{00000000-0005-0000-0000-0000D1270000}"/>
    <cellStyle name="Normal 12 13 2 5" xfId="10016" xr:uid="{00000000-0005-0000-0000-0000D2270000}"/>
    <cellStyle name="Normal 12 13 3" xfId="10017" xr:uid="{00000000-0005-0000-0000-0000D3270000}"/>
    <cellStyle name="Normal 12 13 3 2" xfId="10018" xr:uid="{00000000-0005-0000-0000-0000D4270000}"/>
    <cellStyle name="Normal 12 13 3 3" xfId="10019" xr:uid="{00000000-0005-0000-0000-0000D5270000}"/>
    <cellStyle name="Normal 12 13 3 4" xfId="10020" xr:uid="{00000000-0005-0000-0000-0000D6270000}"/>
    <cellStyle name="Normal 12 13 4" xfId="10021" xr:uid="{00000000-0005-0000-0000-0000D7270000}"/>
    <cellStyle name="Normal 12 13 5" xfId="10022" xr:uid="{00000000-0005-0000-0000-0000D8270000}"/>
    <cellStyle name="Normal 12 13 6" xfId="10023" xr:uid="{00000000-0005-0000-0000-0000D9270000}"/>
    <cellStyle name="Normal 12 14" xfId="10024" xr:uid="{00000000-0005-0000-0000-0000DA270000}"/>
    <cellStyle name="Normal 12 14 2" xfId="10025" xr:uid="{00000000-0005-0000-0000-0000DB270000}"/>
    <cellStyle name="Normal 12 14 3" xfId="10026" xr:uid="{00000000-0005-0000-0000-0000DC270000}"/>
    <cellStyle name="Normal 12 14 4" xfId="10027" xr:uid="{00000000-0005-0000-0000-0000DD270000}"/>
    <cellStyle name="Normal 12 2" xfId="10028" xr:uid="{00000000-0005-0000-0000-0000DE270000}"/>
    <cellStyle name="Normal 12 2 2" xfId="10029" xr:uid="{00000000-0005-0000-0000-0000DF270000}"/>
    <cellStyle name="Normal 12 2 3" xfId="10030" xr:uid="{00000000-0005-0000-0000-0000E0270000}"/>
    <cellStyle name="Normal 12 2 3 2" xfId="10031" xr:uid="{00000000-0005-0000-0000-0000E1270000}"/>
    <cellStyle name="Normal 12 2 3 2 2" xfId="10032" xr:uid="{00000000-0005-0000-0000-0000E2270000}"/>
    <cellStyle name="Normal 12 2 3 2 2 2" xfId="10033" xr:uid="{00000000-0005-0000-0000-0000E3270000}"/>
    <cellStyle name="Normal 12 2 3 2 2 3" xfId="10034" xr:uid="{00000000-0005-0000-0000-0000E4270000}"/>
    <cellStyle name="Normal 12 2 3 2 2 4" xfId="10035" xr:uid="{00000000-0005-0000-0000-0000E5270000}"/>
    <cellStyle name="Normal 12 2 3 2 3" xfId="10036" xr:uid="{00000000-0005-0000-0000-0000E6270000}"/>
    <cellStyle name="Normal 12 2 3 2 4" xfId="10037" xr:uid="{00000000-0005-0000-0000-0000E7270000}"/>
    <cellStyle name="Normal 12 2 3 2 5" xfId="10038" xr:uid="{00000000-0005-0000-0000-0000E8270000}"/>
    <cellStyle name="Normal 12 2 3 3" xfId="10039" xr:uid="{00000000-0005-0000-0000-0000E9270000}"/>
    <cellStyle name="Normal 12 2 3 3 2" xfId="10040" xr:uid="{00000000-0005-0000-0000-0000EA270000}"/>
    <cellStyle name="Normal 12 2 3 3 3" xfId="10041" xr:uid="{00000000-0005-0000-0000-0000EB270000}"/>
    <cellStyle name="Normal 12 2 3 3 4" xfId="10042" xr:uid="{00000000-0005-0000-0000-0000EC270000}"/>
    <cellStyle name="Normal 12 2 3 4" xfId="10043" xr:uid="{00000000-0005-0000-0000-0000ED270000}"/>
    <cellStyle name="Normal 12 2 3 5" xfId="10044" xr:uid="{00000000-0005-0000-0000-0000EE270000}"/>
    <cellStyle name="Normal 12 2 3 6" xfId="10045" xr:uid="{00000000-0005-0000-0000-0000EF270000}"/>
    <cellStyle name="Normal 12 3" xfId="10046" xr:uid="{00000000-0005-0000-0000-0000F0270000}"/>
    <cellStyle name="Normal 12 3 2" xfId="10047" xr:uid="{00000000-0005-0000-0000-0000F1270000}"/>
    <cellStyle name="Normal 12 3 2 2" xfId="10048" xr:uid="{00000000-0005-0000-0000-0000F2270000}"/>
    <cellStyle name="Normal 12 3 2 2 2" xfId="10049" xr:uid="{00000000-0005-0000-0000-0000F3270000}"/>
    <cellStyle name="Normal 12 3 2 2 2 2" xfId="10050" xr:uid="{00000000-0005-0000-0000-0000F4270000}"/>
    <cellStyle name="Normal 12 3 2 2 2 3" xfId="10051" xr:uid="{00000000-0005-0000-0000-0000F5270000}"/>
    <cellStyle name="Normal 12 3 2 2 2 4" xfId="10052" xr:uid="{00000000-0005-0000-0000-0000F6270000}"/>
    <cellStyle name="Normal 12 3 2 2 3" xfId="10053" xr:uid="{00000000-0005-0000-0000-0000F7270000}"/>
    <cellStyle name="Normal 12 3 2 2 4" xfId="10054" xr:uid="{00000000-0005-0000-0000-0000F8270000}"/>
    <cellStyle name="Normal 12 3 2 2 5" xfId="10055" xr:uid="{00000000-0005-0000-0000-0000F9270000}"/>
    <cellStyle name="Normal 12 3 2 3" xfId="10056" xr:uid="{00000000-0005-0000-0000-0000FA270000}"/>
    <cellStyle name="Normal 12 3 2 4" xfId="10057" xr:uid="{00000000-0005-0000-0000-0000FB270000}"/>
    <cellStyle name="Normal 12 3 2 4 2" xfId="10058" xr:uid="{00000000-0005-0000-0000-0000FC270000}"/>
    <cellStyle name="Normal 12 3 2 4 3" xfId="10059" xr:uid="{00000000-0005-0000-0000-0000FD270000}"/>
    <cellStyle name="Normal 12 3 2 4 4" xfId="10060" xr:uid="{00000000-0005-0000-0000-0000FE270000}"/>
    <cellStyle name="Normal 12 3 2 5" xfId="10061" xr:uid="{00000000-0005-0000-0000-0000FF270000}"/>
    <cellStyle name="Normal 12 3 2 6" xfId="10062" xr:uid="{00000000-0005-0000-0000-000000280000}"/>
    <cellStyle name="Normal 12 3 2 7" xfId="10063" xr:uid="{00000000-0005-0000-0000-000001280000}"/>
    <cellStyle name="Normal 12 4" xfId="10064" xr:uid="{00000000-0005-0000-0000-000002280000}"/>
    <cellStyle name="Normal 12 4 2" xfId="10065" xr:uid="{00000000-0005-0000-0000-000003280000}"/>
    <cellStyle name="Normal 12 4 2 2" xfId="10066" xr:uid="{00000000-0005-0000-0000-000004280000}"/>
    <cellStyle name="Normal 12 4 2 2 2" xfId="10067" xr:uid="{00000000-0005-0000-0000-000005280000}"/>
    <cellStyle name="Normal 12 4 2 2 3" xfId="10068" xr:uid="{00000000-0005-0000-0000-000006280000}"/>
    <cellStyle name="Normal 12 4 2 2 4" xfId="10069" xr:uid="{00000000-0005-0000-0000-000007280000}"/>
    <cellStyle name="Normal 12 4 2 3" xfId="10070" xr:uid="{00000000-0005-0000-0000-000008280000}"/>
    <cellStyle name="Normal 12 4 2 4" xfId="10071" xr:uid="{00000000-0005-0000-0000-000009280000}"/>
    <cellStyle name="Normal 12 4 2 5" xfId="10072" xr:uid="{00000000-0005-0000-0000-00000A280000}"/>
    <cellStyle name="Normal 12 4 3" xfId="10073" xr:uid="{00000000-0005-0000-0000-00000B280000}"/>
    <cellStyle name="Normal 12 4 4" xfId="10074" xr:uid="{00000000-0005-0000-0000-00000C280000}"/>
    <cellStyle name="Normal 12 4 4 2" xfId="10075" xr:uid="{00000000-0005-0000-0000-00000D280000}"/>
    <cellStyle name="Normal 12 4 4 3" xfId="10076" xr:uid="{00000000-0005-0000-0000-00000E280000}"/>
    <cellStyle name="Normal 12 4 4 4" xfId="10077" xr:uid="{00000000-0005-0000-0000-00000F280000}"/>
    <cellStyle name="Normal 12 4 5" xfId="10078" xr:uid="{00000000-0005-0000-0000-000010280000}"/>
    <cellStyle name="Normal 12 4 6" xfId="10079" xr:uid="{00000000-0005-0000-0000-000011280000}"/>
    <cellStyle name="Normal 12 4 7" xfId="10080" xr:uid="{00000000-0005-0000-0000-000012280000}"/>
    <cellStyle name="Normal 12 5" xfId="10081" xr:uid="{00000000-0005-0000-0000-000013280000}"/>
    <cellStyle name="Normal 12 5 2" xfId="10082" xr:uid="{00000000-0005-0000-0000-000014280000}"/>
    <cellStyle name="Normal 12 5 2 2" xfId="10083" xr:uid="{00000000-0005-0000-0000-000015280000}"/>
    <cellStyle name="Normal 12 5 2 2 2" xfId="10084" xr:uid="{00000000-0005-0000-0000-000016280000}"/>
    <cellStyle name="Normal 12 5 2 2 3" xfId="10085" xr:uid="{00000000-0005-0000-0000-000017280000}"/>
    <cellStyle name="Normal 12 5 2 2 4" xfId="10086" xr:uid="{00000000-0005-0000-0000-000018280000}"/>
    <cellStyle name="Normal 12 5 2 3" xfId="10087" xr:uid="{00000000-0005-0000-0000-000019280000}"/>
    <cellStyle name="Normal 12 5 2 4" xfId="10088" xr:uid="{00000000-0005-0000-0000-00001A280000}"/>
    <cellStyle name="Normal 12 5 2 5" xfId="10089" xr:uid="{00000000-0005-0000-0000-00001B280000}"/>
    <cellStyle name="Normal 12 5 3" xfId="10090" xr:uid="{00000000-0005-0000-0000-00001C280000}"/>
    <cellStyle name="Normal 12 5 4" xfId="10091" xr:uid="{00000000-0005-0000-0000-00001D280000}"/>
    <cellStyle name="Normal 12 5 4 2" xfId="10092" xr:uid="{00000000-0005-0000-0000-00001E280000}"/>
    <cellStyle name="Normal 12 5 4 3" xfId="10093" xr:uid="{00000000-0005-0000-0000-00001F280000}"/>
    <cellStyle name="Normal 12 5 4 4" xfId="10094" xr:uid="{00000000-0005-0000-0000-000020280000}"/>
    <cellStyle name="Normal 12 5 5" xfId="10095" xr:uid="{00000000-0005-0000-0000-000021280000}"/>
    <cellStyle name="Normal 12 5 6" xfId="10096" xr:uid="{00000000-0005-0000-0000-000022280000}"/>
    <cellStyle name="Normal 12 5 7" xfId="10097" xr:uid="{00000000-0005-0000-0000-000023280000}"/>
    <cellStyle name="Normal 12 6" xfId="10098" xr:uid="{00000000-0005-0000-0000-000024280000}"/>
    <cellStyle name="Normal 12 6 2" xfId="10099" xr:uid="{00000000-0005-0000-0000-000025280000}"/>
    <cellStyle name="Normal 12 6 2 2" xfId="10100" xr:uid="{00000000-0005-0000-0000-000026280000}"/>
    <cellStyle name="Normal 12 6 2 2 2" xfId="10101" xr:uid="{00000000-0005-0000-0000-000027280000}"/>
    <cellStyle name="Normal 12 6 2 2 3" xfId="10102" xr:uid="{00000000-0005-0000-0000-000028280000}"/>
    <cellStyle name="Normal 12 6 2 2 4" xfId="10103" xr:uid="{00000000-0005-0000-0000-000029280000}"/>
    <cellStyle name="Normal 12 6 2 3" xfId="10104" xr:uid="{00000000-0005-0000-0000-00002A280000}"/>
    <cellStyle name="Normal 12 6 2 4" xfId="10105" xr:uid="{00000000-0005-0000-0000-00002B280000}"/>
    <cellStyle name="Normal 12 6 2 5" xfId="10106" xr:uid="{00000000-0005-0000-0000-00002C280000}"/>
    <cellStyle name="Normal 12 6 3" xfId="10107" xr:uid="{00000000-0005-0000-0000-00002D280000}"/>
    <cellStyle name="Normal 12 6 4" xfId="10108" xr:uid="{00000000-0005-0000-0000-00002E280000}"/>
    <cellStyle name="Normal 12 6 4 2" xfId="10109" xr:uid="{00000000-0005-0000-0000-00002F280000}"/>
    <cellStyle name="Normal 12 6 4 3" xfId="10110" xr:uid="{00000000-0005-0000-0000-000030280000}"/>
    <cellStyle name="Normal 12 6 4 4" xfId="10111" xr:uid="{00000000-0005-0000-0000-000031280000}"/>
    <cellStyle name="Normal 12 6 5" xfId="10112" xr:uid="{00000000-0005-0000-0000-000032280000}"/>
    <cellStyle name="Normal 12 6 6" xfId="10113" xr:uid="{00000000-0005-0000-0000-000033280000}"/>
    <cellStyle name="Normal 12 6 7" xfId="10114" xr:uid="{00000000-0005-0000-0000-000034280000}"/>
    <cellStyle name="Normal 12 7" xfId="10115" xr:uid="{00000000-0005-0000-0000-000035280000}"/>
    <cellStyle name="Normal 12 7 2" xfId="10116" xr:uid="{00000000-0005-0000-0000-000036280000}"/>
    <cellStyle name="Normal 12 7 2 2" xfId="10117" xr:uid="{00000000-0005-0000-0000-000037280000}"/>
    <cellStyle name="Normal 12 7 2 2 2" xfId="10118" xr:uid="{00000000-0005-0000-0000-000038280000}"/>
    <cellStyle name="Normal 12 7 2 2 3" xfId="10119" xr:uid="{00000000-0005-0000-0000-000039280000}"/>
    <cellStyle name="Normal 12 7 2 2 4" xfId="10120" xr:uid="{00000000-0005-0000-0000-00003A280000}"/>
    <cellStyle name="Normal 12 7 2 3" xfId="10121" xr:uid="{00000000-0005-0000-0000-00003B280000}"/>
    <cellStyle name="Normal 12 7 2 4" xfId="10122" xr:uid="{00000000-0005-0000-0000-00003C280000}"/>
    <cellStyle name="Normal 12 7 2 5" xfId="10123" xr:uid="{00000000-0005-0000-0000-00003D280000}"/>
    <cellStyle name="Normal 12 7 3" xfId="10124" xr:uid="{00000000-0005-0000-0000-00003E280000}"/>
    <cellStyle name="Normal 12 7 4" xfId="10125" xr:uid="{00000000-0005-0000-0000-00003F280000}"/>
    <cellStyle name="Normal 12 7 4 2" xfId="10126" xr:uid="{00000000-0005-0000-0000-000040280000}"/>
    <cellStyle name="Normal 12 7 4 3" xfId="10127" xr:uid="{00000000-0005-0000-0000-000041280000}"/>
    <cellStyle name="Normal 12 7 4 4" xfId="10128" xr:uid="{00000000-0005-0000-0000-000042280000}"/>
    <cellStyle name="Normal 12 7 5" xfId="10129" xr:uid="{00000000-0005-0000-0000-000043280000}"/>
    <cellStyle name="Normal 12 7 6" xfId="10130" xr:uid="{00000000-0005-0000-0000-000044280000}"/>
    <cellStyle name="Normal 12 7 7" xfId="10131" xr:uid="{00000000-0005-0000-0000-000045280000}"/>
    <cellStyle name="Normal 12 8" xfId="10132" xr:uid="{00000000-0005-0000-0000-000046280000}"/>
    <cellStyle name="Normal 12 8 2" xfId="10133" xr:uid="{00000000-0005-0000-0000-000047280000}"/>
    <cellStyle name="Normal 12 8 2 2" xfId="10134" xr:uid="{00000000-0005-0000-0000-000048280000}"/>
    <cellStyle name="Normal 12 8 2 2 2" xfId="10135" xr:uid="{00000000-0005-0000-0000-000049280000}"/>
    <cellStyle name="Normal 12 8 2 2 3" xfId="10136" xr:uid="{00000000-0005-0000-0000-00004A280000}"/>
    <cellStyle name="Normal 12 8 2 2 4" xfId="10137" xr:uid="{00000000-0005-0000-0000-00004B280000}"/>
    <cellStyle name="Normal 12 8 2 3" xfId="10138" xr:uid="{00000000-0005-0000-0000-00004C280000}"/>
    <cellStyle name="Normal 12 8 2 4" xfId="10139" xr:uid="{00000000-0005-0000-0000-00004D280000}"/>
    <cellStyle name="Normal 12 8 2 5" xfId="10140" xr:uid="{00000000-0005-0000-0000-00004E280000}"/>
    <cellStyle name="Normal 12 8 3" xfId="10141" xr:uid="{00000000-0005-0000-0000-00004F280000}"/>
    <cellStyle name="Normal 12 8 3 2" xfId="10142" xr:uid="{00000000-0005-0000-0000-000050280000}"/>
    <cellStyle name="Normal 12 8 3 3" xfId="10143" xr:uid="{00000000-0005-0000-0000-000051280000}"/>
    <cellStyle name="Normal 12 8 3 4" xfId="10144" xr:uid="{00000000-0005-0000-0000-000052280000}"/>
    <cellStyle name="Normal 12 8 4" xfId="10145" xr:uid="{00000000-0005-0000-0000-000053280000}"/>
    <cellStyle name="Normal 12 8 5" xfId="10146" xr:uid="{00000000-0005-0000-0000-000054280000}"/>
    <cellStyle name="Normal 12 8 6" xfId="10147" xr:uid="{00000000-0005-0000-0000-000055280000}"/>
    <cellStyle name="Normal 12 9" xfId="10148" xr:uid="{00000000-0005-0000-0000-000056280000}"/>
    <cellStyle name="Normal 12 9 2" xfId="10149" xr:uid="{00000000-0005-0000-0000-000057280000}"/>
    <cellStyle name="Normal 12 9 2 2" xfId="10150" xr:uid="{00000000-0005-0000-0000-000058280000}"/>
    <cellStyle name="Normal 12 9 2 2 2" xfId="10151" xr:uid="{00000000-0005-0000-0000-000059280000}"/>
    <cellStyle name="Normal 12 9 2 2 3" xfId="10152" xr:uid="{00000000-0005-0000-0000-00005A280000}"/>
    <cellStyle name="Normal 12 9 2 2 4" xfId="10153" xr:uid="{00000000-0005-0000-0000-00005B280000}"/>
    <cellStyle name="Normal 12 9 2 3" xfId="10154" xr:uid="{00000000-0005-0000-0000-00005C280000}"/>
    <cellStyle name="Normal 12 9 2 4" xfId="10155" xr:uid="{00000000-0005-0000-0000-00005D280000}"/>
    <cellStyle name="Normal 12 9 2 5" xfId="10156" xr:uid="{00000000-0005-0000-0000-00005E280000}"/>
    <cellStyle name="Normal 12 9 3" xfId="10157" xr:uid="{00000000-0005-0000-0000-00005F280000}"/>
    <cellStyle name="Normal 12 9 3 2" xfId="10158" xr:uid="{00000000-0005-0000-0000-000060280000}"/>
    <cellStyle name="Normal 12 9 3 3" xfId="10159" xr:uid="{00000000-0005-0000-0000-000061280000}"/>
    <cellStyle name="Normal 12 9 3 4" xfId="10160" xr:uid="{00000000-0005-0000-0000-000062280000}"/>
    <cellStyle name="Normal 12 9 4" xfId="10161" xr:uid="{00000000-0005-0000-0000-000063280000}"/>
    <cellStyle name="Normal 12 9 5" xfId="10162" xr:uid="{00000000-0005-0000-0000-000064280000}"/>
    <cellStyle name="Normal 12 9 6" xfId="10163" xr:uid="{00000000-0005-0000-0000-000065280000}"/>
    <cellStyle name="Normal 120" xfId="10164" xr:uid="{00000000-0005-0000-0000-000066280000}"/>
    <cellStyle name="Normal 121" xfId="3" xr:uid="{00000000-0005-0000-0000-000067280000}"/>
    <cellStyle name="Normal 121 2" xfId="21409" xr:uid="{00000000-0005-0000-0000-000068280000}"/>
    <cellStyle name="Normal 122" xfId="20959" xr:uid="{00000000-0005-0000-0000-000069280000}"/>
    <cellStyle name="Normal 123" xfId="21413" xr:uid="{00000000-0005-0000-0000-00006A280000}"/>
    <cellStyle name="Normal 123 2" xfId="30230" xr:uid="{BAF66A88-6288-4F4E-924C-51E8647410A1}"/>
    <cellStyle name="Normal 124" xfId="30694" xr:uid="{1EC61EEB-F7D5-4F7A-B3A2-07D0A73E0544}"/>
    <cellStyle name="Normal 125" xfId="30696" xr:uid="{A2763C43-0265-414B-83BD-4263C7F0810F}"/>
    <cellStyle name="Normal 13" xfId="10165" xr:uid="{00000000-0005-0000-0000-00006B280000}"/>
    <cellStyle name="Normal 13 10" xfId="10166" xr:uid="{00000000-0005-0000-0000-00006C280000}"/>
    <cellStyle name="Normal 13 11" xfId="10167" xr:uid="{00000000-0005-0000-0000-00006D280000}"/>
    <cellStyle name="Normal 13 11 2" xfId="10168" xr:uid="{00000000-0005-0000-0000-00006E280000}"/>
    <cellStyle name="Normal 13 11 2 2" xfId="10169" xr:uid="{00000000-0005-0000-0000-00006F280000}"/>
    <cellStyle name="Normal 13 11 2 2 2" xfId="10170" xr:uid="{00000000-0005-0000-0000-000070280000}"/>
    <cellStyle name="Normal 13 11 2 2 3" xfId="10171" xr:uid="{00000000-0005-0000-0000-000071280000}"/>
    <cellStyle name="Normal 13 11 2 2 4" xfId="10172" xr:uid="{00000000-0005-0000-0000-000072280000}"/>
    <cellStyle name="Normal 13 11 2 3" xfId="10173" xr:uid="{00000000-0005-0000-0000-000073280000}"/>
    <cellStyle name="Normal 13 11 2 4" xfId="10174" xr:uid="{00000000-0005-0000-0000-000074280000}"/>
    <cellStyle name="Normal 13 11 2 5" xfId="10175" xr:uid="{00000000-0005-0000-0000-000075280000}"/>
    <cellStyle name="Normal 13 11 3" xfId="10176" xr:uid="{00000000-0005-0000-0000-000076280000}"/>
    <cellStyle name="Normal 13 11 3 2" xfId="10177" xr:uid="{00000000-0005-0000-0000-000077280000}"/>
    <cellStyle name="Normal 13 11 3 3" xfId="10178" xr:uid="{00000000-0005-0000-0000-000078280000}"/>
    <cellStyle name="Normal 13 11 3 4" xfId="10179" xr:uid="{00000000-0005-0000-0000-000079280000}"/>
    <cellStyle name="Normal 13 11 4" xfId="10180" xr:uid="{00000000-0005-0000-0000-00007A280000}"/>
    <cellStyle name="Normal 13 11 5" xfId="10181" xr:uid="{00000000-0005-0000-0000-00007B280000}"/>
    <cellStyle name="Normal 13 11 6" xfId="10182" xr:uid="{00000000-0005-0000-0000-00007C280000}"/>
    <cellStyle name="Normal 13 12" xfId="10183" xr:uid="{00000000-0005-0000-0000-00007D280000}"/>
    <cellStyle name="Normal 13 12 2" xfId="10184" xr:uid="{00000000-0005-0000-0000-00007E280000}"/>
    <cellStyle name="Normal 13 12 2 2" xfId="10185" xr:uid="{00000000-0005-0000-0000-00007F280000}"/>
    <cellStyle name="Normal 13 12 2 2 2" xfId="10186" xr:uid="{00000000-0005-0000-0000-000080280000}"/>
    <cellStyle name="Normal 13 12 2 2 3" xfId="10187" xr:uid="{00000000-0005-0000-0000-000081280000}"/>
    <cellStyle name="Normal 13 12 2 2 4" xfId="10188" xr:uid="{00000000-0005-0000-0000-000082280000}"/>
    <cellStyle name="Normal 13 12 2 3" xfId="10189" xr:uid="{00000000-0005-0000-0000-000083280000}"/>
    <cellStyle name="Normal 13 12 2 4" xfId="10190" xr:uid="{00000000-0005-0000-0000-000084280000}"/>
    <cellStyle name="Normal 13 12 2 5" xfId="10191" xr:uid="{00000000-0005-0000-0000-000085280000}"/>
    <cellStyle name="Normal 13 12 3" xfId="10192" xr:uid="{00000000-0005-0000-0000-000086280000}"/>
    <cellStyle name="Normal 13 12 3 2" xfId="10193" xr:uid="{00000000-0005-0000-0000-000087280000}"/>
    <cellStyle name="Normal 13 12 3 3" xfId="10194" xr:uid="{00000000-0005-0000-0000-000088280000}"/>
    <cellStyle name="Normal 13 12 3 4" xfId="10195" xr:uid="{00000000-0005-0000-0000-000089280000}"/>
    <cellStyle name="Normal 13 12 4" xfId="10196" xr:uid="{00000000-0005-0000-0000-00008A280000}"/>
    <cellStyle name="Normal 13 12 5" xfId="10197" xr:uid="{00000000-0005-0000-0000-00008B280000}"/>
    <cellStyle name="Normal 13 12 6" xfId="10198" xr:uid="{00000000-0005-0000-0000-00008C280000}"/>
    <cellStyle name="Normal 13 13" xfId="10199" xr:uid="{00000000-0005-0000-0000-00008D280000}"/>
    <cellStyle name="Normal 13 13 2" xfId="10200" xr:uid="{00000000-0005-0000-0000-00008E280000}"/>
    <cellStyle name="Normal 13 13 3" xfId="10201" xr:uid="{00000000-0005-0000-0000-00008F280000}"/>
    <cellStyle name="Normal 13 13 4" xfId="10202" xr:uid="{00000000-0005-0000-0000-000090280000}"/>
    <cellStyle name="Normal 13 2" xfId="10203" xr:uid="{00000000-0005-0000-0000-000091280000}"/>
    <cellStyle name="Normal 13 2 2" xfId="10204" xr:uid="{00000000-0005-0000-0000-000092280000}"/>
    <cellStyle name="Normal 13 2 3" xfId="10205" xr:uid="{00000000-0005-0000-0000-000093280000}"/>
    <cellStyle name="Normal 13 2 3 2" xfId="10206" xr:uid="{00000000-0005-0000-0000-000094280000}"/>
    <cellStyle name="Normal 13 2 3 2 2" xfId="10207" xr:uid="{00000000-0005-0000-0000-000095280000}"/>
    <cellStyle name="Normal 13 2 3 2 2 2" xfId="10208" xr:uid="{00000000-0005-0000-0000-000096280000}"/>
    <cellStyle name="Normal 13 2 3 2 2 3" xfId="10209" xr:uid="{00000000-0005-0000-0000-000097280000}"/>
    <cellStyle name="Normal 13 2 3 2 2 4" xfId="10210" xr:uid="{00000000-0005-0000-0000-000098280000}"/>
    <cellStyle name="Normal 13 2 3 2 3" xfId="10211" xr:uid="{00000000-0005-0000-0000-000099280000}"/>
    <cellStyle name="Normal 13 2 3 2 4" xfId="10212" xr:uid="{00000000-0005-0000-0000-00009A280000}"/>
    <cellStyle name="Normal 13 2 3 2 5" xfId="10213" xr:uid="{00000000-0005-0000-0000-00009B280000}"/>
    <cellStyle name="Normal 13 2 3 3" xfId="10214" xr:uid="{00000000-0005-0000-0000-00009C280000}"/>
    <cellStyle name="Normal 13 2 3 3 2" xfId="10215" xr:uid="{00000000-0005-0000-0000-00009D280000}"/>
    <cellStyle name="Normal 13 2 3 3 3" xfId="10216" xr:uid="{00000000-0005-0000-0000-00009E280000}"/>
    <cellStyle name="Normal 13 2 3 3 4" xfId="10217" xr:uid="{00000000-0005-0000-0000-00009F280000}"/>
    <cellStyle name="Normal 13 2 3 4" xfId="10218" xr:uid="{00000000-0005-0000-0000-0000A0280000}"/>
    <cellStyle name="Normal 13 2 3 5" xfId="10219" xr:uid="{00000000-0005-0000-0000-0000A1280000}"/>
    <cellStyle name="Normal 13 2 3 6" xfId="10220" xr:uid="{00000000-0005-0000-0000-0000A2280000}"/>
    <cellStyle name="Normal 13 3" xfId="10221" xr:uid="{00000000-0005-0000-0000-0000A3280000}"/>
    <cellStyle name="Normal 13 3 2" xfId="10222" xr:uid="{00000000-0005-0000-0000-0000A4280000}"/>
    <cellStyle name="Normal 13 3 2 2" xfId="10223" xr:uid="{00000000-0005-0000-0000-0000A5280000}"/>
    <cellStyle name="Normal 13 4" xfId="10224" xr:uid="{00000000-0005-0000-0000-0000A6280000}"/>
    <cellStyle name="Normal 13 4 2" xfId="10225" xr:uid="{00000000-0005-0000-0000-0000A7280000}"/>
    <cellStyle name="Normal 13 5" xfId="10226" xr:uid="{00000000-0005-0000-0000-0000A8280000}"/>
    <cellStyle name="Normal 13 5 2" xfId="10227" xr:uid="{00000000-0005-0000-0000-0000A9280000}"/>
    <cellStyle name="Normal 13 6" xfId="10228" xr:uid="{00000000-0005-0000-0000-0000AA280000}"/>
    <cellStyle name="Normal 13 6 2" xfId="10229" xr:uid="{00000000-0005-0000-0000-0000AB280000}"/>
    <cellStyle name="Normal 13 7" xfId="10230" xr:uid="{00000000-0005-0000-0000-0000AC280000}"/>
    <cellStyle name="Normal 13 7 2" xfId="10231" xr:uid="{00000000-0005-0000-0000-0000AD280000}"/>
    <cellStyle name="Normal 13 8" xfId="10232" xr:uid="{00000000-0005-0000-0000-0000AE280000}"/>
    <cellStyle name="Normal 13 9" xfId="10233" xr:uid="{00000000-0005-0000-0000-0000AF280000}"/>
    <cellStyle name="Normal 14" xfId="10234" xr:uid="{00000000-0005-0000-0000-0000B0280000}"/>
    <cellStyle name="Normal 14 2" xfId="10235" xr:uid="{00000000-0005-0000-0000-0000B1280000}"/>
    <cellStyle name="Normal 14 2 2" xfId="10236" xr:uid="{00000000-0005-0000-0000-0000B2280000}"/>
    <cellStyle name="Normal 14 2 3" xfId="10237" xr:uid="{00000000-0005-0000-0000-0000B3280000}"/>
    <cellStyle name="Normal 14 2 3 2" xfId="10238" xr:uid="{00000000-0005-0000-0000-0000B4280000}"/>
    <cellStyle name="Normal 14 2 3 2 2" xfId="10239" xr:uid="{00000000-0005-0000-0000-0000B5280000}"/>
    <cellStyle name="Normal 14 2 3 2 2 2" xfId="10240" xr:uid="{00000000-0005-0000-0000-0000B6280000}"/>
    <cellStyle name="Normal 14 2 3 2 2 3" xfId="10241" xr:uid="{00000000-0005-0000-0000-0000B7280000}"/>
    <cellStyle name="Normal 14 2 3 2 2 4" xfId="10242" xr:uid="{00000000-0005-0000-0000-0000B8280000}"/>
    <cellStyle name="Normal 14 2 3 2 3" xfId="10243" xr:uid="{00000000-0005-0000-0000-0000B9280000}"/>
    <cellStyle name="Normal 14 2 3 2 4" xfId="10244" xr:uid="{00000000-0005-0000-0000-0000BA280000}"/>
    <cellStyle name="Normal 14 2 3 2 5" xfId="10245" xr:uid="{00000000-0005-0000-0000-0000BB280000}"/>
    <cellStyle name="Normal 14 2 3 3" xfId="10246" xr:uid="{00000000-0005-0000-0000-0000BC280000}"/>
    <cellStyle name="Normal 14 2 3 4" xfId="10247" xr:uid="{00000000-0005-0000-0000-0000BD280000}"/>
    <cellStyle name="Normal 14 2 3 4 2" xfId="10248" xr:uid="{00000000-0005-0000-0000-0000BE280000}"/>
    <cellStyle name="Normal 14 2 3 4 3" xfId="10249" xr:uid="{00000000-0005-0000-0000-0000BF280000}"/>
    <cellStyle name="Normal 14 2 3 4 4" xfId="10250" xr:uid="{00000000-0005-0000-0000-0000C0280000}"/>
    <cellStyle name="Normal 14 2 3 5" xfId="10251" xr:uid="{00000000-0005-0000-0000-0000C1280000}"/>
    <cellStyle name="Normal 14 2 3 6" xfId="10252" xr:uid="{00000000-0005-0000-0000-0000C2280000}"/>
    <cellStyle name="Normal 14 2 3 7" xfId="10253" xr:uid="{00000000-0005-0000-0000-0000C3280000}"/>
    <cellStyle name="Normal 14 2 4" xfId="10254" xr:uid="{00000000-0005-0000-0000-0000C4280000}"/>
    <cellStyle name="Normal 14 2 4 2" xfId="10255" xr:uid="{00000000-0005-0000-0000-0000C5280000}"/>
    <cellStyle name="Normal 14 2 4 3" xfId="10256" xr:uid="{00000000-0005-0000-0000-0000C6280000}"/>
    <cellStyle name="Normal 14 2 4 4" xfId="10257" xr:uid="{00000000-0005-0000-0000-0000C7280000}"/>
    <cellStyle name="Normal 14 3" xfId="10258" xr:uid="{00000000-0005-0000-0000-0000C8280000}"/>
    <cellStyle name="Normal 14 3 2" xfId="10259" xr:uid="{00000000-0005-0000-0000-0000C9280000}"/>
    <cellStyle name="Normal 14 3 2 2" xfId="10260" xr:uid="{00000000-0005-0000-0000-0000CA280000}"/>
    <cellStyle name="Normal 14 3 2 2 2" xfId="10261" xr:uid="{00000000-0005-0000-0000-0000CB280000}"/>
    <cellStyle name="Normal 14 3 2 2 2 2" xfId="10262" xr:uid="{00000000-0005-0000-0000-0000CC280000}"/>
    <cellStyle name="Normal 14 3 2 2 2 3" xfId="10263" xr:uid="{00000000-0005-0000-0000-0000CD280000}"/>
    <cellStyle name="Normal 14 3 2 2 2 4" xfId="10264" xr:uid="{00000000-0005-0000-0000-0000CE280000}"/>
    <cellStyle name="Normal 14 3 2 2 3" xfId="10265" xr:uid="{00000000-0005-0000-0000-0000CF280000}"/>
    <cellStyle name="Normal 14 3 2 2 4" xfId="10266" xr:uid="{00000000-0005-0000-0000-0000D0280000}"/>
    <cellStyle name="Normal 14 3 2 2 5" xfId="10267" xr:uid="{00000000-0005-0000-0000-0000D1280000}"/>
    <cellStyle name="Normal 14 3 2 3" xfId="10268" xr:uid="{00000000-0005-0000-0000-0000D2280000}"/>
    <cellStyle name="Normal 14 3 2 4" xfId="10269" xr:uid="{00000000-0005-0000-0000-0000D3280000}"/>
    <cellStyle name="Normal 14 3 2 4 2" xfId="10270" xr:uid="{00000000-0005-0000-0000-0000D4280000}"/>
    <cellStyle name="Normal 14 3 2 4 3" xfId="10271" xr:uid="{00000000-0005-0000-0000-0000D5280000}"/>
    <cellStyle name="Normal 14 3 2 4 4" xfId="10272" xr:uid="{00000000-0005-0000-0000-0000D6280000}"/>
    <cellStyle name="Normal 14 3 2 5" xfId="10273" xr:uid="{00000000-0005-0000-0000-0000D7280000}"/>
    <cellStyle name="Normal 14 3 2 6" xfId="10274" xr:uid="{00000000-0005-0000-0000-0000D8280000}"/>
    <cellStyle name="Normal 14 3 2 7" xfId="10275" xr:uid="{00000000-0005-0000-0000-0000D9280000}"/>
    <cellStyle name="Normal 14 4" xfId="10276" xr:uid="{00000000-0005-0000-0000-0000DA280000}"/>
    <cellStyle name="Normal 14 4 2" xfId="10277" xr:uid="{00000000-0005-0000-0000-0000DB280000}"/>
    <cellStyle name="Normal 14 4 2 2" xfId="10278" xr:uid="{00000000-0005-0000-0000-0000DC280000}"/>
    <cellStyle name="Normal 14 4 2 2 2" xfId="10279" xr:uid="{00000000-0005-0000-0000-0000DD280000}"/>
    <cellStyle name="Normal 14 4 2 2 3" xfId="10280" xr:uid="{00000000-0005-0000-0000-0000DE280000}"/>
    <cellStyle name="Normal 14 4 2 2 4" xfId="10281" xr:uid="{00000000-0005-0000-0000-0000DF280000}"/>
    <cellStyle name="Normal 14 4 2 3" xfId="10282" xr:uid="{00000000-0005-0000-0000-0000E0280000}"/>
    <cellStyle name="Normal 14 4 2 4" xfId="10283" xr:uid="{00000000-0005-0000-0000-0000E1280000}"/>
    <cellStyle name="Normal 14 4 2 5" xfId="10284" xr:uid="{00000000-0005-0000-0000-0000E2280000}"/>
    <cellStyle name="Normal 14 4 3" xfId="10285" xr:uid="{00000000-0005-0000-0000-0000E3280000}"/>
    <cellStyle name="Normal 14 4 4" xfId="10286" xr:uid="{00000000-0005-0000-0000-0000E4280000}"/>
    <cellStyle name="Normal 14 4 4 2" xfId="10287" xr:uid="{00000000-0005-0000-0000-0000E5280000}"/>
    <cellStyle name="Normal 14 4 4 3" xfId="10288" xr:uid="{00000000-0005-0000-0000-0000E6280000}"/>
    <cellStyle name="Normal 14 4 4 4" xfId="10289" xr:uid="{00000000-0005-0000-0000-0000E7280000}"/>
    <cellStyle name="Normal 14 4 5" xfId="10290" xr:uid="{00000000-0005-0000-0000-0000E8280000}"/>
    <cellStyle name="Normal 14 4 6" xfId="10291" xr:uid="{00000000-0005-0000-0000-0000E9280000}"/>
    <cellStyle name="Normal 14 4 7" xfId="10292" xr:uid="{00000000-0005-0000-0000-0000EA280000}"/>
    <cellStyle name="Normal 14 5" xfId="10293" xr:uid="{00000000-0005-0000-0000-0000EB280000}"/>
    <cellStyle name="Normal 14 5 2" xfId="10294" xr:uid="{00000000-0005-0000-0000-0000EC280000}"/>
    <cellStyle name="Normal 14 5 2 2" xfId="10295" xr:uid="{00000000-0005-0000-0000-0000ED280000}"/>
    <cellStyle name="Normal 14 5 2 2 2" xfId="10296" xr:uid="{00000000-0005-0000-0000-0000EE280000}"/>
    <cellStyle name="Normal 14 5 2 2 3" xfId="10297" xr:uid="{00000000-0005-0000-0000-0000EF280000}"/>
    <cellStyle name="Normal 14 5 2 2 4" xfId="10298" xr:uid="{00000000-0005-0000-0000-0000F0280000}"/>
    <cellStyle name="Normal 14 5 2 3" xfId="10299" xr:uid="{00000000-0005-0000-0000-0000F1280000}"/>
    <cellStyle name="Normal 14 5 2 4" xfId="10300" xr:uid="{00000000-0005-0000-0000-0000F2280000}"/>
    <cellStyle name="Normal 14 5 2 5" xfId="10301" xr:uid="{00000000-0005-0000-0000-0000F3280000}"/>
    <cellStyle name="Normal 14 5 3" xfId="10302" xr:uid="{00000000-0005-0000-0000-0000F4280000}"/>
    <cellStyle name="Normal 14 5 3 2" xfId="10303" xr:uid="{00000000-0005-0000-0000-0000F5280000}"/>
    <cellStyle name="Normal 14 5 3 3" xfId="10304" xr:uid="{00000000-0005-0000-0000-0000F6280000}"/>
    <cellStyle name="Normal 14 5 3 4" xfId="10305" xr:uid="{00000000-0005-0000-0000-0000F7280000}"/>
    <cellStyle name="Normal 14 5 4" xfId="10306" xr:uid="{00000000-0005-0000-0000-0000F8280000}"/>
    <cellStyle name="Normal 14 5 5" xfId="10307" xr:uid="{00000000-0005-0000-0000-0000F9280000}"/>
    <cellStyle name="Normal 14 5 6" xfId="10308" xr:uid="{00000000-0005-0000-0000-0000FA280000}"/>
    <cellStyle name="Normal 14 6" xfId="10309" xr:uid="{00000000-0005-0000-0000-0000FB280000}"/>
    <cellStyle name="Normal 14 6 2" xfId="10310" xr:uid="{00000000-0005-0000-0000-0000FC280000}"/>
    <cellStyle name="Normal 14 6 3" xfId="10311" xr:uid="{00000000-0005-0000-0000-0000FD280000}"/>
    <cellStyle name="Normal 14 6 4" xfId="10312" xr:uid="{00000000-0005-0000-0000-0000FE280000}"/>
    <cellStyle name="Normal 15" xfId="10313" xr:uid="{00000000-0005-0000-0000-0000FF280000}"/>
    <cellStyle name="Normal 15 10" xfId="10314" xr:uid="{00000000-0005-0000-0000-000000290000}"/>
    <cellStyle name="Normal 15 11" xfId="10315" xr:uid="{00000000-0005-0000-0000-000001290000}"/>
    <cellStyle name="Normal 15 11 2" xfId="10316" xr:uid="{00000000-0005-0000-0000-000002290000}"/>
    <cellStyle name="Normal 15 11 2 2" xfId="10317" xr:uid="{00000000-0005-0000-0000-000003290000}"/>
    <cellStyle name="Normal 15 11 2 2 2" xfId="10318" xr:uid="{00000000-0005-0000-0000-000004290000}"/>
    <cellStyle name="Normal 15 11 2 2 3" xfId="10319" xr:uid="{00000000-0005-0000-0000-000005290000}"/>
    <cellStyle name="Normal 15 11 2 2 4" xfId="10320" xr:uid="{00000000-0005-0000-0000-000006290000}"/>
    <cellStyle name="Normal 15 11 2 3" xfId="10321" xr:uid="{00000000-0005-0000-0000-000007290000}"/>
    <cellStyle name="Normal 15 11 2 4" xfId="10322" xr:uid="{00000000-0005-0000-0000-000008290000}"/>
    <cellStyle name="Normal 15 11 2 5" xfId="10323" xr:uid="{00000000-0005-0000-0000-000009290000}"/>
    <cellStyle name="Normal 15 11 3" xfId="10324" xr:uid="{00000000-0005-0000-0000-00000A290000}"/>
    <cellStyle name="Normal 15 11 3 2" xfId="10325" xr:uid="{00000000-0005-0000-0000-00000B290000}"/>
    <cellStyle name="Normal 15 11 3 3" xfId="10326" xr:uid="{00000000-0005-0000-0000-00000C290000}"/>
    <cellStyle name="Normal 15 11 3 4" xfId="10327" xr:uid="{00000000-0005-0000-0000-00000D290000}"/>
    <cellStyle name="Normal 15 11 4" xfId="10328" xr:uid="{00000000-0005-0000-0000-00000E290000}"/>
    <cellStyle name="Normal 15 11 5" xfId="10329" xr:uid="{00000000-0005-0000-0000-00000F290000}"/>
    <cellStyle name="Normal 15 11 6" xfId="10330" xr:uid="{00000000-0005-0000-0000-000010290000}"/>
    <cellStyle name="Normal 15 12" xfId="10331" xr:uid="{00000000-0005-0000-0000-000011290000}"/>
    <cellStyle name="Normal 15 12 2" xfId="10332" xr:uid="{00000000-0005-0000-0000-000012290000}"/>
    <cellStyle name="Normal 15 12 2 2" xfId="10333" xr:uid="{00000000-0005-0000-0000-000013290000}"/>
    <cellStyle name="Normal 15 12 2 2 2" xfId="10334" xr:uid="{00000000-0005-0000-0000-000014290000}"/>
    <cellStyle name="Normal 15 12 2 2 3" xfId="10335" xr:uid="{00000000-0005-0000-0000-000015290000}"/>
    <cellStyle name="Normal 15 12 2 2 4" xfId="10336" xr:uid="{00000000-0005-0000-0000-000016290000}"/>
    <cellStyle name="Normal 15 12 2 3" xfId="10337" xr:uid="{00000000-0005-0000-0000-000017290000}"/>
    <cellStyle name="Normal 15 12 2 4" xfId="10338" xr:uid="{00000000-0005-0000-0000-000018290000}"/>
    <cellStyle name="Normal 15 12 2 5" xfId="10339" xr:uid="{00000000-0005-0000-0000-000019290000}"/>
    <cellStyle name="Normal 15 12 3" xfId="10340" xr:uid="{00000000-0005-0000-0000-00001A290000}"/>
    <cellStyle name="Normal 15 12 3 2" xfId="10341" xr:uid="{00000000-0005-0000-0000-00001B290000}"/>
    <cellStyle name="Normal 15 12 3 3" xfId="10342" xr:uid="{00000000-0005-0000-0000-00001C290000}"/>
    <cellStyle name="Normal 15 12 3 4" xfId="10343" xr:uid="{00000000-0005-0000-0000-00001D290000}"/>
    <cellStyle name="Normal 15 12 4" xfId="10344" xr:uid="{00000000-0005-0000-0000-00001E290000}"/>
    <cellStyle name="Normal 15 12 5" xfId="10345" xr:uid="{00000000-0005-0000-0000-00001F290000}"/>
    <cellStyle name="Normal 15 12 6" xfId="10346" xr:uid="{00000000-0005-0000-0000-000020290000}"/>
    <cellStyle name="Normal 15 13" xfId="10347" xr:uid="{00000000-0005-0000-0000-000021290000}"/>
    <cellStyle name="Normal 15 13 2" xfId="10348" xr:uid="{00000000-0005-0000-0000-000022290000}"/>
    <cellStyle name="Normal 15 13 3" xfId="10349" xr:uid="{00000000-0005-0000-0000-000023290000}"/>
    <cellStyle name="Normal 15 13 4" xfId="10350" xr:uid="{00000000-0005-0000-0000-000024290000}"/>
    <cellStyle name="Normal 15 2" xfId="10351" xr:uid="{00000000-0005-0000-0000-000025290000}"/>
    <cellStyle name="Normal 15 2 2" xfId="10352" xr:uid="{00000000-0005-0000-0000-000026290000}"/>
    <cellStyle name="Normal 15 2 3" xfId="10353" xr:uid="{00000000-0005-0000-0000-000027290000}"/>
    <cellStyle name="Normal 15 2 3 2" xfId="10354" xr:uid="{00000000-0005-0000-0000-000028290000}"/>
    <cellStyle name="Normal 15 2 3 2 2" xfId="10355" xr:uid="{00000000-0005-0000-0000-000029290000}"/>
    <cellStyle name="Normal 15 2 3 2 2 2" xfId="10356" xr:uid="{00000000-0005-0000-0000-00002A290000}"/>
    <cellStyle name="Normal 15 2 3 2 2 3" xfId="10357" xr:uid="{00000000-0005-0000-0000-00002B290000}"/>
    <cellStyle name="Normal 15 2 3 2 2 4" xfId="10358" xr:uid="{00000000-0005-0000-0000-00002C290000}"/>
    <cellStyle name="Normal 15 2 3 2 3" xfId="10359" xr:uid="{00000000-0005-0000-0000-00002D290000}"/>
    <cellStyle name="Normal 15 2 3 2 4" xfId="10360" xr:uid="{00000000-0005-0000-0000-00002E290000}"/>
    <cellStyle name="Normal 15 2 3 2 5" xfId="10361" xr:uid="{00000000-0005-0000-0000-00002F290000}"/>
    <cellStyle name="Normal 15 2 3 3" xfId="10362" xr:uid="{00000000-0005-0000-0000-000030290000}"/>
    <cellStyle name="Normal 15 2 3 3 2" xfId="10363" xr:uid="{00000000-0005-0000-0000-000031290000}"/>
    <cellStyle name="Normal 15 2 3 3 3" xfId="10364" xr:uid="{00000000-0005-0000-0000-000032290000}"/>
    <cellStyle name="Normal 15 2 3 3 4" xfId="10365" xr:uid="{00000000-0005-0000-0000-000033290000}"/>
    <cellStyle name="Normal 15 2 3 4" xfId="10366" xr:uid="{00000000-0005-0000-0000-000034290000}"/>
    <cellStyle name="Normal 15 2 3 5" xfId="10367" xr:uid="{00000000-0005-0000-0000-000035290000}"/>
    <cellStyle name="Normal 15 2 3 6" xfId="10368" xr:uid="{00000000-0005-0000-0000-000036290000}"/>
    <cellStyle name="Normal 15 3" xfId="10369" xr:uid="{00000000-0005-0000-0000-000037290000}"/>
    <cellStyle name="Normal 15 3 2" xfId="10370" xr:uid="{00000000-0005-0000-0000-000038290000}"/>
    <cellStyle name="Normal 15 3 2 2" xfId="10371" xr:uid="{00000000-0005-0000-0000-000039290000}"/>
    <cellStyle name="Normal 15 4" xfId="10372" xr:uid="{00000000-0005-0000-0000-00003A290000}"/>
    <cellStyle name="Normal 15 4 2" xfId="10373" xr:uid="{00000000-0005-0000-0000-00003B290000}"/>
    <cellStyle name="Normal 15 5" xfId="10374" xr:uid="{00000000-0005-0000-0000-00003C290000}"/>
    <cellStyle name="Normal 15 6" xfId="10375" xr:uid="{00000000-0005-0000-0000-00003D290000}"/>
    <cellStyle name="Normal 15 7" xfId="10376" xr:uid="{00000000-0005-0000-0000-00003E290000}"/>
    <cellStyle name="Normal 15 8" xfId="10377" xr:uid="{00000000-0005-0000-0000-00003F290000}"/>
    <cellStyle name="Normal 15 9" xfId="10378" xr:uid="{00000000-0005-0000-0000-000040290000}"/>
    <cellStyle name="Normal 16" xfId="10379" xr:uid="{00000000-0005-0000-0000-000041290000}"/>
    <cellStyle name="Normal 16 10" xfId="10380" xr:uid="{00000000-0005-0000-0000-000042290000}"/>
    <cellStyle name="Normal 16 10 2" xfId="10381" xr:uid="{00000000-0005-0000-0000-000043290000}"/>
    <cellStyle name="Normal 16 10 2 2" xfId="10382" xr:uid="{00000000-0005-0000-0000-000044290000}"/>
    <cellStyle name="Normal 16 10 2 2 2" xfId="10383" xr:uid="{00000000-0005-0000-0000-000045290000}"/>
    <cellStyle name="Normal 16 10 2 2 2 2" xfId="10384" xr:uid="{00000000-0005-0000-0000-000046290000}"/>
    <cellStyle name="Normal 16 10 2 2 2 3" xfId="10385" xr:uid="{00000000-0005-0000-0000-000047290000}"/>
    <cellStyle name="Normal 16 10 2 2 2 4" xfId="10386" xr:uid="{00000000-0005-0000-0000-000048290000}"/>
    <cellStyle name="Normal 16 10 2 2 3" xfId="10387" xr:uid="{00000000-0005-0000-0000-000049290000}"/>
    <cellStyle name="Normal 16 10 2 2 4" xfId="10388" xr:uid="{00000000-0005-0000-0000-00004A290000}"/>
    <cellStyle name="Normal 16 10 2 2 5" xfId="10389" xr:uid="{00000000-0005-0000-0000-00004B290000}"/>
    <cellStyle name="Normal 16 10 2 3" xfId="10390" xr:uid="{00000000-0005-0000-0000-00004C290000}"/>
    <cellStyle name="Normal 16 10 2 4" xfId="10391" xr:uid="{00000000-0005-0000-0000-00004D290000}"/>
    <cellStyle name="Normal 16 10 2 4 2" xfId="10392" xr:uid="{00000000-0005-0000-0000-00004E290000}"/>
    <cellStyle name="Normal 16 10 2 4 3" xfId="10393" xr:uid="{00000000-0005-0000-0000-00004F290000}"/>
    <cellStyle name="Normal 16 10 2 4 4" xfId="10394" xr:uid="{00000000-0005-0000-0000-000050290000}"/>
    <cellStyle name="Normal 16 10 2 5" xfId="10395" xr:uid="{00000000-0005-0000-0000-000051290000}"/>
    <cellStyle name="Normal 16 10 2 6" xfId="10396" xr:uid="{00000000-0005-0000-0000-000052290000}"/>
    <cellStyle name="Normal 16 10 2 7" xfId="10397" xr:uid="{00000000-0005-0000-0000-000053290000}"/>
    <cellStyle name="Normal 16 11" xfId="10398" xr:uid="{00000000-0005-0000-0000-000054290000}"/>
    <cellStyle name="Normal 16 11 2" xfId="10399" xr:uid="{00000000-0005-0000-0000-000055290000}"/>
    <cellStyle name="Normal 16 11 2 2" xfId="10400" xr:uid="{00000000-0005-0000-0000-000056290000}"/>
    <cellStyle name="Normal 16 11 2 2 2" xfId="10401" xr:uid="{00000000-0005-0000-0000-000057290000}"/>
    <cellStyle name="Normal 16 11 2 2 2 2" xfId="10402" xr:uid="{00000000-0005-0000-0000-000058290000}"/>
    <cellStyle name="Normal 16 11 2 2 2 3" xfId="10403" xr:uid="{00000000-0005-0000-0000-000059290000}"/>
    <cellStyle name="Normal 16 11 2 2 2 4" xfId="10404" xr:uid="{00000000-0005-0000-0000-00005A290000}"/>
    <cellStyle name="Normal 16 11 2 2 3" xfId="10405" xr:uid="{00000000-0005-0000-0000-00005B290000}"/>
    <cellStyle name="Normal 16 11 2 2 4" xfId="10406" xr:uid="{00000000-0005-0000-0000-00005C290000}"/>
    <cellStyle name="Normal 16 11 2 2 5" xfId="10407" xr:uid="{00000000-0005-0000-0000-00005D290000}"/>
    <cellStyle name="Normal 16 11 2 3" xfId="10408" xr:uid="{00000000-0005-0000-0000-00005E290000}"/>
    <cellStyle name="Normal 16 11 2 4" xfId="10409" xr:uid="{00000000-0005-0000-0000-00005F290000}"/>
    <cellStyle name="Normal 16 11 2 4 2" xfId="10410" xr:uid="{00000000-0005-0000-0000-000060290000}"/>
    <cellStyle name="Normal 16 11 2 4 3" xfId="10411" xr:uid="{00000000-0005-0000-0000-000061290000}"/>
    <cellStyle name="Normal 16 11 2 4 4" xfId="10412" xr:uid="{00000000-0005-0000-0000-000062290000}"/>
    <cellStyle name="Normal 16 11 2 5" xfId="10413" xr:uid="{00000000-0005-0000-0000-000063290000}"/>
    <cellStyle name="Normal 16 11 2 6" xfId="10414" xr:uid="{00000000-0005-0000-0000-000064290000}"/>
    <cellStyle name="Normal 16 11 2 7" xfId="10415" xr:uid="{00000000-0005-0000-0000-000065290000}"/>
    <cellStyle name="Normal 16 12" xfId="10416" xr:uid="{00000000-0005-0000-0000-000066290000}"/>
    <cellStyle name="Normal 16 12 2" xfId="10417" xr:uid="{00000000-0005-0000-0000-000067290000}"/>
    <cellStyle name="Normal 16 13" xfId="10418" xr:uid="{00000000-0005-0000-0000-000068290000}"/>
    <cellStyle name="Normal 16 13 2" xfId="10419" xr:uid="{00000000-0005-0000-0000-000069290000}"/>
    <cellStyle name="Normal 16 14" xfId="10420" xr:uid="{00000000-0005-0000-0000-00006A290000}"/>
    <cellStyle name="Normal 16 14 2" xfId="10421" xr:uid="{00000000-0005-0000-0000-00006B290000}"/>
    <cellStyle name="Normal 16 15" xfId="10422" xr:uid="{00000000-0005-0000-0000-00006C290000}"/>
    <cellStyle name="Normal 16 15 2" xfId="10423" xr:uid="{00000000-0005-0000-0000-00006D290000}"/>
    <cellStyle name="Normal 16 16" xfId="10424" xr:uid="{00000000-0005-0000-0000-00006E290000}"/>
    <cellStyle name="Normal 16 16 2" xfId="10425" xr:uid="{00000000-0005-0000-0000-00006F290000}"/>
    <cellStyle name="Normal 16 17" xfId="10426" xr:uid="{00000000-0005-0000-0000-000070290000}"/>
    <cellStyle name="Normal 16 17 2" xfId="10427" xr:uid="{00000000-0005-0000-0000-000071290000}"/>
    <cellStyle name="Normal 16 18" xfId="10428" xr:uid="{00000000-0005-0000-0000-000072290000}"/>
    <cellStyle name="Normal 16 18 2" xfId="10429" xr:uid="{00000000-0005-0000-0000-000073290000}"/>
    <cellStyle name="Normal 16 19" xfId="10430" xr:uid="{00000000-0005-0000-0000-000074290000}"/>
    <cellStyle name="Normal 16 19 2" xfId="10431" xr:uid="{00000000-0005-0000-0000-000075290000}"/>
    <cellStyle name="Normal 16 2" xfId="10432" xr:uid="{00000000-0005-0000-0000-000076290000}"/>
    <cellStyle name="Normal 16 2 2" xfId="10433" xr:uid="{00000000-0005-0000-0000-000077290000}"/>
    <cellStyle name="Normal 16 2 3" xfId="10434" xr:uid="{00000000-0005-0000-0000-000078290000}"/>
    <cellStyle name="Normal 16 2 3 2" xfId="10435" xr:uid="{00000000-0005-0000-0000-000079290000}"/>
    <cellStyle name="Normal 16 2 3 2 2" xfId="10436" xr:uid="{00000000-0005-0000-0000-00007A290000}"/>
    <cellStyle name="Normal 16 2 3 2 2 2" xfId="10437" xr:uid="{00000000-0005-0000-0000-00007B290000}"/>
    <cellStyle name="Normal 16 2 3 2 2 3" xfId="10438" xr:uid="{00000000-0005-0000-0000-00007C290000}"/>
    <cellStyle name="Normal 16 2 3 2 2 4" xfId="10439" xr:uid="{00000000-0005-0000-0000-00007D290000}"/>
    <cellStyle name="Normal 16 2 3 2 3" xfId="10440" xr:uid="{00000000-0005-0000-0000-00007E290000}"/>
    <cellStyle name="Normal 16 2 3 2 4" xfId="10441" xr:uid="{00000000-0005-0000-0000-00007F290000}"/>
    <cellStyle name="Normal 16 2 3 2 5" xfId="10442" xr:uid="{00000000-0005-0000-0000-000080290000}"/>
    <cellStyle name="Normal 16 2 3 3" xfId="10443" xr:uid="{00000000-0005-0000-0000-000081290000}"/>
    <cellStyle name="Normal 16 2 3 3 2" xfId="10444" xr:uid="{00000000-0005-0000-0000-000082290000}"/>
    <cellStyle name="Normal 16 2 3 3 3" xfId="10445" xr:uid="{00000000-0005-0000-0000-000083290000}"/>
    <cellStyle name="Normal 16 2 3 3 4" xfId="10446" xr:uid="{00000000-0005-0000-0000-000084290000}"/>
    <cellStyle name="Normal 16 2 3 4" xfId="10447" xr:uid="{00000000-0005-0000-0000-000085290000}"/>
    <cellStyle name="Normal 16 2 3 5" xfId="10448" xr:uid="{00000000-0005-0000-0000-000086290000}"/>
    <cellStyle name="Normal 16 2 3 6" xfId="10449" xr:uid="{00000000-0005-0000-0000-000087290000}"/>
    <cellStyle name="Normal 16 2 4" xfId="10450" xr:uid="{00000000-0005-0000-0000-000088290000}"/>
    <cellStyle name="Normal 16 2 4 2" xfId="10451" xr:uid="{00000000-0005-0000-0000-000089290000}"/>
    <cellStyle name="Normal 16 2 4 3" xfId="10452" xr:uid="{00000000-0005-0000-0000-00008A290000}"/>
    <cellStyle name="Normal 16 2 4 4" xfId="10453" xr:uid="{00000000-0005-0000-0000-00008B290000}"/>
    <cellStyle name="Normal 16 20" xfId="10454" xr:uid="{00000000-0005-0000-0000-00008C290000}"/>
    <cellStyle name="Normal 16 20 2" xfId="10455" xr:uid="{00000000-0005-0000-0000-00008D290000}"/>
    <cellStyle name="Normal 16 20 2 2" xfId="10456" xr:uid="{00000000-0005-0000-0000-00008E290000}"/>
    <cellStyle name="Normal 16 20 2 2 2" xfId="10457" xr:uid="{00000000-0005-0000-0000-00008F290000}"/>
    <cellStyle name="Normal 16 20 2 2 3" xfId="10458" xr:uid="{00000000-0005-0000-0000-000090290000}"/>
    <cellStyle name="Normal 16 20 2 2 4" xfId="10459" xr:uid="{00000000-0005-0000-0000-000091290000}"/>
    <cellStyle name="Normal 16 20 2 3" xfId="10460" xr:uid="{00000000-0005-0000-0000-000092290000}"/>
    <cellStyle name="Normal 16 20 2 4" xfId="10461" xr:uid="{00000000-0005-0000-0000-000093290000}"/>
    <cellStyle name="Normal 16 20 2 5" xfId="10462" xr:uid="{00000000-0005-0000-0000-000094290000}"/>
    <cellStyle name="Normal 16 20 3" xfId="10463" xr:uid="{00000000-0005-0000-0000-000095290000}"/>
    <cellStyle name="Normal 16 20 3 2" xfId="10464" xr:uid="{00000000-0005-0000-0000-000096290000}"/>
    <cellStyle name="Normal 16 20 3 3" xfId="10465" xr:uid="{00000000-0005-0000-0000-000097290000}"/>
    <cellStyle name="Normal 16 20 3 4" xfId="10466" xr:uid="{00000000-0005-0000-0000-000098290000}"/>
    <cellStyle name="Normal 16 20 4" xfId="10467" xr:uid="{00000000-0005-0000-0000-000099290000}"/>
    <cellStyle name="Normal 16 20 5" xfId="10468" xr:uid="{00000000-0005-0000-0000-00009A290000}"/>
    <cellStyle name="Normal 16 20 6" xfId="10469" xr:uid="{00000000-0005-0000-0000-00009B290000}"/>
    <cellStyle name="Normal 16 21" xfId="10470" xr:uid="{00000000-0005-0000-0000-00009C290000}"/>
    <cellStyle name="Normal 16 21 2" xfId="10471" xr:uid="{00000000-0005-0000-0000-00009D290000}"/>
    <cellStyle name="Normal 16 21 3" xfId="10472" xr:uid="{00000000-0005-0000-0000-00009E290000}"/>
    <cellStyle name="Normal 16 21 4" xfId="10473" xr:uid="{00000000-0005-0000-0000-00009F290000}"/>
    <cellStyle name="Normal 16 3" xfId="10474" xr:uid="{00000000-0005-0000-0000-0000A0290000}"/>
    <cellStyle name="Normal 16 3 2" xfId="10475" xr:uid="{00000000-0005-0000-0000-0000A1290000}"/>
    <cellStyle name="Normal 16 3 2 2" xfId="10476" xr:uid="{00000000-0005-0000-0000-0000A2290000}"/>
    <cellStyle name="Normal 16 3 2 2 2" xfId="10477" xr:uid="{00000000-0005-0000-0000-0000A3290000}"/>
    <cellStyle name="Normal 16 3 2 2 2 2" xfId="10478" xr:uid="{00000000-0005-0000-0000-0000A4290000}"/>
    <cellStyle name="Normal 16 3 2 2 2 3" xfId="10479" xr:uid="{00000000-0005-0000-0000-0000A5290000}"/>
    <cellStyle name="Normal 16 3 2 2 2 4" xfId="10480" xr:uid="{00000000-0005-0000-0000-0000A6290000}"/>
    <cellStyle name="Normal 16 3 2 2 3" xfId="10481" xr:uid="{00000000-0005-0000-0000-0000A7290000}"/>
    <cellStyle name="Normal 16 3 2 2 4" xfId="10482" xr:uid="{00000000-0005-0000-0000-0000A8290000}"/>
    <cellStyle name="Normal 16 3 2 2 5" xfId="10483" xr:uid="{00000000-0005-0000-0000-0000A9290000}"/>
    <cellStyle name="Normal 16 3 2 3" xfId="10484" xr:uid="{00000000-0005-0000-0000-0000AA290000}"/>
    <cellStyle name="Normal 16 3 2 4" xfId="10485" xr:uid="{00000000-0005-0000-0000-0000AB290000}"/>
    <cellStyle name="Normal 16 3 2 4 2" xfId="10486" xr:uid="{00000000-0005-0000-0000-0000AC290000}"/>
    <cellStyle name="Normal 16 3 2 4 3" xfId="10487" xr:uid="{00000000-0005-0000-0000-0000AD290000}"/>
    <cellStyle name="Normal 16 3 2 4 4" xfId="10488" xr:uid="{00000000-0005-0000-0000-0000AE290000}"/>
    <cellStyle name="Normal 16 3 2 5" xfId="10489" xr:uid="{00000000-0005-0000-0000-0000AF290000}"/>
    <cellStyle name="Normal 16 3 2 6" xfId="10490" xr:uid="{00000000-0005-0000-0000-0000B0290000}"/>
    <cellStyle name="Normal 16 3 2 7" xfId="10491" xr:uid="{00000000-0005-0000-0000-0000B1290000}"/>
    <cellStyle name="Normal 16 4" xfId="10492" xr:uid="{00000000-0005-0000-0000-0000B2290000}"/>
    <cellStyle name="Normal 16 4 2" xfId="10493" xr:uid="{00000000-0005-0000-0000-0000B3290000}"/>
    <cellStyle name="Normal 16 4 2 2" xfId="10494" xr:uid="{00000000-0005-0000-0000-0000B4290000}"/>
    <cellStyle name="Normal 16 4 2 2 2" xfId="10495" xr:uid="{00000000-0005-0000-0000-0000B5290000}"/>
    <cellStyle name="Normal 16 4 2 2 2 2" xfId="10496" xr:uid="{00000000-0005-0000-0000-0000B6290000}"/>
    <cellStyle name="Normal 16 4 2 2 2 3" xfId="10497" xr:uid="{00000000-0005-0000-0000-0000B7290000}"/>
    <cellStyle name="Normal 16 4 2 2 2 4" xfId="10498" xr:uid="{00000000-0005-0000-0000-0000B8290000}"/>
    <cellStyle name="Normal 16 4 2 2 3" xfId="10499" xr:uid="{00000000-0005-0000-0000-0000B9290000}"/>
    <cellStyle name="Normal 16 4 2 2 4" xfId="10500" xr:uid="{00000000-0005-0000-0000-0000BA290000}"/>
    <cellStyle name="Normal 16 4 2 2 5" xfId="10501" xr:uid="{00000000-0005-0000-0000-0000BB290000}"/>
    <cellStyle name="Normal 16 4 2 3" xfId="10502" xr:uid="{00000000-0005-0000-0000-0000BC290000}"/>
    <cellStyle name="Normal 16 4 2 4" xfId="10503" xr:uid="{00000000-0005-0000-0000-0000BD290000}"/>
    <cellStyle name="Normal 16 4 2 4 2" xfId="10504" xr:uid="{00000000-0005-0000-0000-0000BE290000}"/>
    <cellStyle name="Normal 16 4 2 4 3" xfId="10505" xr:uid="{00000000-0005-0000-0000-0000BF290000}"/>
    <cellStyle name="Normal 16 4 2 4 4" xfId="10506" xr:uid="{00000000-0005-0000-0000-0000C0290000}"/>
    <cellStyle name="Normal 16 4 2 5" xfId="10507" xr:uid="{00000000-0005-0000-0000-0000C1290000}"/>
    <cellStyle name="Normal 16 4 2 6" xfId="10508" xr:uid="{00000000-0005-0000-0000-0000C2290000}"/>
    <cellStyle name="Normal 16 4 2 7" xfId="10509" xr:uid="{00000000-0005-0000-0000-0000C3290000}"/>
    <cellStyle name="Normal 16 5" xfId="10510" xr:uid="{00000000-0005-0000-0000-0000C4290000}"/>
    <cellStyle name="Normal 16 5 2" xfId="10511" xr:uid="{00000000-0005-0000-0000-0000C5290000}"/>
    <cellStyle name="Normal 16 5 2 2" xfId="10512" xr:uid="{00000000-0005-0000-0000-0000C6290000}"/>
    <cellStyle name="Normal 16 5 2 2 2" xfId="10513" xr:uid="{00000000-0005-0000-0000-0000C7290000}"/>
    <cellStyle name="Normal 16 5 2 2 2 2" xfId="10514" xr:uid="{00000000-0005-0000-0000-0000C8290000}"/>
    <cellStyle name="Normal 16 5 2 2 2 3" xfId="10515" xr:uid="{00000000-0005-0000-0000-0000C9290000}"/>
    <cellStyle name="Normal 16 5 2 2 2 4" xfId="10516" xr:uid="{00000000-0005-0000-0000-0000CA290000}"/>
    <cellStyle name="Normal 16 5 2 2 3" xfId="10517" xr:uid="{00000000-0005-0000-0000-0000CB290000}"/>
    <cellStyle name="Normal 16 5 2 2 4" xfId="10518" xr:uid="{00000000-0005-0000-0000-0000CC290000}"/>
    <cellStyle name="Normal 16 5 2 2 5" xfId="10519" xr:uid="{00000000-0005-0000-0000-0000CD290000}"/>
    <cellStyle name="Normal 16 5 2 3" xfId="10520" xr:uid="{00000000-0005-0000-0000-0000CE290000}"/>
    <cellStyle name="Normal 16 5 2 4" xfId="10521" xr:uid="{00000000-0005-0000-0000-0000CF290000}"/>
    <cellStyle name="Normal 16 5 2 4 2" xfId="10522" xr:uid="{00000000-0005-0000-0000-0000D0290000}"/>
    <cellStyle name="Normal 16 5 2 4 3" xfId="10523" xr:uid="{00000000-0005-0000-0000-0000D1290000}"/>
    <cellStyle name="Normal 16 5 2 4 4" xfId="10524" xr:uid="{00000000-0005-0000-0000-0000D2290000}"/>
    <cellStyle name="Normal 16 5 2 5" xfId="10525" xr:uid="{00000000-0005-0000-0000-0000D3290000}"/>
    <cellStyle name="Normal 16 5 2 6" xfId="10526" xr:uid="{00000000-0005-0000-0000-0000D4290000}"/>
    <cellStyle name="Normal 16 5 2 7" xfId="10527" xr:uid="{00000000-0005-0000-0000-0000D5290000}"/>
    <cellStyle name="Normal 16 6" xfId="10528" xr:uid="{00000000-0005-0000-0000-0000D6290000}"/>
    <cellStyle name="Normal 16 6 2" xfId="10529" xr:uid="{00000000-0005-0000-0000-0000D7290000}"/>
    <cellStyle name="Normal 16 6 2 2" xfId="10530" xr:uid="{00000000-0005-0000-0000-0000D8290000}"/>
    <cellStyle name="Normal 16 6 2 2 2" xfId="10531" xr:uid="{00000000-0005-0000-0000-0000D9290000}"/>
    <cellStyle name="Normal 16 6 2 2 2 2" xfId="10532" xr:uid="{00000000-0005-0000-0000-0000DA290000}"/>
    <cellStyle name="Normal 16 6 2 2 2 3" xfId="10533" xr:uid="{00000000-0005-0000-0000-0000DB290000}"/>
    <cellStyle name="Normal 16 6 2 2 2 4" xfId="10534" xr:uid="{00000000-0005-0000-0000-0000DC290000}"/>
    <cellStyle name="Normal 16 6 2 2 3" xfId="10535" xr:uid="{00000000-0005-0000-0000-0000DD290000}"/>
    <cellStyle name="Normal 16 6 2 2 4" xfId="10536" xr:uid="{00000000-0005-0000-0000-0000DE290000}"/>
    <cellStyle name="Normal 16 6 2 2 5" xfId="10537" xr:uid="{00000000-0005-0000-0000-0000DF290000}"/>
    <cellStyle name="Normal 16 6 2 3" xfId="10538" xr:uid="{00000000-0005-0000-0000-0000E0290000}"/>
    <cellStyle name="Normal 16 6 2 4" xfId="10539" xr:uid="{00000000-0005-0000-0000-0000E1290000}"/>
    <cellStyle name="Normal 16 6 2 4 2" xfId="10540" xr:uid="{00000000-0005-0000-0000-0000E2290000}"/>
    <cellStyle name="Normal 16 6 2 4 3" xfId="10541" xr:uid="{00000000-0005-0000-0000-0000E3290000}"/>
    <cellStyle name="Normal 16 6 2 4 4" xfId="10542" xr:uid="{00000000-0005-0000-0000-0000E4290000}"/>
    <cellStyle name="Normal 16 6 2 5" xfId="10543" xr:uid="{00000000-0005-0000-0000-0000E5290000}"/>
    <cellStyle name="Normal 16 6 2 6" xfId="10544" xr:uid="{00000000-0005-0000-0000-0000E6290000}"/>
    <cellStyle name="Normal 16 6 2 7" xfId="10545" xr:uid="{00000000-0005-0000-0000-0000E7290000}"/>
    <cellStyle name="Normal 16 7" xfId="10546" xr:uid="{00000000-0005-0000-0000-0000E8290000}"/>
    <cellStyle name="Normal 16 7 2" xfId="10547" xr:uid="{00000000-0005-0000-0000-0000E9290000}"/>
    <cellStyle name="Normal 16 7 2 2" xfId="10548" xr:uid="{00000000-0005-0000-0000-0000EA290000}"/>
    <cellStyle name="Normal 16 7 2 2 2" xfId="10549" xr:uid="{00000000-0005-0000-0000-0000EB290000}"/>
    <cellStyle name="Normal 16 7 2 2 2 2" xfId="10550" xr:uid="{00000000-0005-0000-0000-0000EC290000}"/>
    <cellStyle name="Normal 16 7 2 2 2 3" xfId="10551" xr:uid="{00000000-0005-0000-0000-0000ED290000}"/>
    <cellStyle name="Normal 16 7 2 2 2 4" xfId="10552" xr:uid="{00000000-0005-0000-0000-0000EE290000}"/>
    <cellStyle name="Normal 16 7 2 2 3" xfId="10553" xr:uid="{00000000-0005-0000-0000-0000EF290000}"/>
    <cellStyle name="Normal 16 7 2 2 4" xfId="10554" xr:uid="{00000000-0005-0000-0000-0000F0290000}"/>
    <cellStyle name="Normal 16 7 2 2 5" xfId="10555" xr:uid="{00000000-0005-0000-0000-0000F1290000}"/>
    <cellStyle name="Normal 16 7 2 3" xfId="10556" xr:uid="{00000000-0005-0000-0000-0000F2290000}"/>
    <cellStyle name="Normal 16 7 2 4" xfId="10557" xr:uid="{00000000-0005-0000-0000-0000F3290000}"/>
    <cellStyle name="Normal 16 7 2 4 2" xfId="10558" xr:uid="{00000000-0005-0000-0000-0000F4290000}"/>
    <cellStyle name="Normal 16 7 2 4 3" xfId="10559" xr:uid="{00000000-0005-0000-0000-0000F5290000}"/>
    <cellStyle name="Normal 16 7 2 4 4" xfId="10560" xr:uid="{00000000-0005-0000-0000-0000F6290000}"/>
    <cellStyle name="Normal 16 7 2 5" xfId="10561" xr:uid="{00000000-0005-0000-0000-0000F7290000}"/>
    <cellStyle name="Normal 16 7 2 6" xfId="10562" xr:uid="{00000000-0005-0000-0000-0000F8290000}"/>
    <cellStyle name="Normal 16 7 2 7" xfId="10563" xr:uid="{00000000-0005-0000-0000-0000F9290000}"/>
    <cellStyle name="Normal 16 8" xfId="10564" xr:uid="{00000000-0005-0000-0000-0000FA290000}"/>
    <cellStyle name="Normal 16 8 2" xfId="10565" xr:uid="{00000000-0005-0000-0000-0000FB290000}"/>
    <cellStyle name="Normal 16 8 2 2" xfId="10566" xr:uid="{00000000-0005-0000-0000-0000FC290000}"/>
    <cellStyle name="Normal 16 8 2 2 2" xfId="10567" xr:uid="{00000000-0005-0000-0000-0000FD290000}"/>
    <cellStyle name="Normal 16 8 2 2 2 2" xfId="10568" xr:uid="{00000000-0005-0000-0000-0000FE290000}"/>
    <cellStyle name="Normal 16 8 2 2 2 3" xfId="10569" xr:uid="{00000000-0005-0000-0000-0000FF290000}"/>
    <cellStyle name="Normal 16 8 2 2 2 4" xfId="10570" xr:uid="{00000000-0005-0000-0000-0000002A0000}"/>
    <cellStyle name="Normal 16 8 2 2 3" xfId="10571" xr:uid="{00000000-0005-0000-0000-0000012A0000}"/>
    <cellStyle name="Normal 16 8 2 2 4" xfId="10572" xr:uid="{00000000-0005-0000-0000-0000022A0000}"/>
    <cellStyle name="Normal 16 8 2 2 5" xfId="10573" xr:uid="{00000000-0005-0000-0000-0000032A0000}"/>
    <cellStyle name="Normal 16 8 2 3" xfId="10574" xr:uid="{00000000-0005-0000-0000-0000042A0000}"/>
    <cellStyle name="Normal 16 8 2 4" xfId="10575" xr:uid="{00000000-0005-0000-0000-0000052A0000}"/>
    <cellStyle name="Normal 16 8 2 4 2" xfId="10576" xr:uid="{00000000-0005-0000-0000-0000062A0000}"/>
    <cellStyle name="Normal 16 8 2 4 3" xfId="10577" xr:uid="{00000000-0005-0000-0000-0000072A0000}"/>
    <cellStyle name="Normal 16 8 2 4 4" xfId="10578" xr:uid="{00000000-0005-0000-0000-0000082A0000}"/>
    <cellStyle name="Normal 16 8 2 5" xfId="10579" xr:uid="{00000000-0005-0000-0000-0000092A0000}"/>
    <cellStyle name="Normal 16 8 2 6" xfId="10580" xr:uid="{00000000-0005-0000-0000-00000A2A0000}"/>
    <cellStyle name="Normal 16 8 2 7" xfId="10581" xr:uid="{00000000-0005-0000-0000-00000B2A0000}"/>
    <cellStyle name="Normal 16 9" xfId="10582" xr:uid="{00000000-0005-0000-0000-00000C2A0000}"/>
    <cellStyle name="Normal 16 9 2" xfId="10583" xr:uid="{00000000-0005-0000-0000-00000D2A0000}"/>
    <cellStyle name="Normal 16 9 2 2" xfId="10584" xr:uid="{00000000-0005-0000-0000-00000E2A0000}"/>
    <cellStyle name="Normal 16 9 2 2 2" xfId="10585" xr:uid="{00000000-0005-0000-0000-00000F2A0000}"/>
    <cellStyle name="Normal 16 9 2 2 2 2" xfId="10586" xr:uid="{00000000-0005-0000-0000-0000102A0000}"/>
    <cellStyle name="Normal 16 9 2 2 2 3" xfId="10587" xr:uid="{00000000-0005-0000-0000-0000112A0000}"/>
    <cellStyle name="Normal 16 9 2 2 2 4" xfId="10588" xr:uid="{00000000-0005-0000-0000-0000122A0000}"/>
    <cellStyle name="Normal 16 9 2 2 3" xfId="10589" xr:uid="{00000000-0005-0000-0000-0000132A0000}"/>
    <cellStyle name="Normal 16 9 2 2 4" xfId="10590" xr:uid="{00000000-0005-0000-0000-0000142A0000}"/>
    <cellStyle name="Normal 16 9 2 2 5" xfId="10591" xr:uid="{00000000-0005-0000-0000-0000152A0000}"/>
    <cellStyle name="Normal 16 9 2 3" xfId="10592" xr:uid="{00000000-0005-0000-0000-0000162A0000}"/>
    <cellStyle name="Normal 16 9 2 4" xfId="10593" xr:uid="{00000000-0005-0000-0000-0000172A0000}"/>
    <cellStyle name="Normal 16 9 2 4 2" xfId="10594" xr:uid="{00000000-0005-0000-0000-0000182A0000}"/>
    <cellStyle name="Normal 16 9 2 4 3" xfId="10595" xr:uid="{00000000-0005-0000-0000-0000192A0000}"/>
    <cellStyle name="Normal 16 9 2 4 4" xfId="10596" xr:uid="{00000000-0005-0000-0000-00001A2A0000}"/>
    <cellStyle name="Normal 16 9 2 5" xfId="10597" xr:uid="{00000000-0005-0000-0000-00001B2A0000}"/>
    <cellStyle name="Normal 16 9 2 6" xfId="10598" xr:uid="{00000000-0005-0000-0000-00001C2A0000}"/>
    <cellStyle name="Normal 16 9 2 7" xfId="10599" xr:uid="{00000000-0005-0000-0000-00001D2A0000}"/>
    <cellStyle name="Normal 17" xfId="10600" xr:uid="{00000000-0005-0000-0000-00001E2A0000}"/>
    <cellStyle name="Normal 17 10" xfId="10601" xr:uid="{00000000-0005-0000-0000-00001F2A0000}"/>
    <cellStyle name="Normal 17 10 2" xfId="10602" xr:uid="{00000000-0005-0000-0000-0000202A0000}"/>
    <cellStyle name="Normal 17 11" xfId="10603" xr:uid="{00000000-0005-0000-0000-0000212A0000}"/>
    <cellStyle name="Normal 17 11 2" xfId="10604" xr:uid="{00000000-0005-0000-0000-0000222A0000}"/>
    <cellStyle name="Normal 17 11 2 2" xfId="10605" xr:uid="{00000000-0005-0000-0000-0000232A0000}"/>
    <cellStyle name="Normal 17 11 2 2 2" xfId="10606" xr:uid="{00000000-0005-0000-0000-0000242A0000}"/>
    <cellStyle name="Normal 17 11 2 2 2 2" xfId="10607" xr:uid="{00000000-0005-0000-0000-0000252A0000}"/>
    <cellStyle name="Normal 17 11 2 2 2 3" xfId="10608" xr:uid="{00000000-0005-0000-0000-0000262A0000}"/>
    <cellStyle name="Normal 17 11 2 2 2 4" xfId="10609" xr:uid="{00000000-0005-0000-0000-0000272A0000}"/>
    <cellStyle name="Normal 17 11 2 2 3" xfId="10610" xr:uid="{00000000-0005-0000-0000-0000282A0000}"/>
    <cellStyle name="Normal 17 11 2 2 4" xfId="10611" xr:uid="{00000000-0005-0000-0000-0000292A0000}"/>
    <cellStyle name="Normal 17 11 2 2 5" xfId="10612" xr:uid="{00000000-0005-0000-0000-00002A2A0000}"/>
    <cellStyle name="Normal 17 11 2 3" xfId="10613" xr:uid="{00000000-0005-0000-0000-00002B2A0000}"/>
    <cellStyle name="Normal 17 11 2 4" xfId="10614" xr:uid="{00000000-0005-0000-0000-00002C2A0000}"/>
    <cellStyle name="Normal 17 11 2 4 2" xfId="10615" xr:uid="{00000000-0005-0000-0000-00002D2A0000}"/>
    <cellStyle name="Normal 17 11 2 4 3" xfId="10616" xr:uid="{00000000-0005-0000-0000-00002E2A0000}"/>
    <cellStyle name="Normal 17 11 2 4 4" xfId="10617" xr:uid="{00000000-0005-0000-0000-00002F2A0000}"/>
    <cellStyle name="Normal 17 11 2 5" xfId="10618" xr:uid="{00000000-0005-0000-0000-0000302A0000}"/>
    <cellStyle name="Normal 17 11 2 6" xfId="10619" xr:uid="{00000000-0005-0000-0000-0000312A0000}"/>
    <cellStyle name="Normal 17 11 2 7" xfId="10620" xr:uid="{00000000-0005-0000-0000-0000322A0000}"/>
    <cellStyle name="Normal 17 12" xfId="10621" xr:uid="{00000000-0005-0000-0000-0000332A0000}"/>
    <cellStyle name="Normal 17 12 2" xfId="10622" xr:uid="{00000000-0005-0000-0000-0000342A0000}"/>
    <cellStyle name="Normal 17 13" xfId="10623" xr:uid="{00000000-0005-0000-0000-0000352A0000}"/>
    <cellStyle name="Normal 17 14" xfId="10624" xr:uid="{00000000-0005-0000-0000-0000362A0000}"/>
    <cellStyle name="Normal 17 14 2" xfId="10625" xr:uid="{00000000-0005-0000-0000-0000372A0000}"/>
    <cellStyle name="Normal 17 14 2 2" xfId="10626" xr:uid="{00000000-0005-0000-0000-0000382A0000}"/>
    <cellStyle name="Normal 17 14 2 2 2" xfId="10627" xr:uid="{00000000-0005-0000-0000-0000392A0000}"/>
    <cellStyle name="Normal 17 14 2 2 3" xfId="10628" xr:uid="{00000000-0005-0000-0000-00003A2A0000}"/>
    <cellStyle name="Normal 17 14 2 2 4" xfId="10629" xr:uid="{00000000-0005-0000-0000-00003B2A0000}"/>
    <cellStyle name="Normal 17 14 2 3" xfId="10630" xr:uid="{00000000-0005-0000-0000-00003C2A0000}"/>
    <cellStyle name="Normal 17 14 2 4" xfId="10631" xr:uid="{00000000-0005-0000-0000-00003D2A0000}"/>
    <cellStyle name="Normal 17 14 2 5" xfId="10632" xr:uid="{00000000-0005-0000-0000-00003E2A0000}"/>
    <cellStyle name="Normal 17 14 3" xfId="10633" xr:uid="{00000000-0005-0000-0000-00003F2A0000}"/>
    <cellStyle name="Normal 17 14 3 2" xfId="10634" xr:uid="{00000000-0005-0000-0000-0000402A0000}"/>
    <cellStyle name="Normal 17 14 3 3" xfId="10635" xr:uid="{00000000-0005-0000-0000-0000412A0000}"/>
    <cellStyle name="Normal 17 14 3 4" xfId="10636" xr:uid="{00000000-0005-0000-0000-0000422A0000}"/>
    <cellStyle name="Normal 17 14 4" xfId="10637" xr:uid="{00000000-0005-0000-0000-0000432A0000}"/>
    <cellStyle name="Normal 17 14 5" xfId="10638" xr:uid="{00000000-0005-0000-0000-0000442A0000}"/>
    <cellStyle name="Normal 17 14 6" xfId="10639" xr:uid="{00000000-0005-0000-0000-0000452A0000}"/>
    <cellStyle name="Normal 17 15" xfId="10640" xr:uid="{00000000-0005-0000-0000-0000462A0000}"/>
    <cellStyle name="Normal 17 15 2" xfId="10641" xr:uid="{00000000-0005-0000-0000-0000472A0000}"/>
    <cellStyle name="Normal 17 15 3" xfId="10642" xr:uid="{00000000-0005-0000-0000-0000482A0000}"/>
    <cellStyle name="Normal 17 15 4" xfId="10643" xr:uid="{00000000-0005-0000-0000-0000492A0000}"/>
    <cellStyle name="Normal 17 2" xfId="10644" xr:uid="{00000000-0005-0000-0000-00004A2A0000}"/>
    <cellStyle name="Normal 17 2 2" xfId="10645" xr:uid="{00000000-0005-0000-0000-00004B2A0000}"/>
    <cellStyle name="Normal 17 2 3" xfId="10646" xr:uid="{00000000-0005-0000-0000-00004C2A0000}"/>
    <cellStyle name="Normal 17 2 3 2" xfId="10647" xr:uid="{00000000-0005-0000-0000-00004D2A0000}"/>
    <cellStyle name="Normal 17 2 3 2 2" xfId="10648" xr:uid="{00000000-0005-0000-0000-00004E2A0000}"/>
    <cellStyle name="Normal 17 2 3 2 2 2" xfId="10649" xr:uid="{00000000-0005-0000-0000-00004F2A0000}"/>
    <cellStyle name="Normal 17 2 3 2 2 3" xfId="10650" xr:uid="{00000000-0005-0000-0000-0000502A0000}"/>
    <cellStyle name="Normal 17 2 3 2 2 4" xfId="10651" xr:uid="{00000000-0005-0000-0000-0000512A0000}"/>
    <cellStyle name="Normal 17 2 3 2 3" xfId="10652" xr:uid="{00000000-0005-0000-0000-0000522A0000}"/>
    <cellStyle name="Normal 17 2 3 2 4" xfId="10653" xr:uid="{00000000-0005-0000-0000-0000532A0000}"/>
    <cellStyle name="Normal 17 2 3 2 5" xfId="10654" xr:uid="{00000000-0005-0000-0000-0000542A0000}"/>
    <cellStyle name="Normal 17 2 3 3" xfId="10655" xr:uid="{00000000-0005-0000-0000-0000552A0000}"/>
    <cellStyle name="Normal 17 2 3 3 2" xfId="10656" xr:uid="{00000000-0005-0000-0000-0000562A0000}"/>
    <cellStyle name="Normal 17 2 3 3 3" xfId="10657" xr:uid="{00000000-0005-0000-0000-0000572A0000}"/>
    <cellStyle name="Normal 17 2 3 3 4" xfId="10658" xr:uid="{00000000-0005-0000-0000-0000582A0000}"/>
    <cellStyle name="Normal 17 2 3 4" xfId="10659" xr:uid="{00000000-0005-0000-0000-0000592A0000}"/>
    <cellStyle name="Normal 17 2 3 5" xfId="10660" xr:uid="{00000000-0005-0000-0000-00005A2A0000}"/>
    <cellStyle name="Normal 17 2 3 6" xfId="10661" xr:uid="{00000000-0005-0000-0000-00005B2A0000}"/>
    <cellStyle name="Normal 17 3" xfId="10662" xr:uid="{00000000-0005-0000-0000-00005C2A0000}"/>
    <cellStyle name="Normal 17 3 2" xfId="10663" xr:uid="{00000000-0005-0000-0000-00005D2A0000}"/>
    <cellStyle name="Normal 17 3 2 2" xfId="10664" xr:uid="{00000000-0005-0000-0000-00005E2A0000}"/>
    <cellStyle name="Normal 17 3 2 2 2" xfId="10665" xr:uid="{00000000-0005-0000-0000-00005F2A0000}"/>
    <cellStyle name="Normal 17 3 2 2 2 2" xfId="10666" xr:uid="{00000000-0005-0000-0000-0000602A0000}"/>
    <cellStyle name="Normal 17 3 2 2 2 3" xfId="10667" xr:uid="{00000000-0005-0000-0000-0000612A0000}"/>
    <cellStyle name="Normal 17 3 2 2 2 4" xfId="10668" xr:uid="{00000000-0005-0000-0000-0000622A0000}"/>
    <cellStyle name="Normal 17 3 2 2 3" xfId="10669" xr:uid="{00000000-0005-0000-0000-0000632A0000}"/>
    <cellStyle name="Normal 17 3 2 2 4" xfId="10670" xr:uid="{00000000-0005-0000-0000-0000642A0000}"/>
    <cellStyle name="Normal 17 3 2 2 5" xfId="10671" xr:uid="{00000000-0005-0000-0000-0000652A0000}"/>
    <cellStyle name="Normal 17 3 2 3" xfId="10672" xr:uid="{00000000-0005-0000-0000-0000662A0000}"/>
    <cellStyle name="Normal 17 3 2 4" xfId="10673" xr:uid="{00000000-0005-0000-0000-0000672A0000}"/>
    <cellStyle name="Normal 17 3 2 4 2" xfId="10674" xr:uid="{00000000-0005-0000-0000-0000682A0000}"/>
    <cellStyle name="Normal 17 3 2 4 3" xfId="10675" xr:uid="{00000000-0005-0000-0000-0000692A0000}"/>
    <cellStyle name="Normal 17 3 2 4 4" xfId="10676" xr:uid="{00000000-0005-0000-0000-00006A2A0000}"/>
    <cellStyle name="Normal 17 3 2 5" xfId="10677" xr:uid="{00000000-0005-0000-0000-00006B2A0000}"/>
    <cellStyle name="Normal 17 3 2 6" xfId="10678" xr:uid="{00000000-0005-0000-0000-00006C2A0000}"/>
    <cellStyle name="Normal 17 3 2 7" xfId="10679" xr:uid="{00000000-0005-0000-0000-00006D2A0000}"/>
    <cellStyle name="Normal 17 4" xfId="10680" xr:uid="{00000000-0005-0000-0000-00006E2A0000}"/>
    <cellStyle name="Normal 17 4 2" xfId="10681" xr:uid="{00000000-0005-0000-0000-00006F2A0000}"/>
    <cellStyle name="Normal 17 4 2 2" xfId="10682" xr:uid="{00000000-0005-0000-0000-0000702A0000}"/>
    <cellStyle name="Normal 17 4 2 2 2" xfId="10683" xr:uid="{00000000-0005-0000-0000-0000712A0000}"/>
    <cellStyle name="Normal 17 4 2 2 2 2" xfId="10684" xr:uid="{00000000-0005-0000-0000-0000722A0000}"/>
    <cellStyle name="Normal 17 4 2 2 2 3" xfId="10685" xr:uid="{00000000-0005-0000-0000-0000732A0000}"/>
    <cellStyle name="Normal 17 4 2 2 2 4" xfId="10686" xr:uid="{00000000-0005-0000-0000-0000742A0000}"/>
    <cellStyle name="Normal 17 4 2 2 3" xfId="10687" xr:uid="{00000000-0005-0000-0000-0000752A0000}"/>
    <cellStyle name="Normal 17 4 2 2 4" xfId="10688" xr:uid="{00000000-0005-0000-0000-0000762A0000}"/>
    <cellStyle name="Normal 17 4 2 2 5" xfId="10689" xr:uid="{00000000-0005-0000-0000-0000772A0000}"/>
    <cellStyle name="Normal 17 4 2 3" xfId="10690" xr:uid="{00000000-0005-0000-0000-0000782A0000}"/>
    <cellStyle name="Normal 17 4 2 4" xfId="10691" xr:uid="{00000000-0005-0000-0000-0000792A0000}"/>
    <cellStyle name="Normal 17 4 2 4 2" xfId="10692" xr:uid="{00000000-0005-0000-0000-00007A2A0000}"/>
    <cellStyle name="Normal 17 4 2 4 3" xfId="10693" xr:uid="{00000000-0005-0000-0000-00007B2A0000}"/>
    <cellStyle name="Normal 17 4 2 4 4" xfId="10694" xr:uid="{00000000-0005-0000-0000-00007C2A0000}"/>
    <cellStyle name="Normal 17 4 2 5" xfId="10695" xr:uid="{00000000-0005-0000-0000-00007D2A0000}"/>
    <cellStyle name="Normal 17 4 2 6" xfId="10696" xr:uid="{00000000-0005-0000-0000-00007E2A0000}"/>
    <cellStyle name="Normal 17 4 2 7" xfId="10697" xr:uid="{00000000-0005-0000-0000-00007F2A0000}"/>
    <cellStyle name="Normal 17 5" xfId="10698" xr:uid="{00000000-0005-0000-0000-0000802A0000}"/>
    <cellStyle name="Normal 17 5 2" xfId="10699" xr:uid="{00000000-0005-0000-0000-0000812A0000}"/>
    <cellStyle name="Normal 17 5 2 2" xfId="10700" xr:uid="{00000000-0005-0000-0000-0000822A0000}"/>
    <cellStyle name="Normal 17 5 2 2 2" xfId="10701" xr:uid="{00000000-0005-0000-0000-0000832A0000}"/>
    <cellStyle name="Normal 17 5 2 2 2 2" xfId="10702" xr:uid="{00000000-0005-0000-0000-0000842A0000}"/>
    <cellStyle name="Normal 17 5 2 2 2 3" xfId="10703" xr:uid="{00000000-0005-0000-0000-0000852A0000}"/>
    <cellStyle name="Normal 17 5 2 2 2 4" xfId="10704" xr:uid="{00000000-0005-0000-0000-0000862A0000}"/>
    <cellStyle name="Normal 17 5 2 2 3" xfId="10705" xr:uid="{00000000-0005-0000-0000-0000872A0000}"/>
    <cellStyle name="Normal 17 5 2 2 4" xfId="10706" xr:uid="{00000000-0005-0000-0000-0000882A0000}"/>
    <cellStyle name="Normal 17 5 2 2 5" xfId="10707" xr:uid="{00000000-0005-0000-0000-0000892A0000}"/>
    <cellStyle name="Normal 17 5 2 3" xfId="10708" xr:uid="{00000000-0005-0000-0000-00008A2A0000}"/>
    <cellStyle name="Normal 17 5 2 4" xfId="10709" xr:uid="{00000000-0005-0000-0000-00008B2A0000}"/>
    <cellStyle name="Normal 17 5 2 4 2" xfId="10710" xr:uid="{00000000-0005-0000-0000-00008C2A0000}"/>
    <cellStyle name="Normal 17 5 2 4 3" xfId="10711" xr:uid="{00000000-0005-0000-0000-00008D2A0000}"/>
    <cellStyle name="Normal 17 5 2 4 4" xfId="10712" xr:uid="{00000000-0005-0000-0000-00008E2A0000}"/>
    <cellStyle name="Normal 17 5 2 5" xfId="10713" xr:uid="{00000000-0005-0000-0000-00008F2A0000}"/>
    <cellStyle name="Normal 17 5 2 6" xfId="10714" xr:uid="{00000000-0005-0000-0000-0000902A0000}"/>
    <cellStyle name="Normal 17 5 2 7" xfId="10715" xr:uid="{00000000-0005-0000-0000-0000912A0000}"/>
    <cellStyle name="Normal 17 6" xfId="10716" xr:uid="{00000000-0005-0000-0000-0000922A0000}"/>
    <cellStyle name="Normal 17 6 2" xfId="10717" xr:uid="{00000000-0005-0000-0000-0000932A0000}"/>
    <cellStyle name="Normal 17 7" xfId="10718" xr:uid="{00000000-0005-0000-0000-0000942A0000}"/>
    <cellStyle name="Normal 17 7 2" xfId="10719" xr:uid="{00000000-0005-0000-0000-0000952A0000}"/>
    <cellStyle name="Normal 17 8" xfId="10720" xr:uid="{00000000-0005-0000-0000-0000962A0000}"/>
    <cellStyle name="Normal 17 8 2" xfId="10721" xr:uid="{00000000-0005-0000-0000-0000972A0000}"/>
    <cellStyle name="Normal 17 9" xfId="10722" xr:uid="{00000000-0005-0000-0000-0000982A0000}"/>
    <cellStyle name="Normal 17 9 2" xfId="10723" xr:uid="{00000000-0005-0000-0000-0000992A0000}"/>
    <cellStyle name="Normal 18" xfId="10724" xr:uid="{00000000-0005-0000-0000-00009A2A0000}"/>
    <cellStyle name="Normal 18 10" xfId="10725" xr:uid="{00000000-0005-0000-0000-00009B2A0000}"/>
    <cellStyle name="Normal 18 2" xfId="10726" xr:uid="{00000000-0005-0000-0000-00009C2A0000}"/>
    <cellStyle name="Normal 18 2 2" xfId="10727" xr:uid="{00000000-0005-0000-0000-00009D2A0000}"/>
    <cellStyle name="Normal 18 2 2 2" xfId="10728" xr:uid="{00000000-0005-0000-0000-00009E2A0000}"/>
    <cellStyle name="Normal 18 2 2 2 2" xfId="10729" xr:uid="{00000000-0005-0000-0000-00009F2A0000}"/>
    <cellStyle name="Normal 18 2 2 2 3" xfId="10730" xr:uid="{00000000-0005-0000-0000-0000A02A0000}"/>
    <cellStyle name="Normal 18 2 2 2 4" xfId="10731" xr:uid="{00000000-0005-0000-0000-0000A12A0000}"/>
    <cellStyle name="Normal 18 2 2 3" xfId="10732" xr:uid="{00000000-0005-0000-0000-0000A22A0000}"/>
    <cellStyle name="Normal 18 2 2 4" xfId="10733" xr:uid="{00000000-0005-0000-0000-0000A32A0000}"/>
    <cellStyle name="Normal 18 2 2 5" xfId="10734" xr:uid="{00000000-0005-0000-0000-0000A42A0000}"/>
    <cellStyle name="Normal 18 2 3" xfId="10735" xr:uid="{00000000-0005-0000-0000-0000A52A0000}"/>
    <cellStyle name="Normal 18 2 4" xfId="10736" xr:uid="{00000000-0005-0000-0000-0000A62A0000}"/>
    <cellStyle name="Normal 18 2 4 2" xfId="10737" xr:uid="{00000000-0005-0000-0000-0000A72A0000}"/>
    <cellStyle name="Normal 18 2 4 3" xfId="10738" xr:uid="{00000000-0005-0000-0000-0000A82A0000}"/>
    <cellStyle name="Normal 18 2 4 4" xfId="10739" xr:uid="{00000000-0005-0000-0000-0000A92A0000}"/>
    <cellStyle name="Normal 18 2 5" xfId="10740" xr:uid="{00000000-0005-0000-0000-0000AA2A0000}"/>
    <cellStyle name="Normal 18 2 6" xfId="10741" xr:uid="{00000000-0005-0000-0000-0000AB2A0000}"/>
    <cellStyle name="Normal 18 2 7" xfId="10742" xr:uid="{00000000-0005-0000-0000-0000AC2A0000}"/>
    <cellStyle name="Normal 18 3" xfId="10743" xr:uid="{00000000-0005-0000-0000-0000AD2A0000}"/>
    <cellStyle name="Normal 18 3 2" xfId="10744" xr:uid="{00000000-0005-0000-0000-0000AE2A0000}"/>
    <cellStyle name="Normal 18 3 2 2" xfId="10745" xr:uid="{00000000-0005-0000-0000-0000AF2A0000}"/>
    <cellStyle name="Normal 18 3 2 2 2" xfId="10746" xr:uid="{00000000-0005-0000-0000-0000B02A0000}"/>
    <cellStyle name="Normal 18 3 2 2 3" xfId="10747" xr:uid="{00000000-0005-0000-0000-0000B12A0000}"/>
    <cellStyle name="Normal 18 3 2 2 4" xfId="10748" xr:uid="{00000000-0005-0000-0000-0000B22A0000}"/>
    <cellStyle name="Normal 18 3 2 3" xfId="10749" xr:uid="{00000000-0005-0000-0000-0000B32A0000}"/>
    <cellStyle name="Normal 18 3 2 4" xfId="10750" xr:uid="{00000000-0005-0000-0000-0000B42A0000}"/>
    <cellStyle name="Normal 18 3 2 5" xfId="10751" xr:uid="{00000000-0005-0000-0000-0000B52A0000}"/>
    <cellStyle name="Normal 18 3 3" xfId="10752" xr:uid="{00000000-0005-0000-0000-0000B62A0000}"/>
    <cellStyle name="Normal 18 3 4" xfId="10753" xr:uid="{00000000-0005-0000-0000-0000B72A0000}"/>
    <cellStyle name="Normal 18 3 4 2" xfId="10754" xr:uid="{00000000-0005-0000-0000-0000B82A0000}"/>
    <cellStyle name="Normal 18 3 4 3" xfId="10755" xr:uid="{00000000-0005-0000-0000-0000B92A0000}"/>
    <cellStyle name="Normal 18 3 4 4" xfId="10756" xr:uid="{00000000-0005-0000-0000-0000BA2A0000}"/>
    <cellStyle name="Normal 18 3 5" xfId="10757" xr:uid="{00000000-0005-0000-0000-0000BB2A0000}"/>
    <cellStyle name="Normal 18 3 6" xfId="10758" xr:uid="{00000000-0005-0000-0000-0000BC2A0000}"/>
    <cellStyle name="Normal 18 3 7" xfId="10759" xr:uid="{00000000-0005-0000-0000-0000BD2A0000}"/>
    <cellStyle name="Normal 18 4" xfId="10760" xr:uid="{00000000-0005-0000-0000-0000BE2A0000}"/>
    <cellStyle name="Normal 18 4 2" xfId="10761" xr:uid="{00000000-0005-0000-0000-0000BF2A0000}"/>
    <cellStyle name="Normal 18 4 2 2" xfId="10762" xr:uid="{00000000-0005-0000-0000-0000C02A0000}"/>
    <cellStyle name="Normal 18 4 2 2 2" xfId="10763" xr:uid="{00000000-0005-0000-0000-0000C12A0000}"/>
    <cellStyle name="Normal 18 4 2 2 3" xfId="10764" xr:uid="{00000000-0005-0000-0000-0000C22A0000}"/>
    <cellStyle name="Normal 18 4 2 2 4" xfId="10765" xr:uid="{00000000-0005-0000-0000-0000C32A0000}"/>
    <cellStyle name="Normal 18 4 2 3" xfId="10766" xr:uid="{00000000-0005-0000-0000-0000C42A0000}"/>
    <cellStyle name="Normal 18 4 2 4" xfId="10767" xr:uid="{00000000-0005-0000-0000-0000C52A0000}"/>
    <cellStyle name="Normal 18 4 2 5" xfId="10768" xr:uid="{00000000-0005-0000-0000-0000C62A0000}"/>
    <cellStyle name="Normal 18 4 3" xfId="10769" xr:uid="{00000000-0005-0000-0000-0000C72A0000}"/>
    <cellStyle name="Normal 18 4 4" xfId="10770" xr:uid="{00000000-0005-0000-0000-0000C82A0000}"/>
    <cellStyle name="Normal 18 4 4 2" xfId="10771" xr:uid="{00000000-0005-0000-0000-0000C92A0000}"/>
    <cellStyle name="Normal 18 4 4 3" xfId="10772" xr:uid="{00000000-0005-0000-0000-0000CA2A0000}"/>
    <cellStyle name="Normal 18 4 4 4" xfId="10773" xr:uid="{00000000-0005-0000-0000-0000CB2A0000}"/>
    <cellStyle name="Normal 18 4 5" xfId="10774" xr:uid="{00000000-0005-0000-0000-0000CC2A0000}"/>
    <cellStyle name="Normal 18 4 6" xfId="10775" xr:uid="{00000000-0005-0000-0000-0000CD2A0000}"/>
    <cellStyle name="Normal 18 4 7" xfId="10776" xr:uid="{00000000-0005-0000-0000-0000CE2A0000}"/>
    <cellStyle name="Normal 18 5" xfId="10777" xr:uid="{00000000-0005-0000-0000-0000CF2A0000}"/>
    <cellStyle name="Normal 18 6" xfId="10778" xr:uid="{00000000-0005-0000-0000-0000D02A0000}"/>
    <cellStyle name="Normal 18 7" xfId="10779" xr:uid="{00000000-0005-0000-0000-0000D12A0000}"/>
    <cellStyle name="Normal 18 8" xfId="10780" xr:uid="{00000000-0005-0000-0000-0000D22A0000}"/>
    <cellStyle name="Normal 18 8 2" xfId="10781" xr:uid="{00000000-0005-0000-0000-0000D32A0000}"/>
    <cellStyle name="Normal 18 8 3" xfId="10782" xr:uid="{00000000-0005-0000-0000-0000D42A0000}"/>
    <cellStyle name="Normal 18 8 4" xfId="10783" xr:uid="{00000000-0005-0000-0000-0000D52A0000}"/>
    <cellStyle name="Normal 19" xfId="10784" xr:uid="{00000000-0005-0000-0000-0000D62A0000}"/>
    <cellStyle name="Normal 19 10" xfId="10785" xr:uid="{00000000-0005-0000-0000-0000D72A0000}"/>
    <cellStyle name="Normal 19 10 2" xfId="10786" xr:uid="{00000000-0005-0000-0000-0000D82A0000}"/>
    <cellStyle name="Normal 19 11" xfId="10787" xr:uid="{00000000-0005-0000-0000-0000D92A0000}"/>
    <cellStyle name="Normal 19 11 2" xfId="10788" xr:uid="{00000000-0005-0000-0000-0000DA2A0000}"/>
    <cellStyle name="Normal 19 12" xfId="10789" xr:uid="{00000000-0005-0000-0000-0000DB2A0000}"/>
    <cellStyle name="Normal 19 12 2" xfId="10790" xr:uid="{00000000-0005-0000-0000-0000DC2A0000}"/>
    <cellStyle name="Normal 19 13" xfId="10791" xr:uid="{00000000-0005-0000-0000-0000DD2A0000}"/>
    <cellStyle name="Normal 19 14" xfId="10792" xr:uid="{00000000-0005-0000-0000-0000DE2A0000}"/>
    <cellStyle name="Normal 19 14 2" xfId="10793" xr:uid="{00000000-0005-0000-0000-0000DF2A0000}"/>
    <cellStyle name="Normal 19 14 2 2" xfId="10794" xr:uid="{00000000-0005-0000-0000-0000E02A0000}"/>
    <cellStyle name="Normal 19 14 2 2 2" xfId="10795" xr:uid="{00000000-0005-0000-0000-0000E12A0000}"/>
    <cellStyle name="Normal 19 14 2 2 3" xfId="10796" xr:uid="{00000000-0005-0000-0000-0000E22A0000}"/>
    <cellStyle name="Normal 19 14 2 2 4" xfId="10797" xr:uid="{00000000-0005-0000-0000-0000E32A0000}"/>
    <cellStyle name="Normal 19 14 2 3" xfId="10798" xr:uid="{00000000-0005-0000-0000-0000E42A0000}"/>
    <cellStyle name="Normal 19 14 2 4" xfId="10799" xr:uid="{00000000-0005-0000-0000-0000E52A0000}"/>
    <cellStyle name="Normal 19 14 2 5" xfId="10800" xr:uid="{00000000-0005-0000-0000-0000E62A0000}"/>
    <cellStyle name="Normal 19 14 3" xfId="10801" xr:uid="{00000000-0005-0000-0000-0000E72A0000}"/>
    <cellStyle name="Normal 19 14 3 2" xfId="10802" xr:uid="{00000000-0005-0000-0000-0000E82A0000}"/>
    <cellStyle name="Normal 19 14 3 3" xfId="10803" xr:uid="{00000000-0005-0000-0000-0000E92A0000}"/>
    <cellStyle name="Normal 19 14 3 4" xfId="10804" xr:uid="{00000000-0005-0000-0000-0000EA2A0000}"/>
    <cellStyle name="Normal 19 14 4" xfId="10805" xr:uid="{00000000-0005-0000-0000-0000EB2A0000}"/>
    <cellStyle name="Normal 19 14 5" xfId="10806" xr:uid="{00000000-0005-0000-0000-0000EC2A0000}"/>
    <cellStyle name="Normal 19 14 6" xfId="10807" xr:uid="{00000000-0005-0000-0000-0000ED2A0000}"/>
    <cellStyle name="Normal 19 15" xfId="10808" xr:uid="{00000000-0005-0000-0000-0000EE2A0000}"/>
    <cellStyle name="Normal 19 15 2" xfId="10809" xr:uid="{00000000-0005-0000-0000-0000EF2A0000}"/>
    <cellStyle name="Normal 19 15 3" xfId="10810" xr:uid="{00000000-0005-0000-0000-0000F02A0000}"/>
    <cellStyle name="Normal 19 15 4" xfId="10811" xr:uid="{00000000-0005-0000-0000-0000F12A0000}"/>
    <cellStyle name="Normal 19 2" xfId="10812" xr:uid="{00000000-0005-0000-0000-0000F22A0000}"/>
    <cellStyle name="Normal 19 2 2" xfId="10813" xr:uid="{00000000-0005-0000-0000-0000F32A0000}"/>
    <cellStyle name="Normal 19 2 3" xfId="10814" xr:uid="{00000000-0005-0000-0000-0000F42A0000}"/>
    <cellStyle name="Normal 19 2 3 2" xfId="10815" xr:uid="{00000000-0005-0000-0000-0000F52A0000}"/>
    <cellStyle name="Normal 19 2 3 2 2" xfId="10816" xr:uid="{00000000-0005-0000-0000-0000F62A0000}"/>
    <cellStyle name="Normal 19 2 3 2 2 2" xfId="10817" xr:uid="{00000000-0005-0000-0000-0000F72A0000}"/>
    <cellStyle name="Normal 19 2 3 2 2 3" xfId="10818" xr:uid="{00000000-0005-0000-0000-0000F82A0000}"/>
    <cellStyle name="Normal 19 2 3 2 2 4" xfId="10819" xr:uid="{00000000-0005-0000-0000-0000F92A0000}"/>
    <cellStyle name="Normal 19 2 3 2 3" xfId="10820" xr:uid="{00000000-0005-0000-0000-0000FA2A0000}"/>
    <cellStyle name="Normal 19 2 3 2 4" xfId="10821" xr:uid="{00000000-0005-0000-0000-0000FB2A0000}"/>
    <cellStyle name="Normal 19 2 3 2 5" xfId="10822" xr:uid="{00000000-0005-0000-0000-0000FC2A0000}"/>
    <cellStyle name="Normal 19 2 3 3" xfId="10823" xr:uid="{00000000-0005-0000-0000-0000FD2A0000}"/>
    <cellStyle name="Normal 19 2 3 3 2" xfId="10824" xr:uid="{00000000-0005-0000-0000-0000FE2A0000}"/>
    <cellStyle name="Normal 19 2 3 3 3" xfId="10825" xr:uid="{00000000-0005-0000-0000-0000FF2A0000}"/>
    <cellStyle name="Normal 19 2 3 3 4" xfId="10826" xr:uid="{00000000-0005-0000-0000-0000002B0000}"/>
    <cellStyle name="Normal 19 2 3 4" xfId="10827" xr:uid="{00000000-0005-0000-0000-0000012B0000}"/>
    <cellStyle name="Normal 19 2 3 5" xfId="10828" xr:uid="{00000000-0005-0000-0000-0000022B0000}"/>
    <cellStyle name="Normal 19 2 3 6" xfId="10829" xr:uid="{00000000-0005-0000-0000-0000032B0000}"/>
    <cellStyle name="Normal 19 3" xfId="10830" xr:uid="{00000000-0005-0000-0000-0000042B0000}"/>
    <cellStyle name="Normal 19 3 2" xfId="10831" xr:uid="{00000000-0005-0000-0000-0000052B0000}"/>
    <cellStyle name="Normal 19 4" xfId="10832" xr:uid="{00000000-0005-0000-0000-0000062B0000}"/>
    <cellStyle name="Normal 19 4 2" xfId="10833" xr:uid="{00000000-0005-0000-0000-0000072B0000}"/>
    <cellStyle name="Normal 19 5" xfId="10834" xr:uid="{00000000-0005-0000-0000-0000082B0000}"/>
    <cellStyle name="Normal 19 5 2" xfId="10835" xr:uid="{00000000-0005-0000-0000-0000092B0000}"/>
    <cellStyle name="Normal 19 6" xfId="10836" xr:uid="{00000000-0005-0000-0000-00000A2B0000}"/>
    <cellStyle name="Normal 19 6 2" xfId="10837" xr:uid="{00000000-0005-0000-0000-00000B2B0000}"/>
    <cellStyle name="Normal 19 7" xfId="10838" xr:uid="{00000000-0005-0000-0000-00000C2B0000}"/>
    <cellStyle name="Normal 19 7 2" xfId="10839" xr:uid="{00000000-0005-0000-0000-00000D2B0000}"/>
    <cellStyle name="Normal 19 7 2 2" xfId="10840" xr:uid="{00000000-0005-0000-0000-00000E2B0000}"/>
    <cellStyle name="Normal 19 7 2 2 2" xfId="10841" xr:uid="{00000000-0005-0000-0000-00000F2B0000}"/>
    <cellStyle name="Normal 19 7 2 2 2 2" xfId="10842" xr:uid="{00000000-0005-0000-0000-0000102B0000}"/>
    <cellStyle name="Normal 19 7 2 2 2 3" xfId="10843" xr:uid="{00000000-0005-0000-0000-0000112B0000}"/>
    <cellStyle name="Normal 19 7 2 2 2 4" xfId="10844" xr:uid="{00000000-0005-0000-0000-0000122B0000}"/>
    <cellStyle name="Normal 19 7 2 2 3" xfId="10845" xr:uid="{00000000-0005-0000-0000-0000132B0000}"/>
    <cellStyle name="Normal 19 7 2 2 4" xfId="10846" xr:uid="{00000000-0005-0000-0000-0000142B0000}"/>
    <cellStyle name="Normal 19 7 2 2 5" xfId="10847" xr:uid="{00000000-0005-0000-0000-0000152B0000}"/>
    <cellStyle name="Normal 19 7 2 3" xfId="10848" xr:uid="{00000000-0005-0000-0000-0000162B0000}"/>
    <cellStyle name="Normal 19 7 2 4" xfId="10849" xr:uid="{00000000-0005-0000-0000-0000172B0000}"/>
    <cellStyle name="Normal 19 7 2 4 2" xfId="10850" xr:uid="{00000000-0005-0000-0000-0000182B0000}"/>
    <cellStyle name="Normal 19 7 2 4 3" xfId="10851" xr:uid="{00000000-0005-0000-0000-0000192B0000}"/>
    <cellStyle name="Normal 19 7 2 4 4" xfId="10852" xr:uid="{00000000-0005-0000-0000-00001A2B0000}"/>
    <cellStyle name="Normal 19 7 2 5" xfId="10853" xr:uid="{00000000-0005-0000-0000-00001B2B0000}"/>
    <cellStyle name="Normal 19 7 2 6" xfId="10854" xr:uid="{00000000-0005-0000-0000-00001C2B0000}"/>
    <cellStyle name="Normal 19 7 2 7" xfId="10855" xr:uid="{00000000-0005-0000-0000-00001D2B0000}"/>
    <cellStyle name="Normal 19 8" xfId="10856" xr:uid="{00000000-0005-0000-0000-00001E2B0000}"/>
    <cellStyle name="Normal 19 8 2" xfId="10857" xr:uid="{00000000-0005-0000-0000-00001F2B0000}"/>
    <cellStyle name="Normal 19 9" xfId="10858" xr:uid="{00000000-0005-0000-0000-0000202B0000}"/>
    <cellStyle name="Normal 19 9 2" xfId="10859" xr:uid="{00000000-0005-0000-0000-0000212B0000}"/>
    <cellStyle name="Normal 2" xfId="11" xr:uid="{00000000-0005-0000-0000-0000222B0000}"/>
    <cellStyle name="Normal 2 10" xfId="10860" xr:uid="{00000000-0005-0000-0000-0000232B0000}"/>
    <cellStyle name="Normal 2 10 10" xfId="10861" xr:uid="{00000000-0005-0000-0000-0000242B0000}"/>
    <cellStyle name="Normal 2 10 2" xfId="10862" xr:uid="{00000000-0005-0000-0000-0000252B0000}"/>
    <cellStyle name="Normal 2 10 2 2" xfId="4" xr:uid="{00000000-0005-0000-0000-0000262B0000}"/>
    <cellStyle name="Normal 2 10 2 3" xfId="10863" xr:uid="{00000000-0005-0000-0000-0000272B0000}"/>
    <cellStyle name="Normal 2 10 3" xfId="10864" xr:uid="{00000000-0005-0000-0000-0000282B0000}"/>
    <cellStyle name="Normal 2 10 3 2" xfId="10865" xr:uid="{00000000-0005-0000-0000-0000292B0000}"/>
    <cellStyle name="Normal 2 10 3 2 2" xfId="10866" xr:uid="{00000000-0005-0000-0000-00002A2B0000}"/>
    <cellStyle name="Normal 2 10 3 2 2 2" xfId="10867" xr:uid="{00000000-0005-0000-0000-00002B2B0000}"/>
    <cellStyle name="Normal 2 10 3 2 2 3" xfId="10868" xr:uid="{00000000-0005-0000-0000-00002C2B0000}"/>
    <cellStyle name="Normal 2 10 3 2 2 4" xfId="10869" xr:uid="{00000000-0005-0000-0000-00002D2B0000}"/>
    <cellStyle name="Normal 2 10 3 2 3" xfId="10870" xr:uid="{00000000-0005-0000-0000-00002E2B0000}"/>
    <cellStyle name="Normal 2 10 3 2 4" xfId="10871" xr:uid="{00000000-0005-0000-0000-00002F2B0000}"/>
    <cellStyle name="Normal 2 10 3 2 5" xfId="10872" xr:uid="{00000000-0005-0000-0000-0000302B0000}"/>
    <cellStyle name="Normal 2 10 3 3" xfId="10873" xr:uid="{00000000-0005-0000-0000-0000312B0000}"/>
    <cellStyle name="Normal 2 10 3 4" xfId="10874" xr:uid="{00000000-0005-0000-0000-0000322B0000}"/>
    <cellStyle name="Normal 2 10 3 4 2" xfId="10875" xr:uid="{00000000-0005-0000-0000-0000332B0000}"/>
    <cellStyle name="Normal 2 10 3 4 3" xfId="10876" xr:uid="{00000000-0005-0000-0000-0000342B0000}"/>
    <cellStyle name="Normal 2 10 3 4 4" xfId="10877" xr:uid="{00000000-0005-0000-0000-0000352B0000}"/>
    <cellStyle name="Normal 2 10 3 5" xfId="10878" xr:uid="{00000000-0005-0000-0000-0000362B0000}"/>
    <cellStyle name="Normal 2 10 3 6" xfId="10879" xr:uid="{00000000-0005-0000-0000-0000372B0000}"/>
    <cellStyle name="Normal 2 10 3 7" xfId="10880" xr:uid="{00000000-0005-0000-0000-0000382B0000}"/>
    <cellStyle name="Normal 2 10 4" xfId="10881" xr:uid="{00000000-0005-0000-0000-0000392B0000}"/>
    <cellStyle name="Normal 2 10 4 2" xfId="10882" xr:uid="{00000000-0005-0000-0000-00003A2B0000}"/>
    <cellStyle name="Normal 2 10 4 2 2" xfId="10883" xr:uid="{00000000-0005-0000-0000-00003B2B0000}"/>
    <cellStyle name="Normal 2 10 4 2 2 2" xfId="10884" xr:uid="{00000000-0005-0000-0000-00003C2B0000}"/>
    <cellStyle name="Normal 2 10 4 2 2 3" xfId="10885" xr:uid="{00000000-0005-0000-0000-00003D2B0000}"/>
    <cellStyle name="Normal 2 10 4 2 2 4" xfId="10886" xr:uid="{00000000-0005-0000-0000-00003E2B0000}"/>
    <cellStyle name="Normal 2 10 4 2 3" xfId="10887" xr:uid="{00000000-0005-0000-0000-00003F2B0000}"/>
    <cellStyle name="Normal 2 10 4 2 4" xfId="10888" xr:uid="{00000000-0005-0000-0000-0000402B0000}"/>
    <cellStyle name="Normal 2 10 4 2 5" xfId="10889" xr:uid="{00000000-0005-0000-0000-0000412B0000}"/>
    <cellStyle name="Normal 2 10 4 3" xfId="10890" xr:uid="{00000000-0005-0000-0000-0000422B0000}"/>
    <cellStyle name="Normal 2 10 4 3 2" xfId="10891" xr:uid="{00000000-0005-0000-0000-0000432B0000}"/>
    <cellStyle name="Normal 2 10 4 3 3" xfId="10892" xr:uid="{00000000-0005-0000-0000-0000442B0000}"/>
    <cellStyle name="Normal 2 10 4 3 4" xfId="10893" xr:uid="{00000000-0005-0000-0000-0000452B0000}"/>
    <cellStyle name="Normal 2 10 4 4" xfId="10894" xr:uid="{00000000-0005-0000-0000-0000462B0000}"/>
    <cellStyle name="Normal 2 10 4 5" xfId="10895" xr:uid="{00000000-0005-0000-0000-0000472B0000}"/>
    <cellStyle name="Normal 2 10 4 6" xfId="10896" xr:uid="{00000000-0005-0000-0000-0000482B0000}"/>
    <cellStyle name="Normal 2 11" xfId="10897" xr:uid="{00000000-0005-0000-0000-0000492B0000}"/>
    <cellStyle name="Normal 2 11 2" xfId="10898" xr:uid="{00000000-0005-0000-0000-00004A2B0000}"/>
    <cellStyle name="Normal 2 11 2 2" xfId="10899" xr:uid="{00000000-0005-0000-0000-00004B2B0000}"/>
    <cellStyle name="Normal 2 11 3" xfId="10900" xr:uid="{00000000-0005-0000-0000-00004C2B0000}"/>
    <cellStyle name="Normal 2 12" xfId="10901" xr:uid="{00000000-0005-0000-0000-00004D2B0000}"/>
    <cellStyle name="Normal 2 12 2" xfId="10902" xr:uid="{00000000-0005-0000-0000-00004E2B0000}"/>
    <cellStyle name="Normal 2 12 2 2" xfId="10903" xr:uid="{00000000-0005-0000-0000-00004F2B0000}"/>
    <cellStyle name="Normal 2 12 3" xfId="10904" xr:uid="{00000000-0005-0000-0000-0000502B0000}"/>
    <cellStyle name="Normal 2 13" xfId="10905" xr:uid="{00000000-0005-0000-0000-0000512B0000}"/>
    <cellStyle name="Normal 2 13 2" xfId="10906" xr:uid="{00000000-0005-0000-0000-0000522B0000}"/>
    <cellStyle name="Normal 2 13 2 2" xfId="10907" xr:uid="{00000000-0005-0000-0000-0000532B0000}"/>
    <cellStyle name="Normal 2 13 2 2 2" xfId="10908" xr:uid="{00000000-0005-0000-0000-0000542B0000}"/>
    <cellStyle name="Normal 2 13 2 2 2 2" xfId="10909" xr:uid="{00000000-0005-0000-0000-0000552B0000}"/>
    <cellStyle name="Normal 2 13 2 2 2 3" xfId="10910" xr:uid="{00000000-0005-0000-0000-0000562B0000}"/>
    <cellStyle name="Normal 2 13 2 2 2 4" xfId="10911" xr:uid="{00000000-0005-0000-0000-0000572B0000}"/>
    <cellStyle name="Normal 2 13 2 2 3" xfId="10912" xr:uid="{00000000-0005-0000-0000-0000582B0000}"/>
    <cellStyle name="Normal 2 13 2 2 4" xfId="10913" xr:uid="{00000000-0005-0000-0000-0000592B0000}"/>
    <cellStyle name="Normal 2 13 2 2 5" xfId="10914" xr:uid="{00000000-0005-0000-0000-00005A2B0000}"/>
    <cellStyle name="Normal 2 13 2 3" xfId="10915" xr:uid="{00000000-0005-0000-0000-00005B2B0000}"/>
    <cellStyle name="Normal 2 13 2 4" xfId="10916" xr:uid="{00000000-0005-0000-0000-00005C2B0000}"/>
    <cellStyle name="Normal 2 13 2 4 2" xfId="10917" xr:uid="{00000000-0005-0000-0000-00005D2B0000}"/>
    <cellStyle name="Normal 2 13 2 4 3" xfId="10918" xr:uid="{00000000-0005-0000-0000-00005E2B0000}"/>
    <cellStyle name="Normal 2 13 2 4 4" xfId="10919" xr:uid="{00000000-0005-0000-0000-00005F2B0000}"/>
    <cellStyle name="Normal 2 13 2 5" xfId="10920" xr:uid="{00000000-0005-0000-0000-0000602B0000}"/>
    <cellStyle name="Normal 2 13 2 6" xfId="10921" xr:uid="{00000000-0005-0000-0000-0000612B0000}"/>
    <cellStyle name="Normal 2 13 2 7" xfId="10922" xr:uid="{00000000-0005-0000-0000-0000622B0000}"/>
    <cellStyle name="Normal 2 14" xfId="10923" xr:uid="{00000000-0005-0000-0000-0000632B0000}"/>
    <cellStyle name="Normal 2 14 2" xfId="10924" xr:uid="{00000000-0005-0000-0000-0000642B0000}"/>
    <cellStyle name="Normal 2 15" xfId="10925" xr:uid="{00000000-0005-0000-0000-0000652B0000}"/>
    <cellStyle name="Normal 2 15 2" xfId="10926" xr:uid="{00000000-0005-0000-0000-0000662B0000}"/>
    <cellStyle name="Normal 2 16" xfId="10927" xr:uid="{00000000-0005-0000-0000-0000672B0000}"/>
    <cellStyle name="Normal 2 16 2" xfId="10928" xr:uid="{00000000-0005-0000-0000-0000682B0000}"/>
    <cellStyle name="Normal 2 17" xfId="10929" xr:uid="{00000000-0005-0000-0000-0000692B0000}"/>
    <cellStyle name="Normal 2 17 2" xfId="10930" xr:uid="{00000000-0005-0000-0000-00006A2B0000}"/>
    <cellStyle name="Normal 2 18" xfId="10931" xr:uid="{00000000-0005-0000-0000-00006B2B0000}"/>
    <cellStyle name="Normal 2 18 2" xfId="10932" xr:uid="{00000000-0005-0000-0000-00006C2B0000}"/>
    <cellStyle name="Normal 2 19" xfId="10933" xr:uid="{00000000-0005-0000-0000-00006D2B0000}"/>
    <cellStyle name="Normal 2 19 2" xfId="10934" xr:uid="{00000000-0005-0000-0000-00006E2B0000}"/>
    <cellStyle name="Normal 2 2" xfId="5" xr:uid="{00000000-0005-0000-0000-00006F2B0000}"/>
    <cellStyle name="Normal 2 2 10" xfId="10935" xr:uid="{00000000-0005-0000-0000-0000702B0000}"/>
    <cellStyle name="Normal 2 2 10 2" xfId="10936" xr:uid="{00000000-0005-0000-0000-0000712B0000}"/>
    <cellStyle name="Normal 2 2 10 2 2" xfId="10937" xr:uid="{00000000-0005-0000-0000-0000722B0000}"/>
    <cellStyle name="Normal 2 2 10 2 3" xfId="10938" xr:uid="{00000000-0005-0000-0000-0000732B0000}"/>
    <cellStyle name="Normal 2 2 10 2 3 2" xfId="10939" xr:uid="{00000000-0005-0000-0000-0000742B0000}"/>
    <cellStyle name="Normal 2 2 10 2 3 3" xfId="10940" xr:uid="{00000000-0005-0000-0000-0000752B0000}"/>
    <cellStyle name="Normal 2 2 10 2 3 4" xfId="10941" xr:uid="{00000000-0005-0000-0000-0000762B0000}"/>
    <cellStyle name="Normal 2 2 10 2 4" xfId="10942" xr:uid="{00000000-0005-0000-0000-0000772B0000}"/>
    <cellStyle name="Normal 2 2 10 2 5" xfId="10943" xr:uid="{00000000-0005-0000-0000-0000782B0000}"/>
    <cellStyle name="Normal 2 2 10 2 6" xfId="10944" xr:uid="{00000000-0005-0000-0000-0000792B0000}"/>
    <cellStyle name="Normal 2 2 10 3" xfId="10945" xr:uid="{00000000-0005-0000-0000-00007A2B0000}"/>
    <cellStyle name="Normal 2 2 10 3 2" xfId="10946" xr:uid="{00000000-0005-0000-0000-00007B2B0000}"/>
    <cellStyle name="Normal 2 2 10 3 3" xfId="10947" xr:uid="{00000000-0005-0000-0000-00007C2B0000}"/>
    <cellStyle name="Normal 2 2 10 3 4" xfId="10948" xr:uid="{00000000-0005-0000-0000-00007D2B0000}"/>
    <cellStyle name="Normal 2 2 10 4" xfId="10949" xr:uid="{00000000-0005-0000-0000-00007E2B0000}"/>
    <cellStyle name="Normal 2 2 10 5" xfId="10950" xr:uid="{00000000-0005-0000-0000-00007F2B0000}"/>
    <cellStyle name="Normal 2 2 10 6" xfId="10951" xr:uid="{00000000-0005-0000-0000-0000802B0000}"/>
    <cellStyle name="Normal 2 2 100" xfId="10952" xr:uid="{00000000-0005-0000-0000-0000812B0000}"/>
    <cellStyle name="Normal 2 2 101" xfId="10953" xr:uid="{00000000-0005-0000-0000-0000822B0000}"/>
    <cellStyle name="Normal 2 2 102" xfId="10954" xr:uid="{00000000-0005-0000-0000-0000832B0000}"/>
    <cellStyle name="Normal 2 2 103" xfId="10955" xr:uid="{00000000-0005-0000-0000-0000842B0000}"/>
    <cellStyle name="Normal 2 2 104" xfId="10956" xr:uid="{00000000-0005-0000-0000-0000852B0000}"/>
    <cellStyle name="Normal 2 2 105" xfId="10957" xr:uid="{00000000-0005-0000-0000-0000862B0000}"/>
    <cellStyle name="Normal 2 2 106" xfId="10958" xr:uid="{00000000-0005-0000-0000-0000872B0000}"/>
    <cellStyle name="Normal 2 2 107" xfId="10959" xr:uid="{00000000-0005-0000-0000-0000882B0000}"/>
    <cellStyle name="Normal 2 2 11" xfId="10960" xr:uid="{00000000-0005-0000-0000-0000892B0000}"/>
    <cellStyle name="Normal 2 2 11 2" xfId="10961" xr:uid="{00000000-0005-0000-0000-00008A2B0000}"/>
    <cellStyle name="Normal 2 2 11 2 2" xfId="10962" xr:uid="{00000000-0005-0000-0000-00008B2B0000}"/>
    <cellStyle name="Normal 2 2 11 2 3" xfId="10963" xr:uid="{00000000-0005-0000-0000-00008C2B0000}"/>
    <cellStyle name="Normal 2 2 11 2 3 2" xfId="10964" xr:uid="{00000000-0005-0000-0000-00008D2B0000}"/>
    <cellStyle name="Normal 2 2 11 2 3 3" xfId="10965" xr:uid="{00000000-0005-0000-0000-00008E2B0000}"/>
    <cellStyle name="Normal 2 2 11 2 3 4" xfId="10966" xr:uid="{00000000-0005-0000-0000-00008F2B0000}"/>
    <cellStyle name="Normal 2 2 11 2 4" xfId="10967" xr:uid="{00000000-0005-0000-0000-0000902B0000}"/>
    <cellStyle name="Normal 2 2 11 2 5" xfId="10968" xr:uid="{00000000-0005-0000-0000-0000912B0000}"/>
    <cellStyle name="Normal 2 2 11 2 6" xfId="10969" xr:uid="{00000000-0005-0000-0000-0000922B0000}"/>
    <cellStyle name="Normal 2 2 11 3" xfId="10970" xr:uid="{00000000-0005-0000-0000-0000932B0000}"/>
    <cellStyle name="Normal 2 2 11 3 2" xfId="10971" xr:uid="{00000000-0005-0000-0000-0000942B0000}"/>
    <cellStyle name="Normal 2 2 11 3 3" xfId="10972" xr:uid="{00000000-0005-0000-0000-0000952B0000}"/>
    <cellStyle name="Normal 2 2 11 3 4" xfId="10973" xr:uid="{00000000-0005-0000-0000-0000962B0000}"/>
    <cellStyle name="Normal 2 2 11 4" xfId="10974" xr:uid="{00000000-0005-0000-0000-0000972B0000}"/>
    <cellStyle name="Normal 2 2 11 5" xfId="10975" xr:uid="{00000000-0005-0000-0000-0000982B0000}"/>
    <cellStyle name="Normal 2 2 11 6" xfId="10976" xr:uid="{00000000-0005-0000-0000-0000992B0000}"/>
    <cellStyle name="Normal 2 2 12" xfId="10977" xr:uid="{00000000-0005-0000-0000-00009A2B0000}"/>
    <cellStyle name="Normal 2 2 12 2" xfId="10978" xr:uid="{00000000-0005-0000-0000-00009B2B0000}"/>
    <cellStyle name="Normal 2 2 13" xfId="10979" xr:uid="{00000000-0005-0000-0000-00009C2B0000}"/>
    <cellStyle name="Normal 2 2 13 2" xfId="10980" xr:uid="{00000000-0005-0000-0000-00009D2B0000}"/>
    <cellStyle name="Normal 2 2 13 2 2" xfId="10981" xr:uid="{00000000-0005-0000-0000-00009E2B0000}"/>
    <cellStyle name="Normal 2 2 13 2 3" xfId="10982" xr:uid="{00000000-0005-0000-0000-00009F2B0000}"/>
    <cellStyle name="Normal 2 2 13 2 3 2" xfId="10983" xr:uid="{00000000-0005-0000-0000-0000A02B0000}"/>
    <cellStyle name="Normal 2 2 13 2 3 3" xfId="10984" xr:uid="{00000000-0005-0000-0000-0000A12B0000}"/>
    <cellStyle name="Normal 2 2 13 2 3 4" xfId="10985" xr:uid="{00000000-0005-0000-0000-0000A22B0000}"/>
    <cellStyle name="Normal 2 2 13 2 4" xfId="10986" xr:uid="{00000000-0005-0000-0000-0000A32B0000}"/>
    <cellStyle name="Normal 2 2 13 2 5" xfId="10987" xr:uid="{00000000-0005-0000-0000-0000A42B0000}"/>
    <cellStyle name="Normal 2 2 13 2 6" xfId="10988" xr:uid="{00000000-0005-0000-0000-0000A52B0000}"/>
    <cellStyle name="Normal 2 2 13 3" xfId="10989" xr:uid="{00000000-0005-0000-0000-0000A62B0000}"/>
    <cellStyle name="Normal 2 2 13 3 2" xfId="10990" xr:uid="{00000000-0005-0000-0000-0000A72B0000}"/>
    <cellStyle name="Normal 2 2 13 3 3" xfId="10991" xr:uid="{00000000-0005-0000-0000-0000A82B0000}"/>
    <cellStyle name="Normal 2 2 13 3 4" xfId="10992" xr:uid="{00000000-0005-0000-0000-0000A92B0000}"/>
    <cellStyle name="Normal 2 2 13 4" xfId="10993" xr:uid="{00000000-0005-0000-0000-0000AA2B0000}"/>
    <cellStyle name="Normal 2 2 13 5" xfId="10994" xr:uid="{00000000-0005-0000-0000-0000AB2B0000}"/>
    <cellStyle name="Normal 2 2 13 6" xfId="10995" xr:uid="{00000000-0005-0000-0000-0000AC2B0000}"/>
    <cellStyle name="Normal 2 2 14" xfId="10996" xr:uid="{00000000-0005-0000-0000-0000AD2B0000}"/>
    <cellStyle name="Normal 2 2 14 2" xfId="10997" xr:uid="{00000000-0005-0000-0000-0000AE2B0000}"/>
    <cellStyle name="Normal 2 2 14 2 2" xfId="10998" xr:uid="{00000000-0005-0000-0000-0000AF2B0000}"/>
    <cellStyle name="Normal 2 2 14 2 3" xfId="10999" xr:uid="{00000000-0005-0000-0000-0000B02B0000}"/>
    <cellStyle name="Normal 2 2 14 2 3 2" xfId="11000" xr:uid="{00000000-0005-0000-0000-0000B12B0000}"/>
    <cellStyle name="Normal 2 2 14 2 3 3" xfId="11001" xr:uid="{00000000-0005-0000-0000-0000B22B0000}"/>
    <cellStyle name="Normal 2 2 14 2 3 4" xfId="11002" xr:uid="{00000000-0005-0000-0000-0000B32B0000}"/>
    <cellStyle name="Normal 2 2 14 2 4" xfId="11003" xr:uid="{00000000-0005-0000-0000-0000B42B0000}"/>
    <cellStyle name="Normal 2 2 14 2 5" xfId="11004" xr:uid="{00000000-0005-0000-0000-0000B52B0000}"/>
    <cellStyle name="Normal 2 2 14 2 6" xfId="11005" xr:uid="{00000000-0005-0000-0000-0000B62B0000}"/>
    <cellStyle name="Normal 2 2 14 3" xfId="11006" xr:uid="{00000000-0005-0000-0000-0000B72B0000}"/>
    <cellStyle name="Normal 2 2 14 3 2" xfId="11007" xr:uid="{00000000-0005-0000-0000-0000B82B0000}"/>
    <cellStyle name="Normal 2 2 14 3 3" xfId="11008" xr:uid="{00000000-0005-0000-0000-0000B92B0000}"/>
    <cellStyle name="Normal 2 2 14 3 4" xfId="11009" xr:uid="{00000000-0005-0000-0000-0000BA2B0000}"/>
    <cellStyle name="Normal 2 2 14 4" xfId="11010" xr:uid="{00000000-0005-0000-0000-0000BB2B0000}"/>
    <cellStyle name="Normal 2 2 14 5" xfId="11011" xr:uid="{00000000-0005-0000-0000-0000BC2B0000}"/>
    <cellStyle name="Normal 2 2 14 6" xfId="11012" xr:uid="{00000000-0005-0000-0000-0000BD2B0000}"/>
    <cellStyle name="Normal 2 2 15" xfId="11013" xr:uid="{00000000-0005-0000-0000-0000BE2B0000}"/>
    <cellStyle name="Normal 2 2 15 2" xfId="11014" xr:uid="{00000000-0005-0000-0000-0000BF2B0000}"/>
    <cellStyle name="Normal 2 2 15 2 2" xfId="11015" xr:uid="{00000000-0005-0000-0000-0000C02B0000}"/>
    <cellStyle name="Normal 2 2 15 2 3" xfId="11016" xr:uid="{00000000-0005-0000-0000-0000C12B0000}"/>
    <cellStyle name="Normal 2 2 15 2 3 2" xfId="11017" xr:uid="{00000000-0005-0000-0000-0000C22B0000}"/>
    <cellStyle name="Normal 2 2 15 2 3 3" xfId="11018" xr:uid="{00000000-0005-0000-0000-0000C32B0000}"/>
    <cellStyle name="Normal 2 2 15 2 3 4" xfId="11019" xr:uid="{00000000-0005-0000-0000-0000C42B0000}"/>
    <cellStyle name="Normal 2 2 15 2 4" xfId="11020" xr:uid="{00000000-0005-0000-0000-0000C52B0000}"/>
    <cellStyle name="Normal 2 2 15 2 5" xfId="11021" xr:uid="{00000000-0005-0000-0000-0000C62B0000}"/>
    <cellStyle name="Normal 2 2 15 2 6" xfId="11022" xr:uid="{00000000-0005-0000-0000-0000C72B0000}"/>
    <cellStyle name="Normal 2 2 15 3" xfId="11023" xr:uid="{00000000-0005-0000-0000-0000C82B0000}"/>
    <cellStyle name="Normal 2 2 15 3 2" xfId="11024" xr:uid="{00000000-0005-0000-0000-0000C92B0000}"/>
    <cellStyle name="Normal 2 2 15 3 3" xfId="11025" xr:uid="{00000000-0005-0000-0000-0000CA2B0000}"/>
    <cellStyle name="Normal 2 2 15 3 4" xfId="11026" xr:uid="{00000000-0005-0000-0000-0000CB2B0000}"/>
    <cellStyle name="Normal 2 2 15 4" xfId="11027" xr:uid="{00000000-0005-0000-0000-0000CC2B0000}"/>
    <cellStyle name="Normal 2 2 15 5" xfId="11028" xr:uid="{00000000-0005-0000-0000-0000CD2B0000}"/>
    <cellStyle name="Normal 2 2 15 6" xfId="11029" xr:uid="{00000000-0005-0000-0000-0000CE2B0000}"/>
    <cellStyle name="Normal 2 2 16" xfId="11030" xr:uid="{00000000-0005-0000-0000-0000CF2B0000}"/>
    <cellStyle name="Normal 2 2 16 2" xfId="11031" xr:uid="{00000000-0005-0000-0000-0000D02B0000}"/>
    <cellStyle name="Normal 2 2 17" xfId="11032" xr:uid="{00000000-0005-0000-0000-0000D12B0000}"/>
    <cellStyle name="Normal 2 2 17 2" xfId="11033" xr:uid="{00000000-0005-0000-0000-0000D22B0000}"/>
    <cellStyle name="Normal 2 2 17 2 2" xfId="11034" xr:uid="{00000000-0005-0000-0000-0000D32B0000}"/>
    <cellStyle name="Normal 2 2 17 2 3" xfId="11035" xr:uid="{00000000-0005-0000-0000-0000D42B0000}"/>
    <cellStyle name="Normal 2 2 17 2 3 2" xfId="11036" xr:uid="{00000000-0005-0000-0000-0000D52B0000}"/>
    <cellStyle name="Normal 2 2 17 2 3 3" xfId="11037" xr:uid="{00000000-0005-0000-0000-0000D62B0000}"/>
    <cellStyle name="Normal 2 2 17 2 3 4" xfId="11038" xr:uid="{00000000-0005-0000-0000-0000D72B0000}"/>
    <cellStyle name="Normal 2 2 17 2 4" xfId="11039" xr:uid="{00000000-0005-0000-0000-0000D82B0000}"/>
    <cellStyle name="Normal 2 2 17 2 5" xfId="11040" xr:uid="{00000000-0005-0000-0000-0000D92B0000}"/>
    <cellStyle name="Normal 2 2 17 2 6" xfId="11041" xr:uid="{00000000-0005-0000-0000-0000DA2B0000}"/>
    <cellStyle name="Normal 2 2 17 3" xfId="11042" xr:uid="{00000000-0005-0000-0000-0000DB2B0000}"/>
    <cellStyle name="Normal 2 2 17 3 2" xfId="11043" xr:uid="{00000000-0005-0000-0000-0000DC2B0000}"/>
    <cellStyle name="Normal 2 2 17 3 3" xfId="11044" xr:uid="{00000000-0005-0000-0000-0000DD2B0000}"/>
    <cellStyle name="Normal 2 2 17 3 4" xfId="11045" xr:uid="{00000000-0005-0000-0000-0000DE2B0000}"/>
    <cellStyle name="Normal 2 2 17 4" xfId="11046" xr:uid="{00000000-0005-0000-0000-0000DF2B0000}"/>
    <cellStyle name="Normal 2 2 17 5" xfId="11047" xr:uid="{00000000-0005-0000-0000-0000E02B0000}"/>
    <cellStyle name="Normal 2 2 17 6" xfId="11048" xr:uid="{00000000-0005-0000-0000-0000E12B0000}"/>
    <cellStyle name="Normal 2 2 18" xfId="11049" xr:uid="{00000000-0005-0000-0000-0000E22B0000}"/>
    <cellStyle name="Normal 2 2 18 2" xfId="11050" xr:uid="{00000000-0005-0000-0000-0000E32B0000}"/>
    <cellStyle name="Normal 2 2 18 2 2" xfId="11051" xr:uid="{00000000-0005-0000-0000-0000E42B0000}"/>
    <cellStyle name="Normal 2 2 18 2 3" xfId="11052" xr:uid="{00000000-0005-0000-0000-0000E52B0000}"/>
    <cellStyle name="Normal 2 2 18 2 3 2" xfId="11053" xr:uid="{00000000-0005-0000-0000-0000E62B0000}"/>
    <cellStyle name="Normal 2 2 18 2 3 3" xfId="11054" xr:uid="{00000000-0005-0000-0000-0000E72B0000}"/>
    <cellStyle name="Normal 2 2 18 2 3 4" xfId="11055" xr:uid="{00000000-0005-0000-0000-0000E82B0000}"/>
    <cellStyle name="Normal 2 2 18 2 4" xfId="11056" xr:uid="{00000000-0005-0000-0000-0000E92B0000}"/>
    <cellStyle name="Normal 2 2 18 2 5" xfId="11057" xr:uid="{00000000-0005-0000-0000-0000EA2B0000}"/>
    <cellStyle name="Normal 2 2 18 2 6" xfId="11058" xr:uid="{00000000-0005-0000-0000-0000EB2B0000}"/>
    <cellStyle name="Normal 2 2 18 3" xfId="11059" xr:uid="{00000000-0005-0000-0000-0000EC2B0000}"/>
    <cellStyle name="Normal 2 2 18 3 2" xfId="11060" xr:uid="{00000000-0005-0000-0000-0000ED2B0000}"/>
    <cellStyle name="Normal 2 2 18 3 3" xfId="11061" xr:uid="{00000000-0005-0000-0000-0000EE2B0000}"/>
    <cellStyle name="Normal 2 2 18 3 4" xfId="11062" xr:uid="{00000000-0005-0000-0000-0000EF2B0000}"/>
    <cellStyle name="Normal 2 2 18 4" xfId="11063" xr:uid="{00000000-0005-0000-0000-0000F02B0000}"/>
    <cellStyle name="Normal 2 2 18 5" xfId="11064" xr:uid="{00000000-0005-0000-0000-0000F12B0000}"/>
    <cellStyle name="Normal 2 2 18 6" xfId="11065" xr:uid="{00000000-0005-0000-0000-0000F22B0000}"/>
    <cellStyle name="Normal 2 2 19" xfId="11066" xr:uid="{00000000-0005-0000-0000-0000F32B0000}"/>
    <cellStyle name="Normal 2 2 19 2" xfId="11067" xr:uid="{00000000-0005-0000-0000-0000F42B0000}"/>
    <cellStyle name="Normal 2 2 19 2 2" xfId="11068" xr:uid="{00000000-0005-0000-0000-0000F52B0000}"/>
    <cellStyle name="Normal 2 2 19 2 3" xfId="11069" xr:uid="{00000000-0005-0000-0000-0000F62B0000}"/>
    <cellStyle name="Normal 2 2 19 2 3 2" xfId="11070" xr:uid="{00000000-0005-0000-0000-0000F72B0000}"/>
    <cellStyle name="Normal 2 2 19 2 3 3" xfId="11071" xr:uid="{00000000-0005-0000-0000-0000F82B0000}"/>
    <cellStyle name="Normal 2 2 19 2 3 4" xfId="11072" xr:uid="{00000000-0005-0000-0000-0000F92B0000}"/>
    <cellStyle name="Normal 2 2 19 2 4" xfId="11073" xr:uid="{00000000-0005-0000-0000-0000FA2B0000}"/>
    <cellStyle name="Normal 2 2 19 2 5" xfId="11074" xr:uid="{00000000-0005-0000-0000-0000FB2B0000}"/>
    <cellStyle name="Normal 2 2 19 2 6" xfId="11075" xr:uid="{00000000-0005-0000-0000-0000FC2B0000}"/>
    <cellStyle name="Normal 2 2 19 3" xfId="11076" xr:uid="{00000000-0005-0000-0000-0000FD2B0000}"/>
    <cellStyle name="Normal 2 2 19 3 2" xfId="11077" xr:uid="{00000000-0005-0000-0000-0000FE2B0000}"/>
    <cellStyle name="Normal 2 2 19 3 3" xfId="11078" xr:uid="{00000000-0005-0000-0000-0000FF2B0000}"/>
    <cellStyle name="Normal 2 2 19 3 4" xfId="11079" xr:uid="{00000000-0005-0000-0000-0000002C0000}"/>
    <cellStyle name="Normal 2 2 19 4" xfId="11080" xr:uid="{00000000-0005-0000-0000-0000012C0000}"/>
    <cellStyle name="Normal 2 2 19 5" xfId="11081" xr:uid="{00000000-0005-0000-0000-0000022C0000}"/>
    <cellStyle name="Normal 2 2 19 6" xfId="11082" xr:uid="{00000000-0005-0000-0000-0000032C0000}"/>
    <cellStyle name="Normal 2 2 2" xfId="11083" xr:uid="{00000000-0005-0000-0000-0000042C0000}"/>
    <cellStyle name="Normal 2 2 2 10" xfId="11084" xr:uid="{00000000-0005-0000-0000-0000052C0000}"/>
    <cellStyle name="Normal 2 2 2 11" xfId="11085" xr:uid="{00000000-0005-0000-0000-0000062C0000}"/>
    <cellStyle name="Normal 2 2 2 12" xfId="11086" xr:uid="{00000000-0005-0000-0000-0000072C0000}"/>
    <cellStyle name="Normal 2 2 2 13" xfId="11087" xr:uid="{00000000-0005-0000-0000-0000082C0000}"/>
    <cellStyle name="Normal 2 2 2 14" xfId="11088" xr:uid="{00000000-0005-0000-0000-0000092C0000}"/>
    <cellStyle name="Normal 2 2 2 15" xfId="11089" xr:uid="{00000000-0005-0000-0000-00000A2C0000}"/>
    <cellStyle name="Normal 2 2 2 16" xfId="11090" xr:uid="{00000000-0005-0000-0000-00000B2C0000}"/>
    <cellStyle name="Normal 2 2 2 17" xfId="11091" xr:uid="{00000000-0005-0000-0000-00000C2C0000}"/>
    <cellStyle name="Normal 2 2 2 18" xfId="11092" xr:uid="{00000000-0005-0000-0000-00000D2C0000}"/>
    <cellStyle name="Normal 2 2 2 18 2" xfId="11093" xr:uid="{00000000-0005-0000-0000-00000E2C0000}"/>
    <cellStyle name="Normal 2 2 2 18 2 2" xfId="11094" xr:uid="{00000000-0005-0000-0000-00000F2C0000}"/>
    <cellStyle name="Normal 2 2 2 18 2 2 2" xfId="11095" xr:uid="{00000000-0005-0000-0000-0000102C0000}"/>
    <cellStyle name="Normal 2 2 2 18 2 2 3" xfId="11096" xr:uid="{00000000-0005-0000-0000-0000112C0000}"/>
    <cellStyle name="Normal 2 2 2 18 2 2 4" xfId="11097" xr:uid="{00000000-0005-0000-0000-0000122C0000}"/>
    <cellStyle name="Normal 2 2 2 18 2 3" xfId="11098" xr:uid="{00000000-0005-0000-0000-0000132C0000}"/>
    <cellStyle name="Normal 2 2 2 18 2 4" xfId="11099" xr:uid="{00000000-0005-0000-0000-0000142C0000}"/>
    <cellStyle name="Normal 2 2 2 18 2 5" xfId="11100" xr:uid="{00000000-0005-0000-0000-0000152C0000}"/>
    <cellStyle name="Normal 2 2 2 18 3" xfId="11101" xr:uid="{00000000-0005-0000-0000-0000162C0000}"/>
    <cellStyle name="Normal 2 2 2 18 4" xfId="11102" xr:uid="{00000000-0005-0000-0000-0000172C0000}"/>
    <cellStyle name="Normal 2 2 2 18 4 2" xfId="11103" xr:uid="{00000000-0005-0000-0000-0000182C0000}"/>
    <cellStyle name="Normal 2 2 2 18 4 3" xfId="11104" xr:uid="{00000000-0005-0000-0000-0000192C0000}"/>
    <cellStyle name="Normal 2 2 2 18 4 4" xfId="11105" xr:uid="{00000000-0005-0000-0000-00001A2C0000}"/>
    <cellStyle name="Normal 2 2 2 18 5" xfId="11106" xr:uid="{00000000-0005-0000-0000-00001B2C0000}"/>
    <cellStyle name="Normal 2 2 2 18 6" xfId="11107" xr:uid="{00000000-0005-0000-0000-00001C2C0000}"/>
    <cellStyle name="Normal 2 2 2 18 7" xfId="11108" xr:uid="{00000000-0005-0000-0000-00001D2C0000}"/>
    <cellStyle name="Normal 2 2 2 19" xfId="11109" xr:uid="{00000000-0005-0000-0000-00001E2C0000}"/>
    <cellStyle name="Normal 2 2 2 19 2" xfId="11110" xr:uid="{00000000-0005-0000-0000-00001F2C0000}"/>
    <cellStyle name="Normal 2 2 2 2" xfId="11111" xr:uid="{00000000-0005-0000-0000-0000202C0000}"/>
    <cellStyle name="Normal 2 2 2 2 2" xfId="11112" xr:uid="{00000000-0005-0000-0000-0000212C0000}"/>
    <cellStyle name="Normal 2 2 2 2 3" xfId="11113" xr:uid="{00000000-0005-0000-0000-0000222C0000}"/>
    <cellStyle name="Normal 2 2 2 2 3 2" xfId="11114" xr:uid="{00000000-0005-0000-0000-0000232C0000}"/>
    <cellStyle name="Normal 2 2 2 2 3 2 2" xfId="11115" xr:uid="{00000000-0005-0000-0000-0000242C0000}"/>
    <cellStyle name="Normal 2 2 2 2 3 2 2 2" xfId="11116" xr:uid="{00000000-0005-0000-0000-0000252C0000}"/>
    <cellStyle name="Normal 2 2 2 2 3 2 2 3" xfId="11117" xr:uid="{00000000-0005-0000-0000-0000262C0000}"/>
    <cellStyle name="Normal 2 2 2 2 3 2 2 4" xfId="11118" xr:uid="{00000000-0005-0000-0000-0000272C0000}"/>
    <cellStyle name="Normal 2 2 2 2 3 2 3" xfId="11119" xr:uid="{00000000-0005-0000-0000-0000282C0000}"/>
    <cellStyle name="Normal 2 2 2 2 3 2 4" xfId="11120" xr:uid="{00000000-0005-0000-0000-0000292C0000}"/>
    <cellStyle name="Normal 2 2 2 2 3 2 5" xfId="11121" xr:uid="{00000000-0005-0000-0000-00002A2C0000}"/>
    <cellStyle name="Normal 2 2 2 2 3 3" xfId="11122" xr:uid="{00000000-0005-0000-0000-00002B2C0000}"/>
    <cellStyle name="Normal 2 2 2 2 3 3 2" xfId="11123" xr:uid="{00000000-0005-0000-0000-00002C2C0000}"/>
    <cellStyle name="Normal 2 2 2 2 3 3 3" xfId="11124" xr:uid="{00000000-0005-0000-0000-00002D2C0000}"/>
    <cellStyle name="Normal 2 2 2 2 3 3 4" xfId="11125" xr:uid="{00000000-0005-0000-0000-00002E2C0000}"/>
    <cellStyle name="Normal 2 2 2 2 3 4" xfId="11126" xr:uid="{00000000-0005-0000-0000-00002F2C0000}"/>
    <cellStyle name="Normal 2 2 2 2 3 5" xfId="11127" xr:uid="{00000000-0005-0000-0000-0000302C0000}"/>
    <cellStyle name="Normal 2 2 2 2 3 6" xfId="11128" xr:uid="{00000000-0005-0000-0000-0000312C0000}"/>
    <cellStyle name="Normal 2 2 2 2 4" xfId="11129" xr:uid="{00000000-0005-0000-0000-0000322C0000}"/>
    <cellStyle name="Normal 2 2 2 2 4 2" xfId="11130" xr:uid="{00000000-0005-0000-0000-0000332C0000}"/>
    <cellStyle name="Normal 2 2 2 2 4 2 2" xfId="11131" xr:uid="{00000000-0005-0000-0000-0000342C0000}"/>
    <cellStyle name="Normal 2 2 2 2 4 2 3" xfId="11132" xr:uid="{00000000-0005-0000-0000-0000352C0000}"/>
    <cellStyle name="Normal 2 2 2 2 4 2 4" xfId="11133" xr:uid="{00000000-0005-0000-0000-0000362C0000}"/>
    <cellStyle name="Normal 2 2 2 2 5" xfId="11134" xr:uid="{00000000-0005-0000-0000-0000372C0000}"/>
    <cellStyle name="Normal 2 2 2 2 5 2" xfId="11135" xr:uid="{00000000-0005-0000-0000-0000382C0000}"/>
    <cellStyle name="Normal 2 2 2 2 5 2 2" xfId="11136" xr:uid="{00000000-0005-0000-0000-0000392C0000}"/>
    <cellStyle name="Normal 2 2 2 2 5 2 2 2" xfId="11137" xr:uid="{00000000-0005-0000-0000-00003A2C0000}"/>
    <cellStyle name="Normal 2 2 2 2 5 2 2 3" xfId="11138" xr:uid="{00000000-0005-0000-0000-00003B2C0000}"/>
    <cellStyle name="Normal 2 2 2 2 5 2 2 4" xfId="11139" xr:uid="{00000000-0005-0000-0000-00003C2C0000}"/>
    <cellStyle name="Normal 2 2 2 2 5 2 3" xfId="11140" xr:uid="{00000000-0005-0000-0000-00003D2C0000}"/>
    <cellStyle name="Normal 2 2 2 2 5 2 4" xfId="11141" xr:uid="{00000000-0005-0000-0000-00003E2C0000}"/>
    <cellStyle name="Normal 2 2 2 2 5 2 5" xfId="11142" xr:uid="{00000000-0005-0000-0000-00003F2C0000}"/>
    <cellStyle name="Normal 2 2 2 2 5 3" xfId="11143" xr:uid="{00000000-0005-0000-0000-0000402C0000}"/>
    <cellStyle name="Normal 2 2 2 2 5 3 2" xfId="11144" xr:uid="{00000000-0005-0000-0000-0000412C0000}"/>
    <cellStyle name="Normal 2 2 2 2 5 3 3" xfId="11145" xr:uid="{00000000-0005-0000-0000-0000422C0000}"/>
    <cellStyle name="Normal 2 2 2 2 5 3 4" xfId="11146" xr:uid="{00000000-0005-0000-0000-0000432C0000}"/>
    <cellStyle name="Normal 2 2 2 2 5 4" xfId="11147" xr:uid="{00000000-0005-0000-0000-0000442C0000}"/>
    <cellStyle name="Normal 2 2 2 2 5 5" xfId="11148" xr:uid="{00000000-0005-0000-0000-0000452C0000}"/>
    <cellStyle name="Normal 2 2 2 2 5 6" xfId="11149" xr:uid="{00000000-0005-0000-0000-0000462C0000}"/>
    <cellStyle name="Normal 2 2 2 2 6" xfId="11150" xr:uid="{00000000-0005-0000-0000-0000472C0000}"/>
    <cellStyle name="Normal 2 2 2 2 6 2" xfId="11151" xr:uid="{00000000-0005-0000-0000-0000482C0000}"/>
    <cellStyle name="Normal 2 2 2 2 6 2 2" xfId="11152" xr:uid="{00000000-0005-0000-0000-0000492C0000}"/>
    <cellStyle name="Normal 2 2 2 2 6 2 3" xfId="11153" xr:uid="{00000000-0005-0000-0000-00004A2C0000}"/>
    <cellStyle name="Normal 2 2 2 2 6 2 4" xfId="11154" xr:uid="{00000000-0005-0000-0000-00004B2C0000}"/>
    <cellStyle name="Normal 2 2 2 2 7" xfId="11155" xr:uid="{00000000-0005-0000-0000-00004C2C0000}"/>
    <cellStyle name="Normal 2 2 2 20" xfId="11156" xr:uid="{00000000-0005-0000-0000-00004D2C0000}"/>
    <cellStyle name="Normal 2 2 2 20 2" xfId="11157" xr:uid="{00000000-0005-0000-0000-00004E2C0000}"/>
    <cellStyle name="Normal 2 2 2 20 2 2" xfId="11158" xr:uid="{00000000-0005-0000-0000-00004F2C0000}"/>
    <cellStyle name="Normal 2 2 2 20 2 2 2" xfId="11159" xr:uid="{00000000-0005-0000-0000-0000502C0000}"/>
    <cellStyle name="Normal 2 2 2 20 2 2 3" xfId="11160" xr:uid="{00000000-0005-0000-0000-0000512C0000}"/>
    <cellStyle name="Normal 2 2 2 20 2 2 4" xfId="11161" xr:uid="{00000000-0005-0000-0000-0000522C0000}"/>
    <cellStyle name="Normal 2 2 2 20 2 3" xfId="11162" xr:uid="{00000000-0005-0000-0000-0000532C0000}"/>
    <cellStyle name="Normal 2 2 2 20 2 4" xfId="11163" xr:uid="{00000000-0005-0000-0000-0000542C0000}"/>
    <cellStyle name="Normal 2 2 2 20 2 5" xfId="11164" xr:uid="{00000000-0005-0000-0000-0000552C0000}"/>
    <cellStyle name="Normal 2 2 2 20 3" xfId="11165" xr:uid="{00000000-0005-0000-0000-0000562C0000}"/>
    <cellStyle name="Normal 2 2 2 20 4" xfId="11166" xr:uid="{00000000-0005-0000-0000-0000572C0000}"/>
    <cellStyle name="Normal 2 2 2 20 4 2" xfId="11167" xr:uid="{00000000-0005-0000-0000-0000582C0000}"/>
    <cellStyle name="Normal 2 2 2 20 4 3" xfId="11168" xr:uid="{00000000-0005-0000-0000-0000592C0000}"/>
    <cellStyle name="Normal 2 2 2 20 4 4" xfId="11169" xr:uid="{00000000-0005-0000-0000-00005A2C0000}"/>
    <cellStyle name="Normal 2 2 2 20 5" xfId="11170" xr:uid="{00000000-0005-0000-0000-00005B2C0000}"/>
    <cellStyle name="Normal 2 2 2 20 6" xfId="11171" xr:uid="{00000000-0005-0000-0000-00005C2C0000}"/>
    <cellStyle name="Normal 2 2 2 20 7" xfId="11172" xr:uid="{00000000-0005-0000-0000-00005D2C0000}"/>
    <cellStyle name="Normal 2 2 2 21" xfId="11173" xr:uid="{00000000-0005-0000-0000-00005E2C0000}"/>
    <cellStyle name="Normal 2 2 2 21 2" xfId="11174" xr:uid="{00000000-0005-0000-0000-00005F2C0000}"/>
    <cellStyle name="Normal 2 2 2 21 2 2" xfId="11175" xr:uid="{00000000-0005-0000-0000-0000602C0000}"/>
    <cellStyle name="Normal 2 2 2 21 2 2 2" xfId="11176" xr:uid="{00000000-0005-0000-0000-0000612C0000}"/>
    <cellStyle name="Normal 2 2 2 21 2 2 3" xfId="11177" xr:uid="{00000000-0005-0000-0000-0000622C0000}"/>
    <cellStyle name="Normal 2 2 2 21 2 2 4" xfId="11178" xr:uid="{00000000-0005-0000-0000-0000632C0000}"/>
    <cellStyle name="Normal 2 2 2 21 2 3" xfId="11179" xr:uid="{00000000-0005-0000-0000-0000642C0000}"/>
    <cellStyle name="Normal 2 2 2 21 2 4" xfId="11180" xr:uid="{00000000-0005-0000-0000-0000652C0000}"/>
    <cellStyle name="Normal 2 2 2 21 2 5" xfId="11181" xr:uid="{00000000-0005-0000-0000-0000662C0000}"/>
    <cellStyle name="Normal 2 2 2 21 3" xfId="11182" xr:uid="{00000000-0005-0000-0000-0000672C0000}"/>
    <cellStyle name="Normal 2 2 2 21 4" xfId="11183" xr:uid="{00000000-0005-0000-0000-0000682C0000}"/>
    <cellStyle name="Normal 2 2 2 21 4 2" xfId="11184" xr:uid="{00000000-0005-0000-0000-0000692C0000}"/>
    <cellStyle name="Normal 2 2 2 21 4 3" xfId="11185" xr:uid="{00000000-0005-0000-0000-00006A2C0000}"/>
    <cellStyle name="Normal 2 2 2 21 4 4" xfId="11186" xr:uid="{00000000-0005-0000-0000-00006B2C0000}"/>
    <cellStyle name="Normal 2 2 2 21 5" xfId="11187" xr:uid="{00000000-0005-0000-0000-00006C2C0000}"/>
    <cellStyle name="Normal 2 2 2 21 6" xfId="11188" xr:uid="{00000000-0005-0000-0000-00006D2C0000}"/>
    <cellStyle name="Normal 2 2 2 21 7" xfId="11189" xr:uid="{00000000-0005-0000-0000-00006E2C0000}"/>
    <cellStyle name="Normal 2 2 2 22" xfId="11190" xr:uid="{00000000-0005-0000-0000-00006F2C0000}"/>
    <cellStyle name="Normal 2 2 2 22 2" xfId="11191" xr:uid="{00000000-0005-0000-0000-0000702C0000}"/>
    <cellStyle name="Normal 2 2 2 22 3" xfId="11192" xr:uid="{00000000-0005-0000-0000-0000712C0000}"/>
    <cellStyle name="Normal 2 2 2 22 4" xfId="11193" xr:uid="{00000000-0005-0000-0000-0000722C0000}"/>
    <cellStyle name="Normal 2 2 2 3" xfId="11194" xr:uid="{00000000-0005-0000-0000-0000732C0000}"/>
    <cellStyle name="Normal 2 2 2 3 2" xfId="11195" xr:uid="{00000000-0005-0000-0000-0000742C0000}"/>
    <cellStyle name="Normal 2 2 2 3 3" xfId="11196" xr:uid="{00000000-0005-0000-0000-0000752C0000}"/>
    <cellStyle name="Normal 2 2 2 3 4" xfId="11197" xr:uid="{00000000-0005-0000-0000-0000762C0000}"/>
    <cellStyle name="Normal 2 2 2 4" xfId="11198" xr:uid="{00000000-0005-0000-0000-0000772C0000}"/>
    <cellStyle name="Normal 2 2 2 4 2" xfId="11199" xr:uid="{00000000-0005-0000-0000-0000782C0000}"/>
    <cellStyle name="Normal 2 2 2 5" xfId="11200" xr:uid="{00000000-0005-0000-0000-0000792C0000}"/>
    <cellStyle name="Normal 2 2 2 5 2" xfId="11201" xr:uid="{00000000-0005-0000-0000-00007A2C0000}"/>
    <cellStyle name="Normal 2 2 2 6" xfId="11202" xr:uid="{00000000-0005-0000-0000-00007B2C0000}"/>
    <cellStyle name="Normal 2 2 2 6 10" xfId="11203" xr:uid="{00000000-0005-0000-0000-00007C2C0000}"/>
    <cellStyle name="Normal 2 2 2 6 10 2" xfId="11204" xr:uid="{00000000-0005-0000-0000-00007D2C0000}"/>
    <cellStyle name="Normal 2 2 2 6 10 3" xfId="11205" xr:uid="{00000000-0005-0000-0000-00007E2C0000}"/>
    <cellStyle name="Normal 2 2 2 6 10 4" xfId="11206" xr:uid="{00000000-0005-0000-0000-00007F2C0000}"/>
    <cellStyle name="Normal 2 2 2 6 11" xfId="11207" xr:uid="{00000000-0005-0000-0000-0000802C0000}"/>
    <cellStyle name="Normal 2 2 2 6 12" xfId="11208" xr:uid="{00000000-0005-0000-0000-0000812C0000}"/>
    <cellStyle name="Normal 2 2 2 6 13" xfId="11209" xr:uid="{00000000-0005-0000-0000-0000822C0000}"/>
    <cellStyle name="Normal 2 2 2 6 2" xfId="11210" xr:uid="{00000000-0005-0000-0000-0000832C0000}"/>
    <cellStyle name="Normal 2 2 2 6 2 2" xfId="11211" xr:uid="{00000000-0005-0000-0000-0000842C0000}"/>
    <cellStyle name="Normal 2 2 2 6 2 2 2" xfId="11212" xr:uid="{00000000-0005-0000-0000-0000852C0000}"/>
    <cellStyle name="Normal 2 2 2 6 2 2 3" xfId="11213" xr:uid="{00000000-0005-0000-0000-0000862C0000}"/>
    <cellStyle name="Normal 2 2 2 6 2 2 3 2" xfId="11214" xr:uid="{00000000-0005-0000-0000-0000872C0000}"/>
    <cellStyle name="Normal 2 2 2 6 2 2 3 2 2" xfId="11215" xr:uid="{00000000-0005-0000-0000-0000882C0000}"/>
    <cellStyle name="Normal 2 2 2 6 2 2 3 2 3" xfId="11216" xr:uid="{00000000-0005-0000-0000-0000892C0000}"/>
    <cellStyle name="Normal 2 2 2 6 2 2 3 2 4" xfId="11217" xr:uid="{00000000-0005-0000-0000-00008A2C0000}"/>
    <cellStyle name="Normal 2 2 2 6 2 2 3 3" xfId="11218" xr:uid="{00000000-0005-0000-0000-00008B2C0000}"/>
    <cellStyle name="Normal 2 2 2 6 2 2 3 4" xfId="11219" xr:uid="{00000000-0005-0000-0000-00008C2C0000}"/>
    <cellStyle name="Normal 2 2 2 6 2 2 3 5" xfId="11220" xr:uid="{00000000-0005-0000-0000-00008D2C0000}"/>
    <cellStyle name="Normal 2 2 2 6 2 2 4" xfId="11221" xr:uid="{00000000-0005-0000-0000-00008E2C0000}"/>
    <cellStyle name="Normal 2 2 2 6 2 2 4 2" xfId="11222" xr:uid="{00000000-0005-0000-0000-00008F2C0000}"/>
    <cellStyle name="Normal 2 2 2 6 2 2 4 3" xfId="11223" xr:uid="{00000000-0005-0000-0000-0000902C0000}"/>
    <cellStyle name="Normal 2 2 2 6 2 2 4 4" xfId="11224" xr:uid="{00000000-0005-0000-0000-0000912C0000}"/>
    <cellStyle name="Normal 2 2 2 6 2 2 5" xfId="11225" xr:uid="{00000000-0005-0000-0000-0000922C0000}"/>
    <cellStyle name="Normal 2 2 2 6 2 2 6" xfId="11226" xr:uid="{00000000-0005-0000-0000-0000932C0000}"/>
    <cellStyle name="Normal 2 2 2 6 2 2 7" xfId="11227" xr:uid="{00000000-0005-0000-0000-0000942C0000}"/>
    <cellStyle name="Normal 2 2 2 6 2 3" xfId="11228" xr:uid="{00000000-0005-0000-0000-0000952C0000}"/>
    <cellStyle name="Normal 2 2 2 6 2 4" xfId="11229" xr:uid="{00000000-0005-0000-0000-0000962C0000}"/>
    <cellStyle name="Normal 2 2 2 6 2 5" xfId="11230" xr:uid="{00000000-0005-0000-0000-0000972C0000}"/>
    <cellStyle name="Normal 2 2 2 6 2 6" xfId="11231" xr:uid="{00000000-0005-0000-0000-0000982C0000}"/>
    <cellStyle name="Normal 2 2 2 6 2 7" xfId="11232" xr:uid="{00000000-0005-0000-0000-0000992C0000}"/>
    <cellStyle name="Normal 2 2 2 6 2 8" xfId="11233" xr:uid="{00000000-0005-0000-0000-00009A2C0000}"/>
    <cellStyle name="Normal 2 2 2 6 3" xfId="11234" xr:uid="{00000000-0005-0000-0000-00009B2C0000}"/>
    <cellStyle name="Normal 2 2 2 6 3 2" xfId="11235" xr:uid="{00000000-0005-0000-0000-00009C2C0000}"/>
    <cellStyle name="Normal 2 2 2 6 3 2 2" xfId="11236" xr:uid="{00000000-0005-0000-0000-00009D2C0000}"/>
    <cellStyle name="Normal 2 2 2 6 3 2 2 2" xfId="11237" xr:uid="{00000000-0005-0000-0000-00009E2C0000}"/>
    <cellStyle name="Normal 2 2 2 6 3 2 2 2 2" xfId="11238" xr:uid="{00000000-0005-0000-0000-00009F2C0000}"/>
    <cellStyle name="Normal 2 2 2 6 3 2 2 2 3" xfId="11239" xr:uid="{00000000-0005-0000-0000-0000A02C0000}"/>
    <cellStyle name="Normal 2 2 2 6 3 2 2 2 4" xfId="11240" xr:uid="{00000000-0005-0000-0000-0000A12C0000}"/>
    <cellStyle name="Normal 2 2 2 6 3 2 2 3" xfId="11241" xr:uid="{00000000-0005-0000-0000-0000A22C0000}"/>
    <cellStyle name="Normal 2 2 2 6 3 2 2 4" xfId="11242" xr:uid="{00000000-0005-0000-0000-0000A32C0000}"/>
    <cellStyle name="Normal 2 2 2 6 3 2 2 5" xfId="11243" xr:uid="{00000000-0005-0000-0000-0000A42C0000}"/>
    <cellStyle name="Normal 2 2 2 6 3 2 3" xfId="11244" xr:uid="{00000000-0005-0000-0000-0000A52C0000}"/>
    <cellStyle name="Normal 2 2 2 6 3 2 3 2" xfId="11245" xr:uid="{00000000-0005-0000-0000-0000A62C0000}"/>
    <cellStyle name="Normal 2 2 2 6 3 2 3 3" xfId="11246" xr:uid="{00000000-0005-0000-0000-0000A72C0000}"/>
    <cellStyle name="Normal 2 2 2 6 3 2 3 4" xfId="11247" xr:uid="{00000000-0005-0000-0000-0000A82C0000}"/>
    <cellStyle name="Normal 2 2 2 6 3 2 4" xfId="11248" xr:uid="{00000000-0005-0000-0000-0000A92C0000}"/>
    <cellStyle name="Normal 2 2 2 6 3 2 5" xfId="11249" xr:uid="{00000000-0005-0000-0000-0000AA2C0000}"/>
    <cellStyle name="Normal 2 2 2 6 3 2 6" xfId="11250" xr:uid="{00000000-0005-0000-0000-0000AB2C0000}"/>
    <cellStyle name="Normal 2 2 2 6 4" xfId="11251" xr:uid="{00000000-0005-0000-0000-0000AC2C0000}"/>
    <cellStyle name="Normal 2 2 2 6 4 2" xfId="11252" xr:uid="{00000000-0005-0000-0000-0000AD2C0000}"/>
    <cellStyle name="Normal 2 2 2 6 4 2 2" xfId="11253" xr:uid="{00000000-0005-0000-0000-0000AE2C0000}"/>
    <cellStyle name="Normal 2 2 2 6 4 2 2 2" xfId="11254" xr:uid="{00000000-0005-0000-0000-0000AF2C0000}"/>
    <cellStyle name="Normal 2 2 2 6 4 2 2 3" xfId="11255" xr:uid="{00000000-0005-0000-0000-0000B02C0000}"/>
    <cellStyle name="Normal 2 2 2 6 4 2 2 4" xfId="11256" xr:uid="{00000000-0005-0000-0000-0000B12C0000}"/>
    <cellStyle name="Normal 2 2 2 6 4 2 3" xfId="11257" xr:uid="{00000000-0005-0000-0000-0000B22C0000}"/>
    <cellStyle name="Normal 2 2 2 6 4 2 4" xfId="11258" xr:uid="{00000000-0005-0000-0000-0000B32C0000}"/>
    <cellStyle name="Normal 2 2 2 6 4 2 5" xfId="11259" xr:uid="{00000000-0005-0000-0000-0000B42C0000}"/>
    <cellStyle name="Normal 2 2 2 6 4 3" xfId="11260" xr:uid="{00000000-0005-0000-0000-0000B52C0000}"/>
    <cellStyle name="Normal 2 2 2 6 4 3 2" xfId="11261" xr:uid="{00000000-0005-0000-0000-0000B62C0000}"/>
    <cellStyle name="Normal 2 2 2 6 4 3 3" xfId="11262" xr:uid="{00000000-0005-0000-0000-0000B72C0000}"/>
    <cellStyle name="Normal 2 2 2 6 4 3 4" xfId="11263" xr:uid="{00000000-0005-0000-0000-0000B82C0000}"/>
    <cellStyle name="Normal 2 2 2 6 4 4" xfId="11264" xr:uid="{00000000-0005-0000-0000-0000B92C0000}"/>
    <cellStyle name="Normal 2 2 2 6 4 5" xfId="11265" xr:uid="{00000000-0005-0000-0000-0000BA2C0000}"/>
    <cellStyle name="Normal 2 2 2 6 4 6" xfId="11266" xr:uid="{00000000-0005-0000-0000-0000BB2C0000}"/>
    <cellStyle name="Normal 2 2 2 6 5" xfId="11267" xr:uid="{00000000-0005-0000-0000-0000BC2C0000}"/>
    <cellStyle name="Normal 2 2 2 6 5 2" xfId="11268" xr:uid="{00000000-0005-0000-0000-0000BD2C0000}"/>
    <cellStyle name="Normal 2 2 2 6 5 2 2" xfId="11269" xr:uid="{00000000-0005-0000-0000-0000BE2C0000}"/>
    <cellStyle name="Normal 2 2 2 6 5 2 2 2" xfId="11270" xr:uid="{00000000-0005-0000-0000-0000BF2C0000}"/>
    <cellStyle name="Normal 2 2 2 6 5 2 2 3" xfId="11271" xr:uid="{00000000-0005-0000-0000-0000C02C0000}"/>
    <cellStyle name="Normal 2 2 2 6 5 2 2 4" xfId="11272" xr:uid="{00000000-0005-0000-0000-0000C12C0000}"/>
    <cellStyle name="Normal 2 2 2 6 5 2 3" xfId="11273" xr:uid="{00000000-0005-0000-0000-0000C22C0000}"/>
    <cellStyle name="Normal 2 2 2 6 5 2 4" xfId="11274" xr:uid="{00000000-0005-0000-0000-0000C32C0000}"/>
    <cellStyle name="Normal 2 2 2 6 5 2 5" xfId="11275" xr:uid="{00000000-0005-0000-0000-0000C42C0000}"/>
    <cellStyle name="Normal 2 2 2 6 5 3" xfId="11276" xr:uid="{00000000-0005-0000-0000-0000C52C0000}"/>
    <cellStyle name="Normal 2 2 2 6 5 3 2" xfId="11277" xr:uid="{00000000-0005-0000-0000-0000C62C0000}"/>
    <cellStyle name="Normal 2 2 2 6 5 3 3" xfId="11278" xr:uid="{00000000-0005-0000-0000-0000C72C0000}"/>
    <cellStyle name="Normal 2 2 2 6 5 3 4" xfId="11279" xr:uid="{00000000-0005-0000-0000-0000C82C0000}"/>
    <cellStyle name="Normal 2 2 2 6 5 4" xfId="11280" xr:uid="{00000000-0005-0000-0000-0000C92C0000}"/>
    <cellStyle name="Normal 2 2 2 6 5 5" xfId="11281" xr:uid="{00000000-0005-0000-0000-0000CA2C0000}"/>
    <cellStyle name="Normal 2 2 2 6 5 6" xfId="11282" xr:uid="{00000000-0005-0000-0000-0000CB2C0000}"/>
    <cellStyle name="Normal 2 2 2 6 6" xfId="11283" xr:uid="{00000000-0005-0000-0000-0000CC2C0000}"/>
    <cellStyle name="Normal 2 2 2 6 6 2" xfId="11284" xr:uid="{00000000-0005-0000-0000-0000CD2C0000}"/>
    <cellStyle name="Normal 2 2 2 6 6 2 2" xfId="11285" xr:uid="{00000000-0005-0000-0000-0000CE2C0000}"/>
    <cellStyle name="Normal 2 2 2 6 6 2 2 2" xfId="11286" xr:uid="{00000000-0005-0000-0000-0000CF2C0000}"/>
    <cellStyle name="Normal 2 2 2 6 6 2 2 3" xfId="11287" xr:uid="{00000000-0005-0000-0000-0000D02C0000}"/>
    <cellStyle name="Normal 2 2 2 6 6 2 2 4" xfId="11288" xr:uid="{00000000-0005-0000-0000-0000D12C0000}"/>
    <cellStyle name="Normal 2 2 2 6 6 2 3" xfId="11289" xr:uid="{00000000-0005-0000-0000-0000D22C0000}"/>
    <cellStyle name="Normal 2 2 2 6 6 2 4" xfId="11290" xr:uid="{00000000-0005-0000-0000-0000D32C0000}"/>
    <cellStyle name="Normal 2 2 2 6 6 2 5" xfId="11291" xr:uid="{00000000-0005-0000-0000-0000D42C0000}"/>
    <cellStyle name="Normal 2 2 2 6 6 3" xfId="11292" xr:uid="{00000000-0005-0000-0000-0000D52C0000}"/>
    <cellStyle name="Normal 2 2 2 6 6 3 2" xfId="11293" xr:uid="{00000000-0005-0000-0000-0000D62C0000}"/>
    <cellStyle name="Normal 2 2 2 6 6 3 3" xfId="11294" xr:uid="{00000000-0005-0000-0000-0000D72C0000}"/>
    <cellStyle name="Normal 2 2 2 6 6 3 4" xfId="11295" xr:uid="{00000000-0005-0000-0000-0000D82C0000}"/>
    <cellStyle name="Normal 2 2 2 6 6 4" xfId="11296" xr:uid="{00000000-0005-0000-0000-0000D92C0000}"/>
    <cellStyle name="Normal 2 2 2 6 6 5" xfId="11297" xr:uid="{00000000-0005-0000-0000-0000DA2C0000}"/>
    <cellStyle name="Normal 2 2 2 6 6 6" xfId="11298" xr:uid="{00000000-0005-0000-0000-0000DB2C0000}"/>
    <cellStyle name="Normal 2 2 2 6 7" xfId="11299" xr:uid="{00000000-0005-0000-0000-0000DC2C0000}"/>
    <cellStyle name="Normal 2 2 2 6 7 2" xfId="11300" xr:uid="{00000000-0005-0000-0000-0000DD2C0000}"/>
    <cellStyle name="Normal 2 2 2 6 7 2 2" xfId="11301" xr:uid="{00000000-0005-0000-0000-0000DE2C0000}"/>
    <cellStyle name="Normal 2 2 2 6 7 2 2 2" xfId="11302" xr:uid="{00000000-0005-0000-0000-0000DF2C0000}"/>
    <cellStyle name="Normal 2 2 2 6 7 2 2 3" xfId="11303" xr:uid="{00000000-0005-0000-0000-0000E02C0000}"/>
    <cellStyle name="Normal 2 2 2 6 7 2 2 4" xfId="11304" xr:uid="{00000000-0005-0000-0000-0000E12C0000}"/>
    <cellStyle name="Normal 2 2 2 6 7 2 3" xfId="11305" xr:uid="{00000000-0005-0000-0000-0000E22C0000}"/>
    <cellStyle name="Normal 2 2 2 6 7 2 4" xfId="11306" xr:uid="{00000000-0005-0000-0000-0000E32C0000}"/>
    <cellStyle name="Normal 2 2 2 6 7 2 5" xfId="11307" xr:uid="{00000000-0005-0000-0000-0000E42C0000}"/>
    <cellStyle name="Normal 2 2 2 6 7 3" xfId="11308" xr:uid="{00000000-0005-0000-0000-0000E52C0000}"/>
    <cellStyle name="Normal 2 2 2 6 7 3 2" xfId="11309" xr:uid="{00000000-0005-0000-0000-0000E62C0000}"/>
    <cellStyle name="Normal 2 2 2 6 7 3 3" xfId="11310" xr:uid="{00000000-0005-0000-0000-0000E72C0000}"/>
    <cellStyle name="Normal 2 2 2 6 7 3 4" xfId="11311" xr:uid="{00000000-0005-0000-0000-0000E82C0000}"/>
    <cellStyle name="Normal 2 2 2 6 7 4" xfId="11312" xr:uid="{00000000-0005-0000-0000-0000E92C0000}"/>
    <cellStyle name="Normal 2 2 2 6 7 5" xfId="11313" xr:uid="{00000000-0005-0000-0000-0000EA2C0000}"/>
    <cellStyle name="Normal 2 2 2 6 7 6" xfId="11314" xr:uid="{00000000-0005-0000-0000-0000EB2C0000}"/>
    <cellStyle name="Normal 2 2 2 6 8" xfId="11315" xr:uid="{00000000-0005-0000-0000-0000EC2C0000}"/>
    <cellStyle name="Normal 2 2 2 6 8 2" xfId="11316" xr:uid="{00000000-0005-0000-0000-0000ED2C0000}"/>
    <cellStyle name="Normal 2 2 2 6 8 2 2" xfId="11317" xr:uid="{00000000-0005-0000-0000-0000EE2C0000}"/>
    <cellStyle name="Normal 2 2 2 6 8 2 2 2" xfId="11318" xr:uid="{00000000-0005-0000-0000-0000EF2C0000}"/>
    <cellStyle name="Normal 2 2 2 6 8 2 2 3" xfId="11319" xr:uid="{00000000-0005-0000-0000-0000F02C0000}"/>
    <cellStyle name="Normal 2 2 2 6 8 2 2 4" xfId="11320" xr:uid="{00000000-0005-0000-0000-0000F12C0000}"/>
    <cellStyle name="Normal 2 2 2 6 8 2 3" xfId="11321" xr:uid="{00000000-0005-0000-0000-0000F22C0000}"/>
    <cellStyle name="Normal 2 2 2 6 8 2 4" xfId="11322" xr:uid="{00000000-0005-0000-0000-0000F32C0000}"/>
    <cellStyle name="Normal 2 2 2 6 8 2 5" xfId="11323" xr:uid="{00000000-0005-0000-0000-0000F42C0000}"/>
    <cellStyle name="Normal 2 2 2 6 8 3" xfId="11324" xr:uid="{00000000-0005-0000-0000-0000F52C0000}"/>
    <cellStyle name="Normal 2 2 2 6 8 3 2" xfId="11325" xr:uid="{00000000-0005-0000-0000-0000F62C0000}"/>
    <cellStyle name="Normal 2 2 2 6 8 3 3" xfId="11326" xr:uid="{00000000-0005-0000-0000-0000F72C0000}"/>
    <cellStyle name="Normal 2 2 2 6 8 3 4" xfId="11327" xr:uid="{00000000-0005-0000-0000-0000F82C0000}"/>
    <cellStyle name="Normal 2 2 2 6 8 4" xfId="11328" xr:uid="{00000000-0005-0000-0000-0000F92C0000}"/>
    <cellStyle name="Normal 2 2 2 6 8 5" xfId="11329" xr:uid="{00000000-0005-0000-0000-0000FA2C0000}"/>
    <cellStyle name="Normal 2 2 2 6 8 6" xfId="11330" xr:uid="{00000000-0005-0000-0000-0000FB2C0000}"/>
    <cellStyle name="Normal 2 2 2 6 9" xfId="11331" xr:uid="{00000000-0005-0000-0000-0000FC2C0000}"/>
    <cellStyle name="Normal 2 2 2 6 9 2" xfId="11332" xr:uid="{00000000-0005-0000-0000-0000FD2C0000}"/>
    <cellStyle name="Normal 2 2 2 6 9 2 2" xfId="11333" xr:uid="{00000000-0005-0000-0000-0000FE2C0000}"/>
    <cellStyle name="Normal 2 2 2 6 9 2 3" xfId="11334" xr:uid="{00000000-0005-0000-0000-0000FF2C0000}"/>
    <cellStyle name="Normal 2 2 2 6 9 2 4" xfId="11335" xr:uid="{00000000-0005-0000-0000-0000002D0000}"/>
    <cellStyle name="Normal 2 2 2 6 9 3" xfId="11336" xr:uid="{00000000-0005-0000-0000-0000012D0000}"/>
    <cellStyle name="Normal 2 2 2 6 9 4" xfId="11337" xr:uid="{00000000-0005-0000-0000-0000022D0000}"/>
    <cellStyle name="Normal 2 2 2 6 9 5" xfId="11338" xr:uid="{00000000-0005-0000-0000-0000032D0000}"/>
    <cellStyle name="Normal 2 2 2 7" xfId="11339" xr:uid="{00000000-0005-0000-0000-0000042D0000}"/>
    <cellStyle name="Normal 2 2 2 8" xfId="11340" xr:uid="{00000000-0005-0000-0000-0000052D0000}"/>
    <cellStyle name="Normal 2 2 2 9" xfId="11341" xr:uid="{00000000-0005-0000-0000-0000062D0000}"/>
    <cellStyle name="Normal 2 2 2 9 2" xfId="11342" xr:uid="{00000000-0005-0000-0000-0000072D0000}"/>
    <cellStyle name="Normal 2 2 2 9 2 2" xfId="11343" xr:uid="{00000000-0005-0000-0000-0000082D0000}"/>
    <cellStyle name="Normal 2 2 2 9 2 2 2" xfId="11344" xr:uid="{00000000-0005-0000-0000-0000092D0000}"/>
    <cellStyle name="Normal 2 2 2 9 2 2 3" xfId="11345" xr:uid="{00000000-0005-0000-0000-00000A2D0000}"/>
    <cellStyle name="Normal 2 2 2 9 2 2 4" xfId="11346" xr:uid="{00000000-0005-0000-0000-00000B2D0000}"/>
    <cellStyle name="Normal 2 2 2 9 2 3" xfId="11347" xr:uid="{00000000-0005-0000-0000-00000C2D0000}"/>
    <cellStyle name="Normal 2 2 2 9 2 4" xfId="11348" xr:uid="{00000000-0005-0000-0000-00000D2D0000}"/>
    <cellStyle name="Normal 2 2 2 9 2 5" xfId="11349" xr:uid="{00000000-0005-0000-0000-00000E2D0000}"/>
    <cellStyle name="Normal 2 2 2 9 3" xfId="11350" xr:uid="{00000000-0005-0000-0000-00000F2D0000}"/>
    <cellStyle name="Normal 2 2 2 9 3 2" xfId="11351" xr:uid="{00000000-0005-0000-0000-0000102D0000}"/>
    <cellStyle name="Normal 2 2 2 9 3 3" xfId="11352" xr:uid="{00000000-0005-0000-0000-0000112D0000}"/>
    <cellStyle name="Normal 2 2 2 9 3 4" xfId="11353" xr:uid="{00000000-0005-0000-0000-0000122D0000}"/>
    <cellStyle name="Normal 2 2 2 9 4" xfId="11354" xr:uid="{00000000-0005-0000-0000-0000132D0000}"/>
    <cellStyle name="Normal 2 2 2 9 5" xfId="11355" xr:uid="{00000000-0005-0000-0000-0000142D0000}"/>
    <cellStyle name="Normal 2 2 2 9 6" xfId="11356" xr:uid="{00000000-0005-0000-0000-0000152D0000}"/>
    <cellStyle name="Normal 2 2 2_Guarantees" xfId="11357" xr:uid="{00000000-0005-0000-0000-0000162D0000}"/>
    <cellStyle name="Normal 2 2 20" xfId="11358" xr:uid="{00000000-0005-0000-0000-0000172D0000}"/>
    <cellStyle name="Normal 2 2 20 2" xfId="11359" xr:uid="{00000000-0005-0000-0000-0000182D0000}"/>
    <cellStyle name="Normal 2 2 20 2 2" xfId="11360" xr:uid="{00000000-0005-0000-0000-0000192D0000}"/>
    <cellStyle name="Normal 2 2 20 2 3" xfId="11361" xr:uid="{00000000-0005-0000-0000-00001A2D0000}"/>
    <cellStyle name="Normal 2 2 20 2 3 2" xfId="11362" xr:uid="{00000000-0005-0000-0000-00001B2D0000}"/>
    <cellStyle name="Normal 2 2 20 2 3 3" xfId="11363" xr:uid="{00000000-0005-0000-0000-00001C2D0000}"/>
    <cellStyle name="Normal 2 2 20 2 3 4" xfId="11364" xr:uid="{00000000-0005-0000-0000-00001D2D0000}"/>
    <cellStyle name="Normal 2 2 20 2 4" xfId="11365" xr:uid="{00000000-0005-0000-0000-00001E2D0000}"/>
    <cellStyle name="Normal 2 2 20 2 5" xfId="11366" xr:uid="{00000000-0005-0000-0000-00001F2D0000}"/>
    <cellStyle name="Normal 2 2 20 2 6" xfId="11367" xr:uid="{00000000-0005-0000-0000-0000202D0000}"/>
    <cellStyle name="Normal 2 2 20 3" xfId="11368" xr:uid="{00000000-0005-0000-0000-0000212D0000}"/>
    <cellStyle name="Normal 2 2 20 3 2" xfId="11369" xr:uid="{00000000-0005-0000-0000-0000222D0000}"/>
    <cellStyle name="Normal 2 2 20 3 3" xfId="11370" xr:uid="{00000000-0005-0000-0000-0000232D0000}"/>
    <cellStyle name="Normal 2 2 20 3 4" xfId="11371" xr:uid="{00000000-0005-0000-0000-0000242D0000}"/>
    <cellStyle name="Normal 2 2 20 4" xfId="11372" xr:uid="{00000000-0005-0000-0000-0000252D0000}"/>
    <cellStyle name="Normal 2 2 20 5" xfId="11373" xr:uid="{00000000-0005-0000-0000-0000262D0000}"/>
    <cellStyle name="Normal 2 2 20 6" xfId="11374" xr:uid="{00000000-0005-0000-0000-0000272D0000}"/>
    <cellStyle name="Normal 2 2 21" xfId="11375" xr:uid="{00000000-0005-0000-0000-0000282D0000}"/>
    <cellStyle name="Normal 2 2 21 2" xfId="11376" xr:uid="{00000000-0005-0000-0000-0000292D0000}"/>
    <cellStyle name="Normal 2 2 21 3" xfId="11377" xr:uid="{00000000-0005-0000-0000-00002A2D0000}"/>
    <cellStyle name="Normal 2 2 21 3 2" xfId="11378" xr:uid="{00000000-0005-0000-0000-00002B2D0000}"/>
    <cellStyle name="Normal 2 2 21 3 3" xfId="11379" xr:uid="{00000000-0005-0000-0000-00002C2D0000}"/>
    <cellStyle name="Normal 2 2 21 3 4" xfId="11380" xr:uid="{00000000-0005-0000-0000-00002D2D0000}"/>
    <cellStyle name="Normal 2 2 22" xfId="11381" xr:uid="{00000000-0005-0000-0000-00002E2D0000}"/>
    <cellStyle name="Normal 2 2 22 2" xfId="11382" xr:uid="{00000000-0005-0000-0000-00002F2D0000}"/>
    <cellStyle name="Normal 2 2 22 2 2" xfId="11383" xr:uid="{00000000-0005-0000-0000-0000302D0000}"/>
    <cellStyle name="Normal 2 2 22 2 3" xfId="11384" xr:uid="{00000000-0005-0000-0000-0000312D0000}"/>
    <cellStyle name="Normal 2 2 22 2 3 2" xfId="11385" xr:uid="{00000000-0005-0000-0000-0000322D0000}"/>
    <cellStyle name="Normal 2 2 22 2 3 3" xfId="11386" xr:uid="{00000000-0005-0000-0000-0000332D0000}"/>
    <cellStyle name="Normal 2 2 22 2 3 4" xfId="11387" xr:uid="{00000000-0005-0000-0000-0000342D0000}"/>
    <cellStyle name="Normal 2 2 22 2 4" xfId="11388" xr:uid="{00000000-0005-0000-0000-0000352D0000}"/>
    <cellStyle name="Normal 2 2 22 2 5" xfId="11389" xr:uid="{00000000-0005-0000-0000-0000362D0000}"/>
    <cellStyle name="Normal 2 2 22 2 6" xfId="11390" xr:uid="{00000000-0005-0000-0000-0000372D0000}"/>
    <cellStyle name="Normal 2 2 22 3" xfId="11391" xr:uid="{00000000-0005-0000-0000-0000382D0000}"/>
    <cellStyle name="Normal 2 2 22 3 2" xfId="11392" xr:uid="{00000000-0005-0000-0000-0000392D0000}"/>
    <cellStyle name="Normal 2 2 22 3 3" xfId="11393" xr:uid="{00000000-0005-0000-0000-00003A2D0000}"/>
    <cellStyle name="Normal 2 2 22 3 4" xfId="11394" xr:uid="{00000000-0005-0000-0000-00003B2D0000}"/>
    <cellStyle name="Normal 2 2 22 4" xfId="11395" xr:uid="{00000000-0005-0000-0000-00003C2D0000}"/>
    <cellStyle name="Normal 2 2 22 5" xfId="11396" xr:uid="{00000000-0005-0000-0000-00003D2D0000}"/>
    <cellStyle name="Normal 2 2 22 6" xfId="11397" xr:uid="{00000000-0005-0000-0000-00003E2D0000}"/>
    <cellStyle name="Normal 2 2 23" xfId="11398" xr:uid="{00000000-0005-0000-0000-00003F2D0000}"/>
    <cellStyle name="Normal 2 2 23 2" xfId="11399" xr:uid="{00000000-0005-0000-0000-0000402D0000}"/>
    <cellStyle name="Normal 2 2 23 3" xfId="11400" xr:uid="{00000000-0005-0000-0000-0000412D0000}"/>
    <cellStyle name="Normal 2 2 23 3 2" xfId="11401" xr:uid="{00000000-0005-0000-0000-0000422D0000}"/>
    <cellStyle name="Normal 2 2 23 3 3" xfId="11402" xr:uid="{00000000-0005-0000-0000-0000432D0000}"/>
    <cellStyle name="Normal 2 2 23 3 4" xfId="11403" xr:uid="{00000000-0005-0000-0000-0000442D0000}"/>
    <cellStyle name="Normal 2 2 24" xfId="11404" xr:uid="{00000000-0005-0000-0000-0000452D0000}"/>
    <cellStyle name="Normal 2 2 24 2" xfId="11405" xr:uid="{00000000-0005-0000-0000-0000462D0000}"/>
    <cellStyle name="Normal 2 2 25" xfId="11406" xr:uid="{00000000-0005-0000-0000-0000472D0000}"/>
    <cellStyle name="Normal 2 2 26" xfId="11407" xr:uid="{00000000-0005-0000-0000-0000482D0000}"/>
    <cellStyle name="Normal 2 2 27" xfId="11408" xr:uid="{00000000-0005-0000-0000-0000492D0000}"/>
    <cellStyle name="Normal 2 2 28" xfId="11409" xr:uid="{00000000-0005-0000-0000-00004A2D0000}"/>
    <cellStyle name="Normal 2 2 29" xfId="11410" xr:uid="{00000000-0005-0000-0000-00004B2D0000}"/>
    <cellStyle name="Normal 2 2 3" xfId="11411" xr:uid="{00000000-0005-0000-0000-00004C2D0000}"/>
    <cellStyle name="Normal 2 2 3 10" xfId="11412" xr:uid="{00000000-0005-0000-0000-00004D2D0000}"/>
    <cellStyle name="Normal 2 2 3 10 2" xfId="11413" xr:uid="{00000000-0005-0000-0000-00004E2D0000}"/>
    <cellStyle name="Normal 2 2 3 10 2 2" xfId="11414" xr:uid="{00000000-0005-0000-0000-00004F2D0000}"/>
    <cellStyle name="Normal 2 2 3 10 2 2 2" xfId="11415" xr:uid="{00000000-0005-0000-0000-0000502D0000}"/>
    <cellStyle name="Normal 2 2 3 10 2 2 3" xfId="11416" xr:uid="{00000000-0005-0000-0000-0000512D0000}"/>
    <cellStyle name="Normal 2 2 3 10 2 2 4" xfId="11417" xr:uid="{00000000-0005-0000-0000-0000522D0000}"/>
    <cellStyle name="Normal 2 2 3 10 2 3" xfId="11418" xr:uid="{00000000-0005-0000-0000-0000532D0000}"/>
    <cellStyle name="Normal 2 2 3 10 2 4" xfId="11419" xr:uid="{00000000-0005-0000-0000-0000542D0000}"/>
    <cellStyle name="Normal 2 2 3 10 2 5" xfId="11420" xr:uid="{00000000-0005-0000-0000-0000552D0000}"/>
    <cellStyle name="Normal 2 2 3 10 3" xfId="11421" xr:uid="{00000000-0005-0000-0000-0000562D0000}"/>
    <cellStyle name="Normal 2 2 3 10 4" xfId="11422" xr:uid="{00000000-0005-0000-0000-0000572D0000}"/>
    <cellStyle name="Normal 2 2 3 10 4 2" xfId="11423" xr:uid="{00000000-0005-0000-0000-0000582D0000}"/>
    <cellStyle name="Normal 2 2 3 10 4 3" xfId="11424" xr:uid="{00000000-0005-0000-0000-0000592D0000}"/>
    <cellStyle name="Normal 2 2 3 10 4 4" xfId="11425" xr:uid="{00000000-0005-0000-0000-00005A2D0000}"/>
    <cellStyle name="Normal 2 2 3 10 5" xfId="11426" xr:uid="{00000000-0005-0000-0000-00005B2D0000}"/>
    <cellStyle name="Normal 2 2 3 10 6" xfId="11427" xr:uid="{00000000-0005-0000-0000-00005C2D0000}"/>
    <cellStyle name="Normal 2 2 3 10 7" xfId="11428" xr:uid="{00000000-0005-0000-0000-00005D2D0000}"/>
    <cellStyle name="Normal 2 2 3 11" xfId="11429" xr:uid="{00000000-0005-0000-0000-00005E2D0000}"/>
    <cellStyle name="Normal 2 2 3 11 2" xfId="11430" xr:uid="{00000000-0005-0000-0000-00005F2D0000}"/>
    <cellStyle name="Normal 2 2 3 11 2 2" xfId="11431" xr:uid="{00000000-0005-0000-0000-0000602D0000}"/>
    <cellStyle name="Normal 2 2 3 11 2 2 2" xfId="11432" xr:uid="{00000000-0005-0000-0000-0000612D0000}"/>
    <cellStyle name="Normal 2 2 3 11 2 2 3" xfId="11433" xr:uid="{00000000-0005-0000-0000-0000622D0000}"/>
    <cellStyle name="Normal 2 2 3 11 2 2 4" xfId="11434" xr:uid="{00000000-0005-0000-0000-0000632D0000}"/>
    <cellStyle name="Normal 2 2 3 11 2 3" xfId="11435" xr:uid="{00000000-0005-0000-0000-0000642D0000}"/>
    <cellStyle name="Normal 2 2 3 11 2 4" xfId="11436" xr:uid="{00000000-0005-0000-0000-0000652D0000}"/>
    <cellStyle name="Normal 2 2 3 11 2 5" xfId="11437" xr:uid="{00000000-0005-0000-0000-0000662D0000}"/>
    <cellStyle name="Normal 2 2 3 11 3" xfId="11438" xr:uid="{00000000-0005-0000-0000-0000672D0000}"/>
    <cellStyle name="Normal 2 2 3 11 4" xfId="11439" xr:uid="{00000000-0005-0000-0000-0000682D0000}"/>
    <cellStyle name="Normal 2 2 3 11 4 2" xfId="11440" xr:uid="{00000000-0005-0000-0000-0000692D0000}"/>
    <cellStyle name="Normal 2 2 3 11 4 3" xfId="11441" xr:uid="{00000000-0005-0000-0000-00006A2D0000}"/>
    <cellStyle name="Normal 2 2 3 11 4 4" xfId="11442" xr:uid="{00000000-0005-0000-0000-00006B2D0000}"/>
    <cellStyle name="Normal 2 2 3 11 5" xfId="11443" xr:uid="{00000000-0005-0000-0000-00006C2D0000}"/>
    <cellStyle name="Normal 2 2 3 11 6" xfId="11444" xr:uid="{00000000-0005-0000-0000-00006D2D0000}"/>
    <cellStyle name="Normal 2 2 3 11 7" xfId="11445" xr:uid="{00000000-0005-0000-0000-00006E2D0000}"/>
    <cellStyle name="Normal 2 2 3 12" xfId="11446" xr:uid="{00000000-0005-0000-0000-00006F2D0000}"/>
    <cellStyle name="Normal 2 2 3 2" xfId="11447" xr:uid="{00000000-0005-0000-0000-0000702D0000}"/>
    <cellStyle name="Normal 2 2 3 3" xfId="11448" xr:uid="{00000000-0005-0000-0000-0000712D0000}"/>
    <cellStyle name="Normal 2 2 3 4" xfId="11449" xr:uid="{00000000-0005-0000-0000-0000722D0000}"/>
    <cellStyle name="Normal 2 2 3 5" xfId="11450" xr:uid="{00000000-0005-0000-0000-0000732D0000}"/>
    <cellStyle name="Normal 2 2 3 6" xfId="11451" xr:uid="{00000000-0005-0000-0000-0000742D0000}"/>
    <cellStyle name="Normal 2 2 3 7" xfId="11452" xr:uid="{00000000-0005-0000-0000-0000752D0000}"/>
    <cellStyle name="Normal 2 2 3 8" xfId="11453" xr:uid="{00000000-0005-0000-0000-0000762D0000}"/>
    <cellStyle name="Normal 2 2 3 9" xfId="11454" xr:uid="{00000000-0005-0000-0000-0000772D0000}"/>
    <cellStyle name="Normal 2 2 3 9 2" xfId="11455" xr:uid="{00000000-0005-0000-0000-0000782D0000}"/>
    <cellStyle name="Normal 2 2 30" xfId="11456" xr:uid="{00000000-0005-0000-0000-0000792D0000}"/>
    <cellStyle name="Normal 2 2 31" xfId="11457" xr:uid="{00000000-0005-0000-0000-00007A2D0000}"/>
    <cellStyle name="Normal 2 2 32" xfId="11458" xr:uid="{00000000-0005-0000-0000-00007B2D0000}"/>
    <cellStyle name="Normal 2 2 33" xfId="11459" xr:uid="{00000000-0005-0000-0000-00007C2D0000}"/>
    <cellStyle name="Normal 2 2 34" xfId="11460" xr:uid="{00000000-0005-0000-0000-00007D2D0000}"/>
    <cellStyle name="Normal 2 2 35" xfId="11461" xr:uid="{00000000-0005-0000-0000-00007E2D0000}"/>
    <cellStyle name="Normal 2 2 36" xfId="11462" xr:uid="{00000000-0005-0000-0000-00007F2D0000}"/>
    <cellStyle name="Normal 2 2 37" xfId="11463" xr:uid="{00000000-0005-0000-0000-0000802D0000}"/>
    <cellStyle name="Normal 2 2 38" xfId="11464" xr:uid="{00000000-0005-0000-0000-0000812D0000}"/>
    <cellStyle name="Normal 2 2 39" xfId="11465" xr:uid="{00000000-0005-0000-0000-0000822D0000}"/>
    <cellStyle name="Normal 2 2 4" xfId="11466" xr:uid="{00000000-0005-0000-0000-0000832D0000}"/>
    <cellStyle name="Normal 2 2 4 10" xfId="11467" xr:uid="{00000000-0005-0000-0000-0000842D0000}"/>
    <cellStyle name="Normal 2 2 4 10 2" xfId="11468" xr:uid="{00000000-0005-0000-0000-0000852D0000}"/>
    <cellStyle name="Normal 2 2 4 11" xfId="11469" xr:uid="{00000000-0005-0000-0000-0000862D0000}"/>
    <cellStyle name="Normal 2 2 4 11 2" xfId="11470" xr:uid="{00000000-0005-0000-0000-0000872D0000}"/>
    <cellStyle name="Normal 2 2 4 12" xfId="11471" xr:uid="{00000000-0005-0000-0000-0000882D0000}"/>
    <cellStyle name="Normal 2 2 4 12 2" xfId="11472" xr:uid="{00000000-0005-0000-0000-0000892D0000}"/>
    <cellStyle name="Normal 2 2 4 12 3" xfId="11473" xr:uid="{00000000-0005-0000-0000-00008A2D0000}"/>
    <cellStyle name="Normal 2 2 4 12 3 2" xfId="11474" xr:uid="{00000000-0005-0000-0000-00008B2D0000}"/>
    <cellStyle name="Normal 2 2 4 12 3 3" xfId="11475" xr:uid="{00000000-0005-0000-0000-00008C2D0000}"/>
    <cellStyle name="Normal 2 2 4 12 3 4" xfId="11476" xr:uid="{00000000-0005-0000-0000-00008D2D0000}"/>
    <cellStyle name="Normal 2 2 4 12 4" xfId="11477" xr:uid="{00000000-0005-0000-0000-00008E2D0000}"/>
    <cellStyle name="Normal 2 2 4 12 5" xfId="11478" xr:uid="{00000000-0005-0000-0000-00008F2D0000}"/>
    <cellStyle name="Normal 2 2 4 12 6" xfId="11479" xr:uid="{00000000-0005-0000-0000-0000902D0000}"/>
    <cellStyle name="Normal 2 2 4 13" xfId="11480" xr:uid="{00000000-0005-0000-0000-0000912D0000}"/>
    <cellStyle name="Normal 2 2 4 13 2" xfId="11481" xr:uid="{00000000-0005-0000-0000-0000922D0000}"/>
    <cellStyle name="Normal 2 2 4 13 3" xfId="11482" xr:uid="{00000000-0005-0000-0000-0000932D0000}"/>
    <cellStyle name="Normal 2 2 4 13 4" xfId="11483" xr:uid="{00000000-0005-0000-0000-0000942D0000}"/>
    <cellStyle name="Normal 2 2 4 14" xfId="11484" xr:uid="{00000000-0005-0000-0000-0000952D0000}"/>
    <cellStyle name="Normal 2 2 4 15" xfId="11485" xr:uid="{00000000-0005-0000-0000-0000962D0000}"/>
    <cellStyle name="Normal 2 2 4 16" xfId="11486" xr:uid="{00000000-0005-0000-0000-0000972D0000}"/>
    <cellStyle name="Normal 2 2 4 2" xfId="11487" xr:uid="{00000000-0005-0000-0000-0000982D0000}"/>
    <cellStyle name="Normal 2 2 4 2 2" xfId="11488" xr:uid="{00000000-0005-0000-0000-0000992D0000}"/>
    <cellStyle name="Normal 2 2 4 2 3" xfId="11489" xr:uid="{00000000-0005-0000-0000-00009A2D0000}"/>
    <cellStyle name="Normal 2 2 4 2 3 2" xfId="11490" xr:uid="{00000000-0005-0000-0000-00009B2D0000}"/>
    <cellStyle name="Normal 2 2 4 2 3 2 2" xfId="11491" xr:uid="{00000000-0005-0000-0000-00009C2D0000}"/>
    <cellStyle name="Normal 2 2 4 2 3 2 3" xfId="11492" xr:uid="{00000000-0005-0000-0000-00009D2D0000}"/>
    <cellStyle name="Normal 2 2 4 2 3 2 4" xfId="11493" xr:uid="{00000000-0005-0000-0000-00009E2D0000}"/>
    <cellStyle name="Normal 2 2 4 2 3 3" xfId="11494" xr:uid="{00000000-0005-0000-0000-00009F2D0000}"/>
    <cellStyle name="Normal 2 2 4 2 3 4" xfId="11495" xr:uid="{00000000-0005-0000-0000-0000A02D0000}"/>
    <cellStyle name="Normal 2 2 4 2 3 5" xfId="11496" xr:uid="{00000000-0005-0000-0000-0000A12D0000}"/>
    <cellStyle name="Normal 2 2 4 2 4" xfId="11497" xr:uid="{00000000-0005-0000-0000-0000A22D0000}"/>
    <cellStyle name="Normal 2 2 4 2 4 2" xfId="11498" xr:uid="{00000000-0005-0000-0000-0000A32D0000}"/>
    <cellStyle name="Normal 2 2 4 2 4 3" xfId="11499" xr:uid="{00000000-0005-0000-0000-0000A42D0000}"/>
    <cellStyle name="Normal 2 2 4 2 4 4" xfId="11500" xr:uid="{00000000-0005-0000-0000-0000A52D0000}"/>
    <cellStyle name="Normal 2 2 4 2 5" xfId="11501" xr:uid="{00000000-0005-0000-0000-0000A62D0000}"/>
    <cellStyle name="Normal 2 2 4 2 6" xfId="11502" xr:uid="{00000000-0005-0000-0000-0000A72D0000}"/>
    <cellStyle name="Normal 2 2 4 2 7" xfId="11503" xr:uid="{00000000-0005-0000-0000-0000A82D0000}"/>
    <cellStyle name="Normal 2 2 4 3" xfId="11504" xr:uid="{00000000-0005-0000-0000-0000A92D0000}"/>
    <cellStyle name="Normal 2 2 4 4" xfId="11505" xr:uid="{00000000-0005-0000-0000-0000AA2D0000}"/>
    <cellStyle name="Normal 2 2 4 5" xfId="11506" xr:uid="{00000000-0005-0000-0000-0000AB2D0000}"/>
    <cellStyle name="Normal 2 2 4 6" xfId="11507" xr:uid="{00000000-0005-0000-0000-0000AC2D0000}"/>
    <cellStyle name="Normal 2 2 4 7" xfId="11508" xr:uid="{00000000-0005-0000-0000-0000AD2D0000}"/>
    <cellStyle name="Normal 2 2 4 8" xfId="11509" xr:uid="{00000000-0005-0000-0000-0000AE2D0000}"/>
    <cellStyle name="Normal 2 2 4 9" xfId="11510" xr:uid="{00000000-0005-0000-0000-0000AF2D0000}"/>
    <cellStyle name="Normal 2 2 4 9 2" xfId="11511" xr:uid="{00000000-0005-0000-0000-0000B02D0000}"/>
    <cellStyle name="Normal 2 2 40" xfId="11512" xr:uid="{00000000-0005-0000-0000-0000B12D0000}"/>
    <cellStyle name="Normal 2 2 41" xfId="11513" xr:uid="{00000000-0005-0000-0000-0000B22D0000}"/>
    <cellStyle name="Normal 2 2 42" xfId="11514" xr:uid="{00000000-0005-0000-0000-0000B32D0000}"/>
    <cellStyle name="Normal 2 2 43" xfId="11515" xr:uid="{00000000-0005-0000-0000-0000B42D0000}"/>
    <cellStyle name="Normal 2 2 44" xfId="11516" xr:uid="{00000000-0005-0000-0000-0000B52D0000}"/>
    <cellStyle name="Normal 2 2 45" xfId="11517" xr:uid="{00000000-0005-0000-0000-0000B62D0000}"/>
    <cellStyle name="Normal 2 2 46" xfId="11518" xr:uid="{00000000-0005-0000-0000-0000B72D0000}"/>
    <cellStyle name="Normal 2 2 47" xfId="11519" xr:uid="{00000000-0005-0000-0000-0000B82D0000}"/>
    <cellStyle name="Normal 2 2 48" xfId="11520" xr:uid="{00000000-0005-0000-0000-0000B92D0000}"/>
    <cellStyle name="Normal 2 2 49" xfId="11521" xr:uid="{00000000-0005-0000-0000-0000BA2D0000}"/>
    <cellStyle name="Normal 2 2 5" xfId="11522" xr:uid="{00000000-0005-0000-0000-0000BB2D0000}"/>
    <cellStyle name="Normal 2 2 5 10" xfId="11523" xr:uid="{00000000-0005-0000-0000-0000BC2D0000}"/>
    <cellStyle name="Normal 2 2 5 10 2" xfId="11524" xr:uid="{00000000-0005-0000-0000-0000BD2D0000}"/>
    <cellStyle name="Normal 2 2 5 11" xfId="11525" xr:uid="{00000000-0005-0000-0000-0000BE2D0000}"/>
    <cellStyle name="Normal 2 2 5 12" xfId="11526" xr:uid="{00000000-0005-0000-0000-0000BF2D0000}"/>
    <cellStyle name="Normal 2 2 5 2" xfId="11527" xr:uid="{00000000-0005-0000-0000-0000C02D0000}"/>
    <cellStyle name="Normal 2 2 5 3" xfId="11528" xr:uid="{00000000-0005-0000-0000-0000C12D0000}"/>
    <cellStyle name="Normal 2 2 5 4" xfId="11529" xr:uid="{00000000-0005-0000-0000-0000C22D0000}"/>
    <cellStyle name="Normal 2 2 5 5" xfId="11530" xr:uid="{00000000-0005-0000-0000-0000C32D0000}"/>
    <cellStyle name="Normal 2 2 5 6" xfId="11531" xr:uid="{00000000-0005-0000-0000-0000C42D0000}"/>
    <cellStyle name="Normal 2 2 5 7" xfId="11532" xr:uid="{00000000-0005-0000-0000-0000C52D0000}"/>
    <cellStyle name="Normal 2 2 5 8" xfId="11533" xr:uid="{00000000-0005-0000-0000-0000C62D0000}"/>
    <cellStyle name="Normal 2 2 5 9" xfId="11534" xr:uid="{00000000-0005-0000-0000-0000C72D0000}"/>
    <cellStyle name="Normal 2 2 5 9 2" xfId="11535" xr:uid="{00000000-0005-0000-0000-0000C82D0000}"/>
    <cellStyle name="Normal 2 2 50" xfId="11536" xr:uid="{00000000-0005-0000-0000-0000C92D0000}"/>
    <cellStyle name="Normal 2 2 51" xfId="11537" xr:uid="{00000000-0005-0000-0000-0000CA2D0000}"/>
    <cellStyle name="Normal 2 2 52" xfId="11538" xr:uid="{00000000-0005-0000-0000-0000CB2D0000}"/>
    <cellStyle name="Normal 2 2 53" xfId="11539" xr:uid="{00000000-0005-0000-0000-0000CC2D0000}"/>
    <cellStyle name="Normal 2 2 54" xfId="11540" xr:uid="{00000000-0005-0000-0000-0000CD2D0000}"/>
    <cellStyle name="Normal 2 2 55" xfId="11541" xr:uid="{00000000-0005-0000-0000-0000CE2D0000}"/>
    <cellStyle name="Normal 2 2 56" xfId="11542" xr:uid="{00000000-0005-0000-0000-0000CF2D0000}"/>
    <cellStyle name="Normal 2 2 57" xfId="11543" xr:uid="{00000000-0005-0000-0000-0000D02D0000}"/>
    <cellStyle name="Normal 2 2 58" xfId="11544" xr:uid="{00000000-0005-0000-0000-0000D12D0000}"/>
    <cellStyle name="Normal 2 2 59" xfId="11545" xr:uid="{00000000-0005-0000-0000-0000D22D0000}"/>
    <cellStyle name="Normal 2 2 6" xfId="11546" xr:uid="{00000000-0005-0000-0000-0000D32D0000}"/>
    <cellStyle name="Normal 2 2 6 2" xfId="11547" xr:uid="{00000000-0005-0000-0000-0000D42D0000}"/>
    <cellStyle name="Normal 2 2 6 2 2" xfId="11548" xr:uid="{00000000-0005-0000-0000-0000D52D0000}"/>
    <cellStyle name="Normal 2 2 6 2 2 2" xfId="11549" xr:uid="{00000000-0005-0000-0000-0000D62D0000}"/>
    <cellStyle name="Normal 2 2 6 2 2 2 2" xfId="11550" xr:uid="{00000000-0005-0000-0000-0000D72D0000}"/>
    <cellStyle name="Normal 2 2 6 2 2 2 3" xfId="11551" xr:uid="{00000000-0005-0000-0000-0000D82D0000}"/>
    <cellStyle name="Normal 2 2 6 2 2 2 4" xfId="11552" xr:uid="{00000000-0005-0000-0000-0000D92D0000}"/>
    <cellStyle name="Normal 2 2 6 2 2 3" xfId="11553" xr:uid="{00000000-0005-0000-0000-0000DA2D0000}"/>
    <cellStyle name="Normal 2 2 6 2 2 4" xfId="11554" xr:uid="{00000000-0005-0000-0000-0000DB2D0000}"/>
    <cellStyle name="Normal 2 2 6 2 2 5" xfId="11555" xr:uid="{00000000-0005-0000-0000-0000DC2D0000}"/>
    <cellStyle name="Normal 2 2 6 2 3" xfId="11556" xr:uid="{00000000-0005-0000-0000-0000DD2D0000}"/>
    <cellStyle name="Normal 2 2 6 2 3 2" xfId="11557" xr:uid="{00000000-0005-0000-0000-0000DE2D0000}"/>
    <cellStyle name="Normal 2 2 6 2 3 3" xfId="11558" xr:uid="{00000000-0005-0000-0000-0000DF2D0000}"/>
    <cellStyle name="Normal 2 2 6 2 3 4" xfId="11559" xr:uid="{00000000-0005-0000-0000-0000E02D0000}"/>
    <cellStyle name="Normal 2 2 6 2 4" xfId="11560" xr:uid="{00000000-0005-0000-0000-0000E12D0000}"/>
    <cellStyle name="Normal 2 2 6 2 5" xfId="11561" xr:uid="{00000000-0005-0000-0000-0000E22D0000}"/>
    <cellStyle name="Normal 2 2 6 2 6" xfId="11562" xr:uid="{00000000-0005-0000-0000-0000E32D0000}"/>
    <cellStyle name="Normal 2 2 6 3" xfId="11563" xr:uid="{00000000-0005-0000-0000-0000E42D0000}"/>
    <cellStyle name="Normal 2 2 6 3 2" xfId="11564" xr:uid="{00000000-0005-0000-0000-0000E52D0000}"/>
    <cellStyle name="Normal 2 2 6 3 2 2" xfId="11565" xr:uid="{00000000-0005-0000-0000-0000E62D0000}"/>
    <cellStyle name="Normal 2 2 6 3 2 2 2" xfId="11566" xr:uid="{00000000-0005-0000-0000-0000E72D0000}"/>
    <cellStyle name="Normal 2 2 6 3 2 2 3" xfId="11567" xr:uid="{00000000-0005-0000-0000-0000E82D0000}"/>
    <cellStyle name="Normal 2 2 6 3 2 2 4" xfId="11568" xr:uid="{00000000-0005-0000-0000-0000E92D0000}"/>
    <cellStyle name="Normal 2 2 6 3 2 3" xfId="11569" xr:uid="{00000000-0005-0000-0000-0000EA2D0000}"/>
    <cellStyle name="Normal 2 2 6 3 2 4" xfId="11570" xr:uid="{00000000-0005-0000-0000-0000EB2D0000}"/>
    <cellStyle name="Normal 2 2 6 3 2 5" xfId="11571" xr:uid="{00000000-0005-0000-0000-0000EC2D0000}"/>
    <cellStyle name="Normal 2 2 6 3 3" xfId="11572" xr:uid="{00000000-0005-0000-0000-0000ED2D0000}"/>
    <cellStyle name="Normal 2 2 6 3 4" xfId="11573" xr:uid="{00000000-0005-0000-0000-0000EE2D0000}"/>
    <cellStyle name="Normal 2 2 6 3 4 2" xfId="11574" xr:uid="{00000000-0005-0000-0000-0000EF2D0000}"/>
    <cellStyle name="Normal 2 2 6 3 4 3" xfId="11575" xr:uid="{00000000-0005-0000-0000-0000F02D0000}"/>
    <cellStyle name="Normal 2 2 6 3 4 4" xfId="11576" xr:uid="{00000000-0005-0000-0000-0000F12D0000}"/>
    <cellStyle name="Normal 2 2 6 3 5" xfId="11577" xr:uid="{00000000-0005-0000-0000-0000F22D0000}"/>
    <cellStyle name="Normal 2 2 6 3 6" xfId="11578" xr:uid="{00000000-0005-0000-0000-0000F32D0000}"/>
    <cellStyle name="Normal 2 2 6 3 7" xfId="11579" xr:uid="{00000000-0005-0000-0000-0000F42D0000}"/>
    <cellStyle name="Normal 2 2 6 4" xfId="11580" xr:uid="{00000000-0005-0000-0000-0000F52D0000}"/>
    <cellStyle name="Normal 2 2 6 4 2" xfId="11581" xr:uid="{00000000-0005-0000-0000-0000F62D0000}"/>
    <cellStyle name="Normal 2 2 6 5" xfId="11582" xr:uid="{00000000-0005-0000-0000-0000F72D0000}"/>
    <cellStyle name="Normal 2 2 6 6" xfId="11583" xr:uid="{00000000-0005-0000-0000-0000F82D0000}"/>
    <cellStyle name="Normal 2 2 6 7" xfId="11584" xr:uid="{00000000-0005-0000-0000-0000F92D0000}"/>
    <cellStyle name="Normal 2 2 6 7 2" xfId="11585" xr:uid="{00000000-0005-0000-0000-0000FA2D0000}"/>
    <cellStyle name="Normal 2 2 6 7 3" xfId="11586" xr:uid="{00000000-0005-0000-0000-0000FB2D0000}"/>
    <cellStyle name="Normal 2 2 6 7 4" xfId="11587" xr:uid="{00000000-0005-0000-0000-0000FC2D0000}"/>
    <cellStyle name="Normal 2 2 60" xfId="11588" xr:uid="{00000000-0005-0000-0000-0000FD2D0000}"/>
    <cellStyle name="Normal 2 2 61" xfId="11589" xr:uid="{00000000-0005-0000-0000-0000FE2D0000}"/>
    <cellStyle name="Normal 2 2 62" xfId="11590" xr:uid="{00000000-0005-0000-0000-0000FF2D0000}"/>
    <cellStyle name="Normal 2 2 63" xfId="11591" xr:uid="{00000000-0005-0000-0000-0000002E0000}"/>
    <cellStyle name="Normal 2 2 64" xfId="11592" xr:uid="{00000000-0005-0000-0000-0000012E0000}"/>
    <cellStyle name="Normal 2 2 65" xfId="11593" xr:uid="{00000000-0005-0000-0000-0000022E0000}"/>
    <cellStyle name="Normal 2 2 66" xfId="11594" xr:uid="{00000000-0005-0000-0000-0000032E0000}"/>
    <cellStyle name="Normal 2 2 67" xfId="11595" xr:uid="{00000000-0005-0000-0000-0000042E0000}"/>
    <cellStyle name="Normal 2 2 68" xfId="11596" xr:uid="{00000000-0005-0000-0000-0000052E0000}"/>
    <cellStyle name="Normal 2 2 69" xfId="11597" xr:uid="{00000000-0005-0000-0000-0000062E0000}"/>
    <cellStyle name="Normal 2 2 7" xfId="11598" xr:uid="{00000000-0005-0000-0000-0000072E0000}"/>
    <cellStyle name="Normal 2 2 7 2" xfId="11599" xr:uid="{00000000-0005-0000-0000-0000082E0000}"/>
    <cellStyle name="Normal 2 2 7 2 2" xfId="11600" xr:uid="{00000000-0005-0000-0000-0000092E0000}"/>
    <cellStyle name="Normal 2 2 7 2 2 2" xfId="11601" xr:uid="{00000000-0005-0000-0000-00000A2E0000}"/>
    <cellStyle name="Normal 2 2 7 2 2 2 2" xfId="11602" xr:uid="{00000000-0005-0000-0000-00000B2E0000}"/>
    <cellStyle name="Normal 2 2 7 2 2 2 3" xfId="11603" xr:uid="{00000000-0005-0000-0000-00000C2E0000}"/>
    <cellStyle name="Normal 2 2 7 2 2 2 4" xfId="11604" xr:uid="{00000000-0005-0000-0000-00000D2E0000}"/>
    <cellStyle name="Normal 2 2 7 2 2 3" xfId="11605" xr:uid="{00000000-0005-0000-0000-00000E2E0000}"/>
    <cellStyle name="Normal 2 2 7 2 2 4" xfId="11606" xr:uid="{00000000-0005-0000-0000-00000F2E0000}"/>
    <cellStyle name="Normal 2 2 7 2 2 5" xfId="11607" xr:uid="{00000000-0005-0000-0000-0000102E0000}"/>
    <cellStyle name="Normal 2 2 7 2 3" xfId="11608" xr:uid="{00000000-0005-0000-0000-0000112E0000}"/>
    <cellStyle name="Normal 2 2 7 2 3 2" xfId="11609" xr:uid="{00000000-0005-0000-0000-0000122E0000}"/>
    <cellStyle name="Normal 2 2 7 2 3 3" xfId="11610" xr:uid="{00000000-0005-0000-0000-0000132E0000}"/>
    <cellStyle name="Normal 2 2 7 2 3 4" xfId="11611" xr:uid="{00000000-0005-0000-0000-0000142E0000}"/>
    <cellStyle name="Normal 2 2 7 2 4" xfId="11612" xr:uid="{00000000-0005-0000-0000-0000152E0000}"/>
    <cellStyle name="Normal 2 2 7 2 5" xfId="11613" xr:uid="{00000000-0005-0000-0000-0000162E0000}"/>
    <cellStyle name="Normal 2 2 7 2 6" xfId="11614" xr:uid="{00000000-0005-0000-0000-0000172E0000}"/>
    <cellStyle name="Normal 2 2 7 3" xfId="11615" xr:uid="{00000000-0005-0000-0000-0000182E0000}"/>
    <cellStyle name="Normal 2 2 7 3 2" xfId="11616" xr:uid="{00000000-0005-0000-0000-0000192E0000}"/>
    <cellStyle name="Normal 2 2 7 3 3" xfId="11617" xr:uid="{00000000-0005-0000-0000-00001A2E0000}"/>
    <cellStyle name="Normal 2 2 7 3 3 2" xfId="11618" xr:uid="{00000000-0005-0000-0000-00001B2E0000}"/>
    <cellStyle name="Normal 2 2 7 3 3 3" xfId="11619" xr:uid="{00000000-0005-0000-0000-00001C2E0000}"/>
    <cellStyle name="Normal 2 2 7 3 3 4" xfId="11620" xr:uid="{00000000-0005-0000-0000-00001D2E0000}"/>
    <cellStyle name="Normal 2 2 7 3 4" xfId="11621" xr:uid="{00000000-0005-0000-0000-00001E2E0000}"/>
    <cellStyle name="Normal 2 2 7 3 5" xfId="11622" xr:uid="{00000000-0005-0000-0000-00001F2E0000}"/>
    <cellStyle name="Normal 2 2 7 3 6" xfId="11623" xr:uid="{00000000-0005-0000-0000-0000202E0000}"/>
    <cellStyle name="Normal 2 2 7 4" xfId="11624" xr:uid="{00000000-0005-0000-0000-0000212E0000}"/>
    <cellStyle name="Normal 2 2 7 4 2" xfId="11625" xr:uid="{00000000-0005-0000-0000-0000222E0000}"/>
    <cellStyle name="Normal 2 2 7 4 3" xfId="11626" xr:uid="{00000000-0005-0000-0000-0000232E0000}"/>
    <cellStyle name="Normal 2 2 7 4 4" xfId="11627" xr:uid="{00000000-0005-0000-0000-0000242E0000}"/>
    <cellStyle name="Normal 2 2 7 5" xfId="11628" xr:uid="{00000000-0005-0000-0000-0000252E0000}"/>
    <cellStyle name="Normal 2 2 7 6" xfId="11629" xr:uid="{00000000-0005-0000-0000-0000262E0000}"/>
    <cellStyle name="Normal 2 2 7 7" xfId="11630" xr:uid="{00000000-0005-0000-0000-0000272E0000}"/>
    <cellStyle name="Normal 2 2 70" xfId="11631" xr:uid="{00000000-0005-0000-0000-0000282E0000}"/>
    <cellStyle name="Normal 2 2 71" xfId="11632" xr:uid="{00000000-0005-0000-0000-0000292E0000}"/>
    <cellStyle name="Normal 2 2 72" xfId="11633" xr:uid="{00000000-0005-0000-0000-00002A2E0000}"/>
    <cellStyle name="Normal 2 2 73" xfId="11634" xr:uid="{00000000-0005-0000-0000-00002B2E0000}"/>
    <cellStyle name="Normal 2 2 74" xfId="11635" xr:uid="{00000000-0005-0000-0000-00002C2E0000}"/>
    <cellStyle name="Normal 2 2 75" xfId="11636" xr:uid="{00000000-0005-0000-0000-00002D2E0000}"/>
    <cellStyle name="Normal 2 2 76" xfId="11637" xr:uid="{00000000-0005-0000-0000-00002E2E0000}"/>
    <cellStyle name="Normal 2 2 77" xfId="11638" xr:uid="{00000000-0005-0000-0000-00002F2E0000}"/>
    <cellStyle name="Normal 2 2 78" xfId="11639" xr:uid="{00000000-0005-0000-0000-0000302E0000}"/>
    <cellStyle name="Normal 2 2 79" xfId="11640" xr:uid="{00000000-0005-0000-0000-0000312E0000}"/>
    <cellStyle name="Normal 2 2 8" xfId="11641" xr:uid="{00000000-0005-0000-0000-0000322E0000}"/>
    <cellStyle name="Normal 2 2 8 2" xfId="11642" xr:uid="{00000000-0005-0000-0000-0000332E0000}"/>
    <cellStyle name="Normal 2 2 8 2 2" xfId="11643" xr:uid="{00000000-0005-0000-0000-0000342E0000}"/>
    <cellStyle name="Normal 2 2 8 2 2 2" xfId="11644" xr:uid="{00000000-0005-0000-0000-0000352E0000}"/>
    <cellStyle name="Normal 2 2 8 2 2 2 2" xfId="11645" xr:uid="{00000000-0005-0000-0000-0000362E0000}"/>
    <cellStyle name="Normal 2 2 8 2 2 2 3" xfId="11646" xr:uid="{00000000-0005-0000-0000-0000372E0000}"/>
    <cellStyle name="Normal 2 2 8 2 2 2 4" xfId="11647" xr:uid="{00000000-0005-0000-0000-0000382E0000}"/>
    <cellStyle name="Normal 2 2 8 2 2 3" xfId="11648" xr:uid="{00000000-0005-0000-0000-0000392E0000}"/>
    <cellStyle name="Normal 2 2 8 2 2 4" xfId="11649" xr:uid="{00000000-0005-0000-0000-00003A2E0000}"/>
    <cellStyle name="Normal 2 2 8 2 2 5" xfId="11650" xr:uid="{00000000-0005-0000-0000-00003B2E0000}"/>
    <cellStyle name="Normal 2 2 8 2 3" xfId="11651" xr:uid="{00000000-0005-0000-0000-00003C2E0000}"/>
    <cellStyle name="Normal 2 2 8 2 3 2" xfId="11652" xr:uid="{00000000-0005-0000-0000-00003D2E0000}"/>
    <cellStyle name="Normal 2 2 8 2 3 3" xfId="11653" xr:uid="{00000000-0005-0000-0000-00003E2E0000}"/>
    <cellStyle name="Normal 2 2 8 2 3 4" xfId="11654" xr:uid="{00000000-0005-0000-0000-00003F2E0000}"/>
    <cellStyle name="Normal 2 2 8 2 4" xfId="11655" xr:uid="{00000000-0005-0000-0000-0000402E0000}"/>
    <cellStyle name="Normal 2 2 8 2 5" xfId="11656" xr:uid="{00000000-0005-0000-0000-0000412E0000}"/>
    <cellStyle name="Normal 2 2 8 2 6" xfId="11657" xr:uid="{00000000-0005-0000-0000-0000422E0000}"/>
    <cellStyle name="Normal 2 2 8 3" xfId="11658" xr:uid="{00000000-0005-0000-0000-0000432E0000}"/>
    <cellStyle name="Normal 2 2 8 3 2" xfId="11659" xr:uid="{00000000-0005-0000-0000-0000442E0000}"/>
    <cellStyle name="Normal 2 2 8 3 3" xfId="11660" xr:uid="{00000000-0005-0000-0000-0000452E0000}"/>
    <cellStyle name="Normal 2 2 8 3 3 2" xfId="11661" xr:uid="{00000000-0005-0000-0000-0000462E0000}"/>
    <cellStyle name="Normal 2 2 8 3 3 3" xfId="11662" xr:uid="{00000000-0005-0000-0000-0000472E0000}"/>
    <cellStyle name="Normal 2 2 8 3 3 4" xfId="11663" xr:uid="{00000000-0005-0000-0000-0000482E0000}"/>
    <cellStyle name="Normal 2 2 8 3 4" xfId="11664" xr:uid="{00000000-0005-0000-0000-0000492E0000}"/>
    <cellStyle name="Normal 2 2 8 3 5" xfId="11665" xr:uid="{00000000-0005-0000-0000-00004A2E0000}"/>
    <cellStyle name="Normal 2 2 8 3 6" xfId="11666" xr:uid="{00000000-0005-0000-0000-00004B2E0000}"/>
    <cellStyle name="Normal 2 2 8 4" xfId="11667" xr:uid="{00000000-0005-0000-0000-00004C2E0000}"/>
    <cellStyle name="Normal 2 2 8 4 2" xfId="11668" xr:uid="{00000000-0005-0000-0000-00004D2E0000}"/>
    <cellStyle name="Normal 2 2 8 4 3" xfId="11669" xr:uid="{00000000-0005-0000-0000-00004E2E0000}"/>
    <cellStyle name="Normal 2 2 8 4 4" xfId="11670" xr:uid="{00000000-0005-0000-0000-00004F2E0000}"/>
    <cellStyle name="Normal 2 2 8 5" xfId="11671" xr:uid="{00000000-0005-0000-0000-0000502E0000}"/>
    <cellStyle name="Normal 2 2 8 6" xfId="11672" xr:uid="{00000000-0005-0000-0000-0000512E0000}"/>
    <cellStyle name="Normal 2 2 8 7" xfId="11673" xr:uid="{00000000-0005-0000-0000-0000522E0000}"/>
    <cellStyle name="Normal 2 2 80" xfId="11674" xr:uid="{00000000-0005-0000-0000-0000532E0000}"/>
    <cellStyle name="Normal 2 2 81" xfId="11675" xr:uid="{00000000-0005-0000-0000-0000542E0000}"/>
    <cellStyle name="Normal 2 2 82" xfId="11676" xr:uid="{00000000-0005-0000-0000-0000552E0000}"/>
    <cellStyle name="Normal 2 2 83" xfId="11677" xr:uid="{00000000-0005-0000-0000-0000562E0000}"/>
    <cellStyle name="Normal 2 2 84" xfId="11678" xr:uid="{00000000-0005-0000-0000-0000572E0000}"/>
    <cellStyle name="Normal 2 2 85" xfId="11679" xr:uid="{00000000-0005-0000-0000-0000582E0000}"/>
    <cellStyle name="Normal 2 2 86" xfId="11680" xr:uid="{00000000-0005-0000-0000-0000592E0000}"/>
    <cellStyle name="Normal 2 2 87" xfId="11681" xr:uid="{00000000-0005-0000-0000-00005A2E0000}"/>
    <cellStyle name="Normal 2 2 88" xfId="11682" xr:uid="{00000000-0005-0000-0000-00005B2E0000}"/>
    <cellStyle name="Normal 2 2 89" xfId="11683" xr:uid="{00000000-0005-0000-0000-00005C2E0000}"/>
    <cellStyle name="Normal 2 2 9" xfId="11684" xr:uid="{00000000-0005-0000-0000-00005D2E0000}"/>
    <cellStyle name="Normal 2 2 9 2" xfId="11685" xr:uid="{00000000-0005-0000-0000-00005E2E0000}"/>
    <cellStyle name="Normal 2 2 9 2 10" xfId="11686" xr:uid="{00000000-0005-0000-0000-00005F2E0000}"/>
    <cellStyle name="Normal 2 2 9 2 10 2" xfId="11687" xr:uid="{00000000-0005-0000-0000-0000602E0000}"/>
    <cellStyle name="Normal 2 2 9 2 10 3" xfId="11688" xr:uid="{00000000-0005-0000-0000-0000612E0000}"/>
    <cellStyle name="Normal 2 2 9 2 10 4" xfId="11689" xr:uid="{00000000-0005-0000-0000-0000622E0000}"/>
    <cellStyle name="Normal 2 2 9 2 11" xfId="11690" xr:uid="{00000000-0005-0000-0000-0000632E0000}"/>
    <cellStyle name="Normal 2 2 9 2 12" xfId="11691" xr:uid="{00000000-0005-0000-0000-0000642E0000}"/>
    <cellStyle name="Normal 2 2 9 2 13" xfId="11692" xr:uid="{00000000-0005-0000-0000-0000652E0000}"/>
    <cellStyle name="Normal 2 2 9 2 2" xfId="11693" xr:uid="{00000000-0005-0000-0000-0000662E0000}"/>
    <cellStyle name="Normal 2 2 9 2 2 2" xfId="11694" xr:uid="{00000000-0005-0000-0000-0000672E0000}"/>
    <cellStyle name="Normal 2 2 9 2 2 2 2" xfId="11695" xr:uid="{00000000-0005-0000-0000-0000682E0000}"/>
    <cellStyle name="Normal 2 2 9 2 2 2 2 2" xfId="11696" xr:uid="{00000000-0005-0000-0000-0000692E0000}"/>
    <cellStyle name="Normal 2 2 9 2 2 2 2 2 2" xfId="11697" xr:uid="{00000000-0005-0000-0000-00006A2E0000}"/>
    <cellStyle name="Normal 2 2 9 2 2 2 2 2 3" xfId="11698" xr:uid="{00000000-0005-0000-0000-00006B2E0000}"/>
    <cellStyle name="Normal 2 2 9 2 2 2 2 2 4" xfId="11699" xr:uid="{00000000-0005-0000-0000-00006C2E0000}"/>
    <cellStyle name="Normal 2 2 9 2 2 2 2 3" xfId="11700" xr:uid="{00000000-0005-0000-0000-00006D2E0000}"/>
    <cellStyle name="Normal 2 2 9 2 2 2 2 4" xfId="11701" xr:uid="{00000000-0005-0000-0000-00006E2E0000}"/>
    <cellStyle name="Normal 2 2 9 2 2 2 2 5" xfId="11702" xr:uid="{00000000-0005-0000-0000-00006F2E0000}"/>
    <cellStyle name="Normal 2 2 9 2 2 2 3" xfId="11703" xr:uid="{00000000-0005-0000-0000-0000702E0000}"/>
    <cellStyle name="Normal 2 2 9 2 2 2 3 2" xfId="11704" xr:uid="{00000000-0005-0000-0000-0000712E0000}"/>
    <cellStyle name="Normal 2 2 9 2 2 2 3 3" xfId="11705" xr:uid="{00000000-0005-0000-0000-0000722E0000}"/>
    <cellStyle name="Normal 2 2 9 2 2 2 3 4" xfId="11706" xr:uid="{00000000-0005-0000-0000-0000732E0000}"/>
    <cellStyle name="Normal 2 2 9 2 2 2 4" xfId="11707" xr:uid="{00000000-0005-0000-0000-0000742E0000}"/>
    <cellStyle name="Normal 2 2 9 2 2 2 5" xfId="11708" xr:uid="{00000000-0005-0000-0000-0000752E0000}"/>
    <cellStyle name="Normal 2 2 9 2 2 2 6" xfId="11709" xr:uid="{00000000-0005-0000-0000-0000762E0000}"/>
    <cellStyle name="Normal 2 2 9 2 3" xfId="11710" xr:uid="{00000000-0005-0000-0000-0000772E0000}"/>
    <cellStyle name="Normal 2 2 9 2 3 2" xfId="11711" xr:uid="{00000000-0005-0000-0000-0000782E0000}"/>
    <cellStyle name="Normal 2 2 9 2 3 2 2" xfId="11712" xr:uid="{00000000-0005-0000-0000-0000792E0000}"/>
    <cellStyle name="Normal 2 2 9 2 3 2 2 2" xfId="11713" xr:uid="{00000000-0005-0000-0000-00007A2E0000}"/>
    <cellStyle name="Normal 2 2 9 2 3 2 2 3" xfId="11714" xr:uid="{00000000-0005-0000-0000-00007B2E0000}"/>
    <cellStyle name="Normal 2 2 9 2 3 2 2 4" xfId="11715" xr:uid="{00000000-0005-0000-0000-00007C2E0000}"/>
    <cellStyle name="Normal 2 2 9 2 3 2 3" xfId="11716" xr:uid="{00000000-0005-0000-0000-00007D2E0000}"/>
    <cellStyle name="Normal 2 2 9 2 3 2 4" xfId="11717" xr:uid="{00000000-0005-0000-0000-00007E2E0000}"/>
    <cellStyle name="Normal 2 2 9 2 3 2 5" xfId="11718" xr:uid="{00000000-0005-0000-0000-00007F2E0000}"/>
    <cellStyle name="Normal 2 2 9 2 3 3" xfId="11719" xr:uid="{00000000-0005-0000-0000-0000802E0000}"/>
    <cellStyle name="Normal 2 2 9 2 3 3 2" xfId="11720" xr:uid="{00000000-0005-0000-0000-0000812E0000}"/>
    <cellStyle name="Normal 2 2 9 2 3 3 3" xfId="11721" xr:uid="{00000000-0005-0000-0000-0000822E0000}"/>
    <cellStyle name="Normal 2 2 9 2 3 3 4" xfId="11722" xr:uid="{00000000-0005-0000-0000-0000832E0000}"/>
    <cellStyle name="Normal 2 2 9 2 3 4" xfId="11723" xr:uid="{00000000-0005-0000-0000-0000842E0000}"/>
    <cellStyle name="Normal 2 2 9 2 3 5" xfId="11724" xr:uid="{00000000-0005-0000-0000-0000852E0000}"/>
    <cellStyle name="Normal 2 2 9 2 3 6" xfId="11725" xr:uid="{00000000-0005-0000-0000-0000862E0000}"/>
    <cellStyle name="Normal 2 2 9 2 4" xfId="11726" xr:uid="{00000000-0005-0000-0000-0000872E0000}"/>
    <cellStyle name="Normal 2 2 9 2 4 2" xfId="11727" xr:uid="{00000000-0005-0000-0000-0000882E0000}"/>
    <cellStyle name="Normal 2 2 9 2 4 2 2" xfId="11728" xr:uid="{00000000-0005-0000-0000-0000892E0000}"/>
    <cellStyle name="Normal 2 2 9 2 4 2 2 2" xfId="11729" xr:uid="{00000000-0005-0000-0000-00008A2E0000}"/>
    <cellStyle name="Normal 2 2 9 2 4 2 2 3" xfId="11730" xr:uid="{00000000-0005-0000-0000-00008B2E0000}"/>
    <cellStyle name="Normal 2 2 9 2 4 2 2 4" xfId="11731" xr:uid="{00000000-0005-0000-0000-00008C2E0000}"/>
    <cellStyle name="Normal 2 2 9 2 4 2 3" xfId="11732" xr:uid="{00000000-0005-0000-0000-00008D2E0000}"/>
    <cellStyle name="Normal 2 2 9 2 4 2 4" xfId="11733" xr:uid="{00000000-0005-0000-0000-00008E2E0000}"/>
    <cellStyle name="Normal 2 2 9 2 4 2 5" xfId="11734" xr:uid="{00000000-0005-0000-0000-00008F2E0000}"/>
    <cellStyle name="Normal 2 2 9 2 4 3" xfId="11735" xr:uid="{00000000-0005-0000-0000-0000902E0000}"/>
    <cellStyle name="Normal 2 2 9 2 4 3 2" xfId="11736" xr:uid="{00000000-0005-0000-0000-0000912E0000}"/>
    <cellStyle name="Normal 2 2 9 2 4 3 3" xfId="11737" xr:uid="{00000000-0005-0000-0000-0000922E0000}"/>
    <cellStyle name="Normal 2 2 9 2 4 3 4" xfId="11738" xr:uid="{00000000-0005-0000-0000-0000932E0000}"/>
    <cellStyle name="Normal 2 2 9 2 4 4" xfId="11739" xr:uid="{00000000-0005-0000-0000-0000942E0000}"/>
    <cellStyle name="Normal 2 2 9 2 4 5" xfId="11740" xr:uid="{00000000-0005-0000-0000-0000952E0000}"/>
    <cellStyle name="Normal 2 2 9 2 4 6" xfId="11741" xr:uid="{00000000-0005-0000-0000-0000962E0000}"/>
    <cellStyle name="Normal 2 2 9 2 5" xfId="11742" xr:uid="{00000000-0005-0000-0000-0000972E0000}"/>
    <cellStyle name="Normal 2 2 9 2 5 2" xfId="11743" xr:uid="{00000000-0005-0000-0000-0000982E0000}"/>
    <cellStyle name="Normal 2 2 9 2 5 2 2" xfId="11744" xr:uid="{00000000-0005-0000-0000-0000992E0000}"/>
    <cellStyle name="Normal 2 2 9 2 5 2 2 2" xfId="11745" xr:uid="{00000000-0005-0000-0000-00009A2E0000}"/>
    <cellStyle name="Normal 2 2 9 2 5 2 2 3" xfId="11746" xr:uid="{00000000-0005-0000-0000-00009B2E0000}"/>
    <cellStyle name="Normal 2 2 9 2 5 2 2 4" xfId="11747" xr:uid="{00000000-0005-0000-0000-00009C2E0000}"/>
    <cellStyle name="Normal 2 2 9 2 5 2 3" xfId="11748" xr:uid="{00000000-0005-0000-0000-00009D2E0000}"/>
    <cellStyle name="Normal 2 2 9 2 5 2 4" xfId="11749" xr:uid="{00000000-0005-0000-0000-00009E2E0000}"/>
    <cellStyle name="Normal 2 2 9 2 5 2 5" xfId="11750" xr:uid="{00000000-0005-0000-0000-00009F2E0000}"/>
    <cellStyle name="Normal 2 2 9 2 5 3" xfId="11751" xr:uid="{00000000-0005-0000-0000-0000A02E0000}"/>
    <cellStyle name="Normal 2 2 9 2 5 3 2" xfId="11752" xr:uid="{00000000-0005-0000-0000-0000A12E0000}"/>
    <cellStyle name="Normal 2 2 9 2 5 3 3" xfId="11753" xr:uid="{00000000-0005-0000-0000-0000A22E0000}"/>
    <cellStyle name="Normal 2 2 9 2 5 3 4" xfId="11754" xr:uid="{00000000-0005-0000-0000-0000A32E0000}"/>
    <cellStyle name="Normal 2 2 9 2 5 4" xfId="11755" xr:uid="{00000000-0005-0000-0000-0000A42E0000}"/>
    <cellStyle name="Normal 2 2 9 2 5 5" xfId="11756" xr:uid="{00000000-0005-0000-0000-0000A52E0000}"/>
    <cellStyle name="Normal 2 2 9 2 5 6" xfId="11757" xr:uid="{00000000-0005-0000-0000-0000A62E0000}"/>
    <cellStyle name="Normal 2 2 9 2 6" xfId="11758" xr:uid="{00000000-0005-0000-0000-0000A72E0000}"/>
    <cellStyle name="Normal 2 2 9 2 6 2" xfId="11759" xr:uid="{00000000-0005-0000-0000-0000A82E0000}"/>
    <cellStyle name="Normal 2 2 9 2 6 2 2" xfId="11760" xr:uid="{00000000-0005-0000-0000-0000A92E0000}"/>
    <cellStyle name="Normal 2 2 9 2 6 2 2 2" xfId="11761" xr:uid="{00000000-0005-0000-0000-0000AA2E0000}"/>
    <cellStyle name="Normal 2 2 9 2 6 2 2 3" xfId="11762" xr:uid="{00000000-0005-0000-0000-0000AB2E0000}"/>
    <cellStyle name="Normal 2 2 9 2 6 2 2 4" xfId="11763" xr:uid="{00000000-0005-0000-0000-0000AC2E0000}"/>
    <cellStyle name="Normal 2 2 9 2 6 2 3" xfId="11764" xr:uid="{00000000-0005-0000-0000-0000AD2E0000}"/>
    <cellStyle name="Normal 2 2 9 2 6 2 4" xfId="11765" xr:uid="{00000000-0005-0000-0000-0000AE2E0000}"/>
    <cellStyle name="Normal 2 2 9 2 6 2 5" xfId="11766" xr:uid="{00000000-0005-0000-0000-0000AF2E0000}"/>
    <cellStyle name="Normal 2 2 9 2 6 3" xfId="11767" xr:uid="{00000000-0005-0000-0000-0000B02E0000}"/>
    <cellStyle name="Normal 2 2 9 2 6 3 2" xfId="11768" xr:uid="{00000000-0005-0000-0000-0000B12E0000}"/>
    <cellStyle name="Normal 2 2 9 2 6 3 3" xfId="11769" xr:uid="{00000000-0005-0000-0000-0000B22E0000}"/>
    <cellStyle name="Normal 2 2 9 2 6 3 4" xfId="11770" xr:uid="{00000000-0005-0000-0000-0000B32E0000}"/>
    <cellStyle name="Normal 2 2 9 2 6 4" xfId="11771" xr:uid="{00000000-0005-0000-0000-0000B42E0000}"/>
    <cellStyle name="Normal 2 2 9 2 6 5" xfId="11772" xr:uid="{00000000-0005-0000-0000-0000B52E0000}"/>
    <cellStyle name="Normal 2 2 9 2 6 6" xfId="11773" xr:uid="{00000000-0005-0000-0000-0000B62E0000}"/>
    <cellStyle name="Normal 2 2 9 2 7" xfId="11774" xr:uid="{00000000-0005-0000-0000-0000B72E0000}"/>
    <cellStyle name="Normal 2 2 9 2 7 2" xfId="11775" xr:uid="{00000000-0005-0000-0000-0000B82E0000}"/>
    <cellStyle name="Normal 2 2 9 2 7 2 2" xfId="11776" xr:uid="{00000000-0005-0000-0000-0000B92E0000}"/>
    <cellStyle name="Normal 2 2 9 2 7 2 2 2" xfId="11777" xr:uid="{00000000-0005-0000-0000-0000BA2E0000}"/>
    <cellStyle name="Normal 2 2 9 2 7 2 2 3" xfId="11778" xr:uid="{00000000-0005-0000-0000-0000BB2E0000}"/>
    <cellStyle name="Normal 2 2 9 2 7 2 2 4" xfId="11779" xr:uid="{00000000-0005-0000-0000-0000BC2E0000}"/>
    <cellStyle name="Normal 2 2 9 2 7 2 3" xfId="11780" xr:uid="{00000000-0005-0000-0000-0000BD2E0000}"/>
    <cellStyle name="Normal 2 2 9 2 7 2 4" xfId="11781" xr:uid="{00000000-0005-0000-0000-0000BE2E0000}"/>
    <cellStyle name="Normal 2 2 9 2 7 2 5" xfId="11782" xr:uid="{00000000-0005-0000-0000-0000BF2E0000}"/>
    <cellStyle name="Normal 2 2 9 2 7 3" xfId="11783" xr:uid="{00000000-0005-0000-0000-0000C02E0000}"/>
    <cellStyle name="Normal 2 2 9 2 7 3 2" xfId="11784" xr:uid="{00000000-0005-0000-0000-0000C12E0000}"/>
    <cellStyle name="Normal 2 2 9 2 7 3 3" xfId="11785" xr:uid="{00000000-0005-0000-0000-0000C22E0000}"/>
    <cellStyle name="Normal 2 2 9 2 7 3 4" xfId="11786" xr:uid="{00000000-0005-0000-0000-0000C32E0000}"/>
    <cellStyle name="Normal 2 2 9 2 7 4" xfId="11787" xr:uid="{00000000-0005-0000-0000-0000C42E0000}"/>
    <cellStyle name="Normal 2 2 9 2 7 5" xfId="11788" xr:uid="{00000000-0005-0000-0000-0000C52E0000}"/>
    <cellStyle name="Normal 2 2 9 2 7 6" xfId="11789" xr:uid="{00000000-0005-0000-0000-0000C62E0000}"/>
    <cellStyle name="Normal 2 2 9 2 8" xfId="11790" xr:uid="{00000000-0005-0000-0000-0000C72E0000}"/>
    <cellStyle name="Normal 2 2 9 2 8 2" xfId="11791" xr:uid="{00000000-0005-0000-0000-0000C82E0000}"/>
    <cellStyle name="Normal 2 2 9 2 8 2 2" xfId="11792" xr:uid="{00000000-0005-0000-0000-0000C92E0000}"/>
    <cellStyle name="Normal 2 2 9 2 8 2 2 2" xfId="11793" xr:uid="{00000000-0005-0000-0000-0000CA2E0000}"/>
    <cellStyle name="Normal 2 2 9 2 8 2 2 3" xfId="11794" xr:uid="{00000000-0005-0000-0000-0000CB2E0000}"/>
    <cellStyle name="Normal 2 2 9 2 8 2 2 4" xfId="11795" xr:uid="{00000000-0005-0000-0000-0000CC2E0000}"/>
    <cellStyle name="Normal 2 2 9 2 8 2 3" xfId="11796" xr:uid="{00000000-0005-0000-0000-0000CD2E0000}"/>
    <cellStyle name="Normal 2 2 9 2 8 2 4" xfId="11797" xr:uid="{00000000-0005-0000-0000-0000CE2E0000}"/>
    <cellStyle name="Normal 2 2 9 2 8 2 5" xfId="11798" xr:uid="{00000000-0005-0000-0000-0000CF2E0000}"/>
    <cellStyle name="Normal 2 2 9 2 8 3" xfId="11799" xr:uid="{00000000-0005-0000-0000-0000D02E0000}"/>
    <cellStyle name="Normal 2 2 9 2 8 3 2" xfId="11800" xr:uid="{00000000-0005-0000-0000-0000D12E0000}"/>
    <cellStyle name="Normal 2 2 9 2 8 3 3" xfId="11801" xr:uid="{00000000-0005-0000-0000-0000D22E0000}"/>
    <cellStyle name="Normal 2 2 9 2 8 3 4" xfId="11802" xr:uid="{00000000-0005-0000-0000-0000D32E0000}"/>
    <cellStyle name="Normal 2 2 9 2 8 4" xfId="11803" xr:uid="{00000000-0005-0000-0000-0000D42E0000}"/>
    <cellStyle name="Normal 2 2 9 2 8 5" xfId="11804" xr:uid="{00000000-0005-0000-0000-0000D52E0000}"/>
    <cellStyle name="Normal 2 2 9 2 8 6" xfId="11805" xr:uid="{00000000-0005-0000-0000-0000D62E0000}"/>
    <cellStyle name="Normal 2 2 9 2 9" xfId="11806" xr:uid="{00000000-0005-0000-0000-0000D72E0000}"/>
    <cellStyle name="Normal 2 2 9 2 9 2" xfId="11807" xr:uid="{00000000-0005-0000-0000-0000D82E0000}"/>
    <cellStyle name="Normal 2 2 9 2 9 2 2" xfId="11808" xr:uid="{00000000-0005-0000-0000-0000D92E0000}"/>
    <cellStyle name="Normal 2 2 9 2 9 2 3" xfId="11809" xr:uid="{00000000-0005-0000-0000-0000DA2E0000}"/>
    <cellStyle name="Normal 2 2 9 2 9 2 4" xfId="11810" xr:uid="{00000000-0005-0000-0000-0000DB2E0000}"/>
    <cellStyle name="Normal 2 2 9 2 9 3" xfId="11811" xr:uid="{00000000-0005-0000-0000-0000DC2E0000}"/>
    <cellStyle name="Normal 2 2 9 2 9 4" xfId="11812" xr:uid="{00000000-0005-0000-0000-0000DD2E0000}"/>
    <cellStyle name="Normal 2 2 9 2 9 5" xfId="11813" xr:uid="{00000000-0005-0000-0000-0000DE2E0000}"/>
    <cellStyle name="Normal 2 2 9 3" xfId="11814" xr:uid="{00000000-0005-0000-0000-0000DF2E0000}"/>
    <cellStyle name="Normal 2 2 9 3 2" xfId="11815" xr:uid="{00000000-0005-0000-0000-0000E02E0000}"/>
    <cellStyle name="Normal 2 2 9 3 3" xfId="11816" xr:uid="{00000000-0005-0000-0000-0000E12E0000}"/>
    <cellStyle name="Normal 2 2 9 3 3 2" xfId="11817" xr:uid="{00000000-0005-0000-0000-0000E22E0000}"/>
    <cellStyle name="Normal 2 2 9 3 3 2 2" xfId="11818" xr:uid="{00000000-0005-0000-0000-0000E32E0000}"/>
    <cellStyle name="Normal 2 2 9 3 3 2 3" xfId="11819" xr:uid="{00000000-0005-0000-0000-0000E42E0000}"/>
    <cellStyle name="Normal 2 2 9 3 3 2 4" xfId="11820" xr:uid="{00000000-0005-0000-0000-0000E52E0000}"/>
    <cellStyle name="Normal 2 2 9 3 3 3" xfId="11821" xr:uid="{00000000-0005-0000-0000-0000E62E0000}"/>
    <cellStyle name="Normal 2 2 9 3 3 4" xfId="11822" xr:uid="{00000000-0005-0000-0000-0000E72E0000}"/>
    <cellStyle name="Normal 2 2 9 3 3 5" xfId="11823" xr:uid="{00000000-0005-0000-0000-0000E82E0000}"/>
    <cellStyle name="Normal 2 2 9 3 4" xfId="11824" xr:uid="{00000000-0005-0000-0000-0000E92E0000}"/>
    <cellStyle name="Normal 2 2 9 3 4 2" xfId="11825" xr:uid="{00000000-0005-0000-0000-0000EA2E0000}"/>
    <cellStyle name="Normal 2 2 9 3 4 3" xfId="11826" xr:uid="{00000000-0005-0000-0000-0000EB2E0000}"/>
    <cellStyle name="Normal 2 2 9 3 4 4" xfId="11827" xr:uid="{00000000-0005-0000-0000-0000EC2E0000}"/>
    <cellStyle name="Normal 2 2 9 3 5" xfId="11828" xr:uid="{00000000-0005-0000-0000-0000ED2E0000}"/>
    <cellStyle name="Normal 2 2 9 3 6" xfId="11829" xr:uid="{00000000-0005-0000-0000-0000EE2E0000}"/>
    <cellStyle name="Normal 2 2 9 3 7" xfId="11830" xr:uid="{00000000-0005-0000-0000-0000EF2E0000}"/>
    <cellStyle name="Normal 2 2 9 4" xfId="11831" xr:uid="{00000000-0005-0000-0000-0000F02E0000}"/>
    <cellStyle name="Normal 2 2 9 5" xfId="11832" xr:uid="{00000000-0005-0000-0000-0000F12E0000}"/>
    <cellStyle name="Normal 2 2 9 6" xfId="11833" xr:uid="{00000000-0005-0000-0000-0000F22E0000}"/>
    <cellStyle name="Normal 2 2 9 7" xfId="11834" xr:uid="{00000000-0005-0000-0000-0000F32E0000}"/>
    <cellStyle name="Normal 2 2 9 8" xfId="11835" xr:uid="{00000000-0005-0000-0000-0000F42E0000}"/>
    <cellStyle name="Normal 2 2 9 9" xfId="11836" xr:uid="{00000000-0005-0000-0000-0000F52E0000}"/>
    <cellStyle name="Normal 2 2 90" xfId="11837" xr:uid="{00000000-0005-0000-0000-0000F62E0000}"/>
    <cellStyle name="Normal 2 2 91" xfId="11838" xr:uid="{00000000-0005-0000-0000-0000F72E0000}"/>
    <cellStyle name="Normal 2 2 92" xfId="11839" xr:uid="{00000000-0005-0000-0000-0000F82E0000}"/>
    <cellStyle name="Normal 2 2 93" xfId="11840" xr:uid="{00000000-0005-0000-0000-0000F92E0000}"/>
    <cellStyle name="Normal 2 2 94" xfId="11841" xr:uid="{00000000-0005-0000-0000-0000FA2E0000}"/>
    <cellStyle name="Normal 2 2 95" xfId="11842" xr:uid="{00000000-0005-0000-0000-0000FB2E0000}"/>
    <cellStyle name="Normal 2 2 96" xfId="11843" xr:uid="{00000000-0005-0000-0000-0000FC2E0000}"/>
    <cellStyle name="Normal 2 2 97" xfId="11844" xr:uid="{00000000-0005-0000-0000-0000FD2E0000}"/>
    <cellStyle name="Normal 2 2 98" xfId="11845" xr:uid="{00000000-0005-0000-0000-0000FE2E0000}"/>
    <cellStyle name="Normal 2 2 99" xfId="11846" xr:uid="{00000000-0005-0000-0000-0000FF2E0000}"/>
    <cellStyle name="Normal 2 2_Guarantees" xfId="11847" xr:uid="{00000000-0005-0000-0000-0000002F0000}"/>
    <cellStyle name="Normal 2 20" xfId="11848" xr:uid="{00000000-0005-0000-0000-0000012F0000}"/>
    <cellStyle name="Normal 2 20 2" xfId="11849" xr:uid="{00000000-0005-0000-0000-0000022F0000}"/>
    <cellStyle name="Normal 2 21" xfId="11850" xr:uid="{00000000-0005-0000-0000-0000032F0000}"/>
    <cellStyle name="Normal 2 21 2" xfId="11851" xr:uid="{00000000-0005-0000-0000-0000042F0000}"/>
    <cellStyle name="Normal 2 21 2 2" xfId="11852" xr:uid="{00000000-0005-0000-0000-0000052F0000}"/>
    <cellStyle name="Normal 2 21 2 2 2" xfId="11853" xr:uid="{00000000-0005-0000-0000-0000062F0000}"/>
    <cellStyle name="Normal 2 21 2 2 3" xfId="11854" xr:uid="{00000000-0005-0000-0000-0000072F0000}"/>
    <cellStyle name="Normal 2 21 2 2 4" xfId="11855" xr:uid="{00000000-0005-0000-0000-0000082F0000}"/>
    <cellStyle name="Normal 2 21 2 3" xfId="11856" xr:uid="{00000000-0005-0000-0000-0000092F0000}"/>
    <cellStyle name="Normal 2 21 2 4" xfId="11857" xr:uid="{00000000-0005-0000-0000-00000A2F0000}"/>
    <cellStyle name="Normal 2 21 2 5" xfId="11858" xr:uid="{00000000-0005-0000-0000-00000B2F0000}"/>
    <cellStyle name="Normal 2 21 3" xfId="11859" xr:uid="{00000000-0005-0000-0000-00000C2F0000}"/>
    <cellStyle name="Normal 2 21 4" xfId="11860" xr:uid="{00000000-0005-0000-0000-00000D2F0000}"/>
    <cellStyle name="Normal 2 21 4 2" xfId="11861" xr:uid="{00000000-0005-0000-0000-00000E2F0000}"/>
    <cellStyle name="Normal 2 21 4 3" xfId="11862" xr:uid="{00000000-0005-0000-0000-00000F2F0000}"/>
    <cellStyle name="Normal 2 21 4 4" xfId="11863" xr:uid="{00000000-0005-0000-0000-0000102F0000}"/>
    <cellStyle name="Normal 2 21 5" xfId="11864" xr:uid="{00000000-0005-0000-0000-0000112F0000}"/>
    <cellStyle name="Normal 2 21 6" xfId="11865" xr:uid="{00000000-0005-0000-0000-0000122F0000}"/>
    <cellStyle name="Normal 2 21 7" xfId="11866" xr:uid="{00000000-0005-0000-0000-0000132F0000}"/>
    <cellStyle name="Normal 2 22" xfId="11867" xr:uid="{00000000-0005-0000-0000-0000142F0000}"/>
    <cellStyle name="Normal 2 22 2" xfId="11868" xr:uid="{00000000-0005-0000-0000-0000152F0000}"/>
    <cellStyle name="Normal 2 22 2 2" xfId="11869" xr:uid="{00000000-0005-0000-0000-0000162F0000}"/>
    <cellStyle name="Normal 2 22 2 2 2" xfId="11870" xr:uid="{00000000-0005-0000-0000-0000172F0000}"/>
    <cellStyle name="Normal 2 22 2 2 3" xfId="11871" xr:uid="{00000000-0005-0000-0000-0000182F0000}"/>
    <cellStyle name="Normal 2 22 2 2 4" xfId="11872" xr:uid="{00000000-0005-0000-0000-0000192F0000}"/>
    <cellStyle name="Normal 2 22 2 3" xfId="11873" xr:uid="{00000000-0005-0000-0000-00001A2F0000}"/>
    <cellStyle name="Normal 2 22 2 4" xfId="11874" xr:uid="{00000000-0005-0000-0000-00001B2F0000}"/>
    <cellStyle name="Normal 2 22 2 5" xfId="11875" xr:uid="{00000000-0005-0000-0000-00001C2F0000}"/>
    <cellStyle name="Normal 2 22 3" xfId="11876" xr:uid="{00000000-0005-0000-0000-00001D2F0000}"/>
    <cellStyle name="Normal 2 22 4" xfId="11877" xr:uid="{00000000-0005-0000-0000-00001E2F0000}"/>
    <cellStyle name="Normal 2 22 4 2" xfId="11878" xr:uid="{00000000-0005-0000-0000-00001F2F0000}"/>
    <cellStyle name="Normal 2 22 4 3" xfId="11879" xr:uid="{00000000-0005-0000-0000-0000202F0000}"/>
    <cellStyle name="Normal 2 22 4 4" xfId="11880" xr:uid="{00000000-0005-0000-0000-0000212F0000}"/>
    <cellStyle name="Normal 2 22 5" xfId="11881" xr:uid="{00000000-0005-0000-0000-0000222F0000}"/>
    <cellStyle name="Normal 2 22 6" xfId="11882" xr:uid="{00000000-0005-0000-0000-0000232F0000}"/>
    <cellStyle name="Normal 2 22 7" xfId="11883" xr:uid="{00000000-0005-0000-0000-0000242F0000}"/>
    <cellStyle name="Normal 2 23" xfId="11884" xr:uid="{00000000-0005-0000-0000-0000252F0000}"/>
    <cellStyle name="Normal 2 23 2" xfId="11885" xr:uid="{00000000-0005-0000-0000-0000262F0000}"/>
    <cellStyle name="Normal 2 24" xfId="11886" xr:uid="{00000000-0005-0000-0000-0000272F0000}"/>
    <cellStyle name="Normal 2 24 2" xfId="11887" xr:uid="{00000000-0005-0000-0000-0000282F0000}"/>
    <cellStyle name="Normal 2 24 3" xfId="11888" xr:uid="{00000000-0005-0000-0000-0000292F0000}"/>
    <cellStyle name="Normal 2 24 4" xfId="11889" xr:uid="{00000000-0005-0000-0000-00002A2F0000}"/>
    <cellStyle name="Normal 2 25" xfId="11890" xr:uid="{00000000-0005-0000-0000-00002B2F0000}"/>
    <cellStyle name="Normal 2 25 2" xfId="11891" xr:uid="{00000000-0005-0000-0000-00002C2F0000}"/>
    <cellStyle name="Normal 2 25 3" xfId="11892" xr:uid="{00000000-0005-0000-0000-00002D2F0000}"/>
    <cellStyle name="Normal 2 25 4" xfId="11893" xr:uid="{00000000-0005-0000-0000-00002E2F0000}"/>
    <cellStyle name="Normal 2 26" xfId="11894" xr:uid="{00000000-0005-0000-0000-00002F2F0000}"/>
    <cellStyle name="Normal 2 26 2" xfId="11895" xr:uid="{00000000-0005-0000-0000-0000302F0000}"/>
    <cellStyle name="Normal 2 27" xfId="11896" xr:uid="{00000000-0005-0000-0000-0000312F0000}"/>
    <cellStyle name="Normal 2 27 2" xfId="11897" xr:uid="{00000000-0005-0000-0000-0000322F0000}"/>
    <cellStyle name="Normal 2 28" xfId="11898" xr:uid="{00000000-0005-0000-0000-0000332F0000}"/>
    <cellStyle name="Normal 2 28 2" xfId="11899" xr:uid="{00000000-0005-0000-0000-0000342F0000}"/>
    <cellStyle name="Normal 2 29" xfId="11900" xr:uid="{00000000-0005-0000-0000-0000352F0000}"/>
    <cellStyle name="Normal 2 29 2" xfId="11901" xr:uid="{00000000-0005-0000-0000-0000362F0000}"/>
    <cellStyle name="Normal 2 3" xfId="11902" xr:uid="{00000000-0005-0000-0000-0000372F0000}"/>
    <cellStyle name="Normal 2 3 10" xfId="11903" xr:uid="{00000000-0005-0000-0000-0000382F0000}"/>
    <cellStyle name="Normal 2 3 10 2" xfId="11904" xr:uid="{00000000-0005-0000-0000-0000392F0000}"/>
    <cellStyle name="Normal 2 3 10 2 2" xfId="11905" xr:uid="{00000000-0005-0000-0000-00003A2F0000}"/>
    <cellStyle name="Normal 2 3 10 2 2 2" xfId="11906" xr:uid="{00000000-0005-0000-0000-00003B2F0000}"/>
    <cellStyle name="Normal 2 3 10 2 2 3" xfId="11907" xr:uid="{00000000-0005-0000-0000-00003C2F0000}"/>
    <cellStyle name="Normal 2 3 10 2 2 4" xfId="11908" xr:uid="{00000000-0005-0000-0000-00003D2F0000}"/>
    <cellStyle name="Normal 2 3 10 2 3" xfId="11909" xr:uid="{00000000-0005-0000-0000-00003E2F0000}"/>
    <cellStyle name="Normal 2 3 10 2 4" xfId="11910" xr:uid="{00000000-0005-0000-0000-00003F2F0000}"/>
    <cellStyle name="Normal 2 3 10 2 5" xfId="11911" xr:uid="{00000000-0005-0000-0000-0000402F0000}"/>
    <cellStyle name="Normal 2 3 10 3" xfId="11912" xr:uid="{00000000-0005-0000-0000-0000412F0000}"/>
    <cellStyle name="Normal 2 3 10 4" xfId="11913" xr:uid="{00000000-0005-0000-0000-0000422F0000}"/>
    <cellStyle name="Normal 2 3 10 4 2" xfId="11914" xr:uid="{00000000-0005-0000-0000-0000432F0000}"/>
    <cellStyle name="Normal 2 3 10 4 3" xfId="11915" xr:uid="{00000000-0005-0000-0000-0000442F0000}"/>
    <cellStyle name="Normal 2 3 10 4 4" xfId="11916" xr:uid="{00000000-0005-0000-0000-0000452F0000}"/>
    <cellStyle name="Normal 2 3 10 5" xfId="11917" xr:uid="{00000000-0005-0000-0000-0000462F0000}"/>
    <cellStyle name="Normal 2 3 10 6" xfId="11918" xr:uid="{00000000-0005-0000-0000-0000472F0000}"/>
    <cellStyle name="Normal 2 3 10 7" xfId="11919" xr:uid="{00000000-0005-0000-0000-0000482F0000}"/>
    <cellStyle name="Normal 2 3 11" xfId="11920" xr:uid="{00000000-0005-0000-0000-0000492F0000}"/>
    <cellStyle name="Normal 2 3 11 2" xfId="11921" xr:uid="{00000000-0005-0000-0000-00004A2F0000}"/>
    <cellStyle name="Normal 2 3 12" xfId="11922" xr:uid="{00000000-0005-0000-0000-00004B2F0000}"/>
    <cellStyle name="Normal 2 3 12 2" xfId="11923" xr:uid="{00000000-0005-0000-0000-00004C2F0000}"/>
    <cellStyle name="Normal 2 3 13" xfId="11924" xr:uid="{00000000-0005-0000-0000-00004D2F0000}"/>
    <cellStyle name="Normal 2 3 13 2" xfId="11925" xr:uid="{00000000-0005-0000-0000-00004E2F0000}"/>
    <cellStyle name="Normal 2 3 2" xfId="11926" xr:uid="{00000000-0005-0000-0000-00004F2F0000}"/>
    <cellStyle name="Normal 2 3 2 2" xfId="11927" xr:uid="{00000000-0005-0000-0000-0000502F0000}"/>
    <cellStyle name="Normal 2 3 2 2 2" xfId="11928" xr:uid="{00000000-0005-0000-0000-0000512F0000}"/>
    <cellStyle name="Normal 2 3 2 2 3" xfId="11929" xr:uid="{00000000-0005-0000-0000-0000522F0000}"/>
    <cellStyle name="Normal 2 3 2 2 3 2" xfId="11930" xr:uid="{00000000-0005-0000-0000-0000532F0000}"/>
    <cellStyle name="Normal 2 3 2 2 3 2 2" xfId="11931" xr:uid="{00000000-0005-0000-0000-0000542F0000}"/>
    <cellStyle name="Normal 2 3 2 2 3 2 3" xfId="11932" xr:uid="{00000000-0005-0000-0000-0000552F0000}"/>
    <cellStyle name="Normal 2 3 2 2 3 2 4" xfId="11933" xr:uid="{00000000-0005-0000-0000-0000562F0000}"/>
    <cellStyle name="Normal 2 3 2 2 3 3" xfId="11934" xr:uid="{00000000-0005-0000-0000-0000572F0000}"/>
    <cellStyle name="Normal 2 3 2 2 3 4" xfId="11935" xr:uid="{00000000-0005-0000-0000-0000582F0000}"/>
    <cellStyle name="Normal 2 3 2 2 3 5" xfId="11936" xr:uid="{00000000-0005-0000-0000-0000592F0000}"/>
    <cellStyle name="Normal 2 3 2 2 4" xfId="11937" xr:uid="{00000000-0005-0000-0000-00005A2F0000}"/>
    <cellStyle name="Normal 2 3 2 2 5" xfId="11938" xr:uid="{00000000-0005-0000-0000-00005B2F0000}"/>
    <cellStyle name="Normal 2 3 2 2 5 2" xfId="11939" xr:uid="{00000000-0005-0000-0000-00005C2F0000}"/>
    <cellStyle name="Normal 2 3 2 2 5 3" xfId="11940" xr:uid="{00000000-0005-0000-0000-00005D2F0000}"/>
    <cellStyle name="Normal 2 3 2 2 5 4" xfId="11941" xr:uid="{00000000-0005-0000-0000-00005E2F0000}"/>
    <cellStyle name="Normal 2 3 2 2 6" xfId="11942" xr:uid="{00000000-0005-0000-0000-00005F2F0000}"/>
    <cellStyle name="Normal 2 3 2 2 7" xfId="11943" xr:uid="{00000000-0005-0000-0000-0000602F0000}"/>
    <cellStyle name="Normal 2 3 2 2 8" xfId="11944" xr:uid="{00000000-0005-0000-0000-0000612F0000}"/>
    <cellStyle name="Normal 2 3 2 3" xfId="11945" xr:uid="{00000000-0005-0000-0000-0000622F0000}"/>
    <cellStyle name="Normal 2 3 2 4" xfId="11946" xr:uid="{00000000-0005-0000-0000-0000632F0000}"/>
    <cellStyle name="Normal 2 3 2 4 2" xfId="11947" xr:uid="{00000000-0005-0000-0000-0000642F0000}"/>
    <cellStyle name="Normal 2 3 2 4 2 2" xfId="11948" xr:uid="{00000000-0005-0000-0000-0000652F0000}"/>
    <cellStyle name="Normal 2 3 2 4 2 3" xfId="11949" xr:uid="{00000000-0005-0000-0000-0000662F0000}"/>
    <cellStyle name="Normal 2 3 2 4 2 4" xfId="11950" xr:uid="{00000000-0005-0000-0000-0000672F0000}"/>
    <cellStyle name="Normal 2 3 2 4 3" xfId="11951" xr:uid="{00000000-0005-0000-0000-0000682F0000}"/>
    <cellStyle name="Normal 2 3 2 4 4" xfId="11952" xr:uid="{00000000-0005-0000-0000-0000692F0000}"/>
    <cellStyle name="Normal 2 3 2 4 5" xfId="11953" xr:uid="{00000000-0005-0000-0000-00006A2F0000}"/>
    <cellStyle name="Normal 2 3 2 5" xfId="11954" xr:uid="{00000000-0005-0000-0000-00006B2F0000}"/>
    <cellStyle name="Normal 2 3 2 5 2" xfId="11955" xr:uid="{00000000-0005-0000-0000-00006C2F0000}"/>
    <cellStyle name="Normal 2 3 2 5 3" xfId="11956" xr:uid="{00000000-0005-0000-0000-00006D2F0000}"/>
    <cellStyle name="Normal 2 3 2 5 4" xfId="11957" xr:uid="{00000000-0005-0000-0000-00006E2F0000}"/>
    <cellStyle name="Normal 2 3 2 6" xfId="11958" xr:uid="{00000000-0005-0000-0000-00006F2F0000}"/>
    <cellStyle name="Normal 2 3 2 7" xfId="11959" xr:uid="{00000000-0005-0000-0000-0000702F0000}"/>
    <cellStyle name="Normal 2 3 2 8" xfId="11960" xr:uid="{00000000-0005-0000-0000-0000712F0000}"/>
    <cellStyle name="Normal 2 3 3" xfId="11961" xr:uid="{00000000-0005-0000-0000-0000722F0000}"/>
    <cellStyle name="Normal 2 3 4" xfId="11962" xr:uid="{00000000-0005-0000-0000-0000732F0000}"/>
    <cellStyle name="Normal 2 3 5" xfId="11963" xr:uid="{00000000-0005-0000-0000-0000742F0000}"/>
    <cellStyle name="Normal 2 3 6" xfId="11964" xr:uid="{00000000-0005-0000-0000-0000752F0000}"/>
    <cellStyle name="Normal 2 3 7" xfId="11965" xr:uid="{00000000-0005-0000-0000-0000762F0000}"/>
    <cellStyle name="Normal 2 3 8" xfId="11966" xr:uid="{00000000-0005-0000-0000-0000772F0000}"/>
    <cellStyle name="Normal 2 3 9" xfId="11967" xr:uid="{00000000-0005-0000-0000-0000782F0000}"/>
    <cellStyle name="Normal 2 3 9 2" xfId="11968" xr:uid="{00000000-0005-0000-0000-0000792F0000}"/>
    <cellStyle name="Normal 2 30" xfId="11969" xr:uid="{00000000-0005-0000-0000-00007A2F0000}"/>
    <cellStyle name="Normal 2 30 2" xfId="11970" xr:uid="{00000000-0005-0000-0000-00007B2F0000}"/>
    <cellStyle name="Normal 2 31" xfId="11971" xr:uid="{00000000-0005-0000-0000-00007C2F0000}"/>
    <cellStyle name="Normal 2 31 2" xfId="11972" xr:uid="{00000000-0005-0000-0000-00007D2F0000}"/>
    <cellStyle name="Normal 2 32" xfId="11973" xr:uid="{00000000-0005-0000-0000-00007E2F0000}"/>
    <cellStyle name="Normal 2 32 2" xfId="11974" xr:uid="{00000000-0005-0000-0000-00007F2F0000}"/>
    <cellStyle name="Normal 2 33" xfId="11975" xr:uid="{00000000-0005-0000-0000-0000802F0000}"/>
    <cellStyle name="Normal 2 33 2" xfId="11976" xr:uid="{00000000-0005-0000-0000-0000812F0000}"/>
    <cellStyle name="Normal 2 34" xfId="11977" xr:uid="{00000000-0005-0000-0000-0000822F0000}"/>
    <cellStyle name="Normal 2 34 2" xfId="11978" xr:uid="{00000000-0005-0000-0000-0000832F0000}"/>
    <cellStyle name="Normal 2 35" xfId="11979" xr:uid="{00000000-0005-0000-0000-0000842F0000}"/>
    <cellStyle name="Normal 2 35 2" xfId="11980" xr:uid="{00000000-0005-0000-0000-0000852F0000}"/>
    <cellStyle name="Normal 2 36" xfId="11981" xr:uid="{00000000-0005-0000-0000-0000862F0000}"/>
    <cellStyle name="Normal 2 36 2" xfId="11982" xr:uid="{00000000-0005-0000-0000-0000872F0000}"/>
    <cellStyle name="Normal 2 37" xfId="11983" xr:uid="{00000000-0005-0000-0000-0000882F0000}"/>
    <cellStyle name="Normal 2 37 2" xfId="11984" xr:uid="{00000000-0005-0000-0000-0000892F0000}"/>
    <cellStyle name="Normal 2 38" xfId="11985" xr:uid="{00000000-0005-0000-0000-00008A2F0000}"/>
    <cellStyle name="Normal 2 38 2" xfId="11986" xr:uid="{00000000-0005-0000-0000-00008B2F0000}"/>
    <cellStyle name="Normal 2 39" xfId="11987" xr:uid="{00000000-0005-0000-0000-00008C2F0000}"/>
    <cellStyle name="Normal 2 39 2" xfId="11988" xr:uid="{00000000-0005-0000-0000-00008D2F0000}"/>
    <cellStyle name="Normal 2 4" xfId="11989" xr:uid="{00000000-0005-0000-0000-00008E2F0000}"/>
    <cellStyle name="Normal 2 4 10" xfId="11990" xr:uid="{00000000-0005-0000-0000-00008F2F0000}"/>
    <cellStyle name="Normal 2 4 10 2" xfId="11991" xr:uid="{00000000-0005-0000-0000-0000902F0000}"/>
    <cellStyle name="Normal 2 4 11" xfId="11992" xr:uid="{00000000-0005-0000-0000-0000912F0000}"/>
    <cellStyle name="Normal 2 4 12" xfId="11993" xr:uid="{00000000-0005-0000-0000-0000922F0000}"/>
    <cellStyle name="Normal 2 4 12 2" xfId="11994" xr:uid="{00000000-0005-0000-0000-0000932F0000}"/>
    <cellStyle name="Normal 2 4 13" xfId="11995" xr:uid="{00000000-0005-0000-0000-0000942F0000}"/>
    <cellStyle name="Normal 2 4 14" xfId="11996" xr:uid="{00000000-0005-0000-0000-0000952F0000}"/>
    <cellStyle name="Normal 2 4 2" xfId="11997" xr:uid="{00000000-0005-0000-0000-0000962F0000}"/>
    <cellStyle name="Normal 2 4 2 2" xfId="11998" xr:uid="{00000000-0005-0000-0000-0000972F0000}"/>
    <cellStyle name="Normal 2 4 3" xfId="11999" xr:uid="{00000000-0005-0000-0000-0000982F0000}"/>
    <cellStyle name="Normal 2 4 4" xfId="12000" xr:uid="{00000000-0005-0000-0000-0000992F0000}"/>
    <cellStyle name="Normal 2 4 5" xfId="12001" xr:uid="{00000000-0005-0000-0000-00009A2F0000}"/>
    <cellStyle name="Normal 2 4 6" xfId="12002" xr:uid="{00000000-0005-0000-0000-00009B2F0000}"/>
    <cellStyle name="Normal 2 4 7" xfId="12003" xr:uid="{00000000-0005-0000-0000-00009C2F0000}"/>
    <cellStyle name="Normal 2 4 8" xfId="12004" xr:uid="{00000000-0005-0000-0000-00009D2F0000}"/>
    <cellStyle name="Normal 2 4 9" xfId="12005" xr:uid="{00000000-0005-0000-0000-00009E2F0000}"/>
    <cellStyle name="Normal 2 4 9 2" xfId="12006" xr:uid="{00000000-0005-0000-0000-00009F2F0000}"/>
    <cellStyle name="Normal 2 40" xfId="12007" xr:uid="{00000000-0005-0000-0000-0000A02F0000}"/>
    <cellStyle name="Normal 2 40 2" xfId="12008" xr:uid="{00000000-0005-0000-0000-0000A12F0000}"/>
    <cellStyle name="Normal 2 41" xfId="12009" xr:uid="{00000000-0005-0000-0000-0000A22F0000}"/>
    <cellStyle name="Normal 2 41 2" xfId="12010" xr:uid="{00000000-0005-0000-0000-0000A32F0000}"/>
    <cellStyle name="Normal 2 42" xfId="12011" xr:uid="{00000000-0005-0000-0000-0000A42F0000}"/>
    <cellStyle name="Normal 2 42 2" xfId="12012" xr:uid="{00000000-0005-0000-0000-0000A52F0000}"/>
    <cellStyle name="Normal 2 43" xfId="12013" xr:uid="{00000000-0005-0000-0000-0000A62F0000}"/>
    <cellStyle name="Normal 2 43 2" xfId="12014" xr:uid="{00000000-0005-0000-0000-0000A72F0000}"/>
    <cellStyle name="Normal 2 44" xfId="12015" xr:uid="{00000000-0005-0000-0000-0000A82F0000}"/>
    <cellStyle name="Normal 2 44 2" xfId="12016" xr:uid="{00000000-0005-0000-0000-0000A92F0000}"/>
    <cellStyle name="Normal 2 45" xfId="12017" xr:uid="{00000000-0005-0000-0000-0000AA2F0000}"/>
    <cellStyle name="Normal 2 45 2" xfId="12018" xr:uid="{00000000-0005-0000-0000-0000AB2F0000}"/>
    <cellStyle name="Normal 2 46" xfId="12019" xr:uid="{00000000-0005-0000-0000-0000AC2F0000}"/>
    <cellStyle name="Normal 2 46 2" xfId="12020" xr:uid="{00000000-0005-0000-0000-0000AD2F0000}"/>
    <cellStyle name="Normal 2 47" xfId="12021" xr:uid="{00000000-0005-0000-0000-0000AE2F0000}"/>
    <cellStyle name="Normal 2 47 2" xfId="12022" xr:uid="{00000000-0005-0000-0000-0000AF2F0000}"/>
    <cellStyle name="Normal 2 48" xfId="12023" xr:uid="{00000000-0005-0000-0000-0000B02F0000}"/>
    <cellStyle name="Normal 2 48 2" xfId="12024" xr:uid="{00000000-0005-0000-0000-0000B12F0000}"/>
    <cellStyle name="Normal 2 49" xfId="12025" xr:uid="{00000000-0005-0000-0000-0000B22F0000}"/>
    <cellStyle name="Normal 2 49 2" xfId="12026" xr:uid="{00000000-0005-0000-0000-0000B32F0000}"/>
    <cellStyle name="Normal 2 5" xfId="12027" xr:uid="{00000000-0005-0000-0000-0000B42F0000}"/>
    <cellStyle name="Normal 2 5 10" xfId="12028" xr:uid="{00000000-0005-0000-0000-0000B52F0000}"/>
    <cellStyle name="Normal 2 5 11" xfId="12029" xr:uid="{00000000-0005-0000-0000-0000B62F0000}"/>
    <cellStyle name="Normal 2 5 12" xfId="12030" xr:uid="{00000000-0005-0000-0000-0000B72F0000}"/>
    <cellStyle name="Normal 2 5 13" xfId="12031" xr:uid="{00000000-0005-0000-0000-0000B82F0000}"/>
    <cellStyle name="Normal 2 5 2" xfId="12032" xr:uid="{00000000-0005-0000-0000-0000B92F0000}"/>
    <cellStyle name="Normal 2 5 2 2" xfId="12033" xr:uid="{00000000-0005-0000-0000-0000BA2F0000}"/>
    <cellStyle name="Normal 2 5 3" xfId="12034" xr:uid="{00000000-0005-0000-0000-0000BB2F0000}"/>
    <cellStyle name="Normal 2 5 3 2" xfId="12035" xr:uid="{00000000-0005-0000-0000-0000BC2F0000}"/>
    <cellStyle name="Normal 2 5 4" xfId="12036" xr:uid="{00000000-0005-0000-0000-0000BD2F0000}"/>
    <cellStyle name="Normal 2 5 4 2" xfId="12037" xr:uid="{00000000-0005-0000-0000-0000BE2F0000}"/>
    <cellStyle name="Normal 2 5 5" xfId="12038" xr:uid="{00000000-0005-0000-0000-0000BF2F0000}"/>
    <cellStyle name="Normal 2 5 5 2" xfId="12039" xr:uid="{00000000-0005-0000-0000-0000C02F0000}"/>
    <cellStyle name="Normal 2 5 6" xfId="12040" xr:uid="{00000000-0005-0000-0000-0000C12F0000}"/>
    <cellStyle name="Normal 2 5 6 2" xfId="12041" xr:uid="{00000000-0005-0000-0000-0000C22F0000}"/>
    <cellStyle name="Normal 2 5 7" xfId="12042" xr:uid="{00000000-0005-0000-0000-0000C32F0000}"/>
    <cellStyle name="Normal 2 5 8" xfId="12043" xr:uid="{00000000-0005-0000-0000-0000C42F0000}"/>
    <cellStyle name="Normal 2 5 9" xfId="12044" xr:uid="{00000000-0005-0000-0000-0000C52F0000}"/>
    <cellStyle name="Normal 2 50" xfId="12045" xr:uid="{00000000-0005-0000-0000-0000C62F0000}"/>
    <cellStyle name="Normal 2 50 2" xfId="12046" xr:uid="{00000000-0005-0000-0000-0000C72F0000}"/>
    <cellStyle name="Normal 2 51" xfId="12047" xr:uid="{00000000-0005-0000-0000-0000C82F0000}"/>
    <cellStyle name="Normal 2 51 2" xfId="12048" xr:uid="{00000000-0005-0000-0000-0000C92F0000}"/>
    <cellStyle name="Normal 2 52" xfId="12049" xr:uid="{00000000-0005-0000-0000-0000CA2F0000}"/>
    <cellStyle name="Normal 2 52 2" xfId="12050" xr:uid="{00000000-0005-0000-0000-0000CB2F0000}"/>
    <cellStyle name="Normal 2 53" xfId="12051" xr:uid="{00000000-0005-0000-0000-0000CC2F0000}"/>
    <cellStyle name="Normal 2 53 2" xfId="12052" xr:uid="{00000000-0005-0000-0000-0000CD2F0000}"/>
    <cellStyle name="Normal 2 54" xfId="12053" xr:uid="{00000000-0005-0000-0000-0000CE2F0000}"/>
    <cellStyle name="Normal 2 54 2" xfId="12054" xr:uid="{00000000-0005-0000-0000-0000CF2F0000}"/>
    <cellStyle name="Normal 2 55" xfId="12055" xr:uid="{00000000-0005-0000-0000-0000D02F0000}"/>
    <cellStyle name="Normal 2 55 2" xfId="12056" xr:uid="{00000000-0005-0000-0000-0000D12F0000}"/>
    <cellStyle name="Normal 2 56" xfId="12057" xr:uid="{00000000-0005-0000-0000-0000D22F0000}"/>
    <cellStyle name="Normal 2 56 2" xfId="12058" xr:uid="{00000000-0005-0000-0000-0000D32F0000}"/>
    <cellStyle name="Normal 2 57" xfId="12059" xr:uid="{00000000-0005-0000-0000-0000D42F0000}"/>
    <cellStyle name="Normal 2 6" xfId="12060" xr:uid="{00000000-0005-0000-0000-0000D52F0000}"/>
    <cellStyle name="Normal 2 6 10" xfId="12061" xr:uid="{00000000-0005-0000-0000-0000D62F0000}"/>
    <cellStyle name="Normal 2 6 11" xfId="12062" xr:uid="{00000000-0005-0000-0000-0000D72F0000}"/>
    <cellStyle name="Normal 2 6 12" xfId="12063" xr:uid="{00000000-0005-0000-0000-0000D82F0000}"/>
    <cellStyle name="Normal 2 6 13" xfId="12064" xr:uid="{00000000-0005-0000-0000-0000D92F0000}"/>
    <cellStyle name="Normal 2 6 2" xfId="12065" xr:uid="{00000000-0005-0000-0000-0000DA2F0000}"/>
    <cellStyle name="Normal 2 6 2 2" xfId="12066" xr:uid="{00000000-0005-0000-0000-0000DB2F0000}"/>
    <cellStyle name="Normal 2 6 3" xfId="12067" xr:uid="{00000000-0005-0000-0000-0000DC2F0000}"/>
    <cellStyle name="Normal 2 6 3 2" xfId="12068" xr:uid="{00000000-0005-0000-0000-0000DD2F0000}"/>
    <cellStyle name="Normal 2 6 4" xfId="12069" xr:uid="{00000000-0005-0000-0000-0000DE2F0000}"/>
    <cellStyle name="Normal 2 6 5" xfId="12070" xr:uid="{00000000-0005-0000-0000-0000DF2F0000}"/>
    <cellStyle name="Normal 2 6 6" xfId="12071" xr:uid="{00000000-0005-0000-0000-0000E02F0000}"/>
    <cellStyle name="Normal 2 6 7" xfId="12072" xr:uid="{00000000-0005-0000-0000-0000E12F0000}"/>
    <cellStyle name="Normal 2 6 8" xfId="12073" xr:uid="{00000000-0005-0000-0000-0000E22F0000}"/>
    <cellStyle name="Normal 2 6 9" xfId="12074" xr:uid="{00000000-0005-0000-0000-0000E32F0000}"/>
    <cellStyle name="Normal 2 7" xfId="12075" xr:uid="{00000000-0005-0000-0000-0000E42F0000}"/>
    <cellStyle name="Normal 2 7 10" xfId="12076" xr:uid="{00000000-0005-0000-0000-0000E52F0000}"/>
    <cellStyle name="Normal 2 7 11" xfId="12077" xr:uid="{00000000-0005-0000-0000-0000E62F0000}"/>
    <cellStyle name="Normal 2 7 12" xfId="12078" xr:uid="{00000000-0005-0000-0000-0000E72F0000}"/>
    <cellStyle name="Normal 2 7 13" xfId="12079" xr:uid="{00000000-0005-0000-0000-0000E82F0000}"/>
    <cellStyle name="Normal 2 7 13 2" xfId="12080" xr:uid="{00000000-0005-0000-0000-0000E92F0000}"/>
    <cellStyle name="Normal 2 7 13 2 2" xfId="12081" xr:uid="{00000000-0005-0000-0000-0000EA2F0000}"/>
    <cellStyle name="Normal 2 7 13 2 3" xfId="12082" xr:uid="{00000000-0005-0000-0000-0000EB2F0000}"/>
    <cellStyle name="Normal 2 7 13 2 4" xfId="12083" xr:uid="{00000000-0005-0000-0000-0000EC2F0000}"/>
    <cellStyle name="Normal 2 7 13 3" xfId="12084" xr:uid="{00000000-0005-0000-0000-0000ED2F0000}"/>
    <cellStyle name="Normal 2 7 13 4" xfId="12085" xr:uid="{00000000-0005-0000-0000-0000EE2F0000}"/>
    <cellStyle name="Normal 2 7 13 5" xfId="12086" xr:uid="{00000000-0005-0000-0000-0000EF2F0000}"/>
    <cellStyle name="Normal 2 7 14" xfId="12087" xr:uid="{00000000-0005-0000-0000-0000F02F0000}"/>
    <cellStyle name="Normal 2 7 14 2" xfId="12088" xr:uid="{00000000-0005-0000-0000-0000F12F0000}"/>
    <cellStyle name="Normal 2 7 14 3" xfId="12089" xr:uid="{00000000-0005-0000-0000-0000F22F0000}"/>
    <cellStyle name="Normal 2 7 14 4" xfId="12090" xr:uid="{00000000-0005-0000-0000-0000F32F0000}"/>
    <cellStyle name="Normal 2 7 15" xfId="12091" xr:uid="{00000000-0005-0000-0000-0000F42F0000}"/>
    <cellStyle name="Normal 2 7 16" xfId="12092" xr:uid="{00000000-0005-0000-0000-0000F52F0000}"/>
    <cellStyle name="Normal 2 7 17" xfId="12093" xr:uid="{00000000-0005-0000-0000-0000F62F0000}"/>
    <cellStyle name="Normal 2 7 2" xfId="12094" xr:uid="{00000000-0005-0000-0000-0000F72F0000}"/>
    <cellStyle name="Normal 2 7 2 2" xfId="12095" xr:uid="{00000000-0005-0000-0000-0000F82F0000}"/>
    <cellStyle name="Normal 2 7 3" xfId="12096" xr:uid="{00000000-0005-0000-0000-0000F92F0000}"/>
    <cellStyle name="Normal 2 7 3 2" xfId="12097" xr:uid="{00000000-0005-0000-0000-0000FA2F0000}"/>
    <cellStyle name="Normal 2 7 4" xfId="12098" xr:uid="{00000000-0005-0000-0000-0000FB2F0000}"/>
    <cellStyle name="Normal 2 7 5" xfId="12099" xr:uid="{00000000-0005-0000-0000-0000FC2F0000}"/>
    <cellStyle name="Normal 2 7 6" xfId="12100" xr:uid="{00000000-0005-0000-0000-0000FD2F0000}"/>
    <cellStyle name="Normal 2 7 7" xfId="12101" xr:uid="{00000000-0005-0000-0000-0000FE2F0000}"/>
    <cellStyle name="Normal 2 7 8" xfId="12102" xr:uid="{00000000-0005-0000-0000-0000FF2F0000}"/>
    <cellStyle name="Normal 2 7 9" xfId="12103" xr:uid="{00000000-0005-0000-0000-000000300000}"/>
    <cellStyle name="Normal 2 8" xfId="12104" xr:uid="{00000000-0005-0000-0000-000001300000}"/>
    <cellStyle name="Normal 2 8 2" xfId="12105" xr:uid="{00000000-0005-0000-0000-000002300000}"/>
    <cellStyle name="Normal 2 8 3" xfId="12106" xr:uid="{00000000-0005-0000-0000-000003300000}"/>
    <cellStyle name="Normal 2 8 3 2" xfId="12107" xr:uid="{00000000-0005-0000-0000-000004300000}"/>
    <cellStyle name="Normal 2 8 4" xfId="12108" xr:uid="{00000000-0005-0000-0000-000005300000}"/>
    <cellStyle name="Normal 2 8 4 2" xfId="12109" xr:uid="{00000000-0005-0000-0000-000006300000}"/>
    <cellStyle name="Normal 2 8 4 2 2" xfId="12110" xr:uid="{00000000-0005-0000-0000-000007300000}"/>
    <cellStyle name="Normal 2 8 4 2 2 2" xfId="12111" xr:uid="{00000000-0005-0000-0000-000008300000}"/>
    <cellStyle name="Normal 2 8 4 2 2 3" xfId="12112" xr:uid="{00000000-0005-0000-0000-000009300000}"/>
    <cellStyle name="Normal 2 8 4 2 2 4" xfId="12113" xr:uid="{00000000-0005-0000-0000-00000A300000}"/>
    <cellStyle name="Normal 2 8 4 2 3" xfId="12114" xr:uid="{00000000-0005-0000-0000-00000B300000}"/>
    <cellStyle name="Normal 2 8 4 2 4" xfId="12115" xr:uid="{00000000-0005-0000-0000-00000C300000}"/>
    <cellStyle name="Normal 2 8 4 2 5" xfId="12116" xr:uid="{00000000-0005-0000-0000-00000D300000}"/>
    <cellStyle name="Normal 2 8 4 3" xfId="12117" xr:uid="{00000000-0005-0000-0000-00000E300000}"/>
    <cellStyle name="Normal 2 8 4 4" xfId="12118" xr:uid="{00000000-0005-0000-0000-00000F300000}"/>
    <cellStyle name="Normal 2 8 4 4 2" xfId="12119" xr:uid="{00000000-0005-0000-0000-000010300000}"/>
    <cellStyle name="Normal 2 8 4 4 3" xfId="12120" xr:uid="{00000000-0005-0000-0000-000011300000}"/>
    <cellStyle name="Normal 2 8 4 4 4" xfId="12121" xr:uid="{00000000-0005-0000-0000-000012300000}"/>
    <cellStyle name="Normal 2 8 4 5" xfId="12122" xr:uid="{00000000-0005-0000-0000-000013300000}"/>
    <cellStyle name="Normal 2 8 4 6" xfId="12123" xr:uid="{00000000-0005-0000-0000-000014300000}"/>
    <cellStyle name="Normal 2 8 4 7" xfId="12124" xr:uid="{00000000-0005-0000-0000-000015300000}"/>
    <cellStyle name="Normal 2 8 5" xfId="12125" xr:uid="{00000000-0005-0000-0000-000016300000}"/>
    <cellStyle name="Normal 2 8 5 2" xfId="12126" xr:uid="{00000000-0005-0000-0000-000017300000}"/>
    <cellStyle name="Normal 2 8 5 2 2" xfId="12127" xr:uid="{00000000-0005-0000-0000-000018300000}"/>
    <cellStyle name="Normal 2 8 5 2 3" xfId="12128" xr:uid="{00000000-0005-0000-0000-000019300000}"/>
    <cellStyle name="Normal 2 8 5 2 4" xfId="12129" xr:uid="{00000000-0005-0000-0000-00001A300000}"/>
    <cellStyle name="Normal 2 8 5 3" xfId="12130" xr:uid="{00000000-0005-0000-0000-00001B300000}"/>
    <cellStyle name="Normal 2 8 5 4" xfId="12131" xr:uid="{00000000-0005-0000-0000-00001C300000}"/>
    <cellStyle name="Normal 2 8 5 5" xfId="12132" xr:uid="{00000000-0005-0000-0000-00001D300000}"/>
    <cellStyle name="Normal 2 8 6" xfId="12133" xr:uid="{00000000-0005-0000-0000-00001E300000}"/>
    <cellStyle name="Normal 2 8 6 2" xfId="12134" xr:uid="{00000000-0005-0000-0000-00001F300000}"/>
    <cellStyle name="Normal 2 8 6 3" xfId="12135" xr:uid="{00000000-0005-0000-0000-000020300000}"/>
    <cellStyle name="Normal 2 8 6 4" xfId="12136" xr:uid="{00000000-0005-0000-0000-000021300000}"/>
    <cellStyle name="Normal 2 8 7" xfId="12137" xr:uid="{00000000-0005-0000-0000-000022300000}"/>
    <cellStyle name="Normal 2 8 8" xfId="12138" xr:uid="{00000000-0005-0000-0000-000023300000}"/>
    <cellStyle name="Normal 2 8 9" xfId="12139" xr:uid="{00000000-0005-0000-0000-000024300000}"/>
    <cellStyle name="Normal 2 9" xfId="12140" xr:uid="{00000000-0005-0000-0000-000025300000}"/>
    <cellStyle name="Normal 2 9 10" xfId="12141" xr:uid="{00000000-0005-0000-0000-000026300000}"/>
    <cellStyle name="Normal 2 9 10 2" xfId="12142" xr:uid="{00000000-0005-0000-0000-000027300000}"/>
    <cellStyle name="Normal 2 9 10 2 2" xfId="12143" xr:uid="{00000000-0005-0000-0000-000028300000}"/>
    <cellStyle name="Normal 2 9 10 2 2 2" xfId="12144" xr:uid="{00000000-0005-0000-0000-000029300000}"/>
    <cellStyle name="Normal 2 9 10 2 2 3" xfId="12145" xr:uid="{00000000-0005-0000-0000-00002A300000}"/>
    <cellStyle name="Normal 2 9 10 2 2 4" xfId="12146" xr:uid="{00000000-0005-0000-0000-00002B300000}"/>
    <cellStyle name="Normal 2 9 10 2 3" xfId="12147" xr:uid="{00000000-0005-0000-0000-00002C300000}"/>
    <cellStyle name="Normal 2 9 10 2 4" xfId="12148" xr:uid="{00000000-0005-0000-0000-00002D300000}"/>
    <cellStyle name="Normal 2 9 10 2 5" xfId="12149" xr:uid="{00000000-0005-0000-0000-00002E300000}"/>
    <cellStyle name="Normal 2 9 10 3" xfId="12150" xr:uid="{00000000-0005-0000-0000-00002F300000}"/>
    <cellStyle name="Normal 2 9 10 3 2" xfId="12151" xr:uid="{00000000-0005-0000-0000-000030300000}"/>
    <cellStyle name="Normal 2 9 10 3 3" xfId="12152" xr:uid="{00000000-0005-0000-0000-000031300000}"/>
    <cellStyle name="Normal 2 9 10 3 4" xfId="12153" xr:uid="{00000000-0005-0000-0000-000032300000}"/>
    <cellStyle name="Normal 2 9 10 4" xfId="12154" xr:uid="{00000000-0005-0000-0000-000033300000}"/>
    <cellStyle name="Normal 2 9 10 5" xfId="12155" xr:uid="{00000000-0005-0000-0000-000034300000}"/>
    <cellStyle name="Normal 2 9 10 6" xfId="12156" xr:uid="{00000000-0005-0000-0000-000035300000}"/>
    <cellStyle name="Normal 2 9 11" xfId="12157" xr:uid="{00000000-0005-0000-0000-000036300000}"/>
    <cellStyle name="Normal 2 9 11 2" xfId="12158" xr:uid="{00000000-0005-0000-0000-000037300000}"/>
    <cellStyle name="Normal 2 9 11 2 2" xfId="12159" xr:uid="{00000000-0005-0000-0000-000038300000}"/>
    <cellStyle name="Normal 2 9 11 2 3" xfId="12160" xr:uid="{00000000-0005-0000-0000-000039300000}"/>
    <cellStyle name="Normal 2 9 11 2 4" xfId="12161" xr:uid="{00000000-0005-0000-0000-00003A300000}"/>
    <cellStyle name="Normal 2 9 11 3" xfId="12162" xr:uid="{00000000-0005-0000-0000-00003B300000}"/>
    <cellStyle name="Normal 2 9 11 4" xfId="12163" xr:uid="{00000000-0005-0000-0000-00003C300000}"/>
    <cellStyle name="Normal 2 9 11 5" xfId="12164" xr:uid="{00000000-0005-0000-0000-00003D300000}"/>
    <cellStyle name="Normal 2 9 12" xfId="12165" xr:uid="{00000000-0005-0000-0000-00003E300000}"/>
    <cellStyle name="Normal 2 9 12 2" xfId="12166" xr:uid="{00000000-0005-0000-0000-00003F300000}"/>
    <cellStyle name="Normal 2 9 12 3" xfId="12167" xr:uid="{00000000-0005-0000-0000-000040300000}"/>
    <cellStyle name="Normal 2 9 12 4" xfId="12168" xr:uid="{00000000-0005-0000-0000-000041300000}"/>
    <cellStyle name="Normal 2 9 13" xfId="12169" xr:uid="{00000000-0005-0000-0000-000042300000}"/>
    <cellStyle name="Normal 2 9 14" xfId="12170" xr:uid="{00000000-0005-0000-0000-000043300000}"/>
    <cellStyle name="Normal 2 9 15" xfId="12171" xr:uid="{00000000-0005-0000-0000-000044300000}"/>
    <cellStyle name="Normal 2 9 2" xfId="12172" xr:uid="{00000000-0005-0000-0000-000045300000}"/>
    <cellStyle name="Normal 2 9 2 2" xfId="12173" xr:uid="{00000000-0005-0000-0000-000046300000}"/>
    <cellStyle name="Normal 2 9 2 2 2" xfId="12174" xr:uid="{00000000-0005-0000-0000-000047300000}"/>
    <cellStyle name="Normal 2 9 2 3" xfId="12175" xr:uid="{00000000-0005-0000-0000-000048300000}"/>
    <cellStyle name="Normal 2 9 2 4" xfId="12176" xr:uid="{00000000-0005-0000-0000-000049300000}"/>
    <cellStyle name="Normal 2 9 2 5" xfId="12177" xr:uid="{00000000-0005-0000-0000-00004A300000}"/>
    <cellStyle name="Normal 2 9 2 6" xfId="12178" xr:uid="{00000000-0005-0000-0000-00004B300000}"/>
    <cellStyle name="Normal 2 9 2 7" xfId="12179" xr:uid="{00000000-0005-0000-0000-00004C300000}"/>
    <cellStyle name="Normal 2 9 2 8" xfId="12180" xr:uid="{00000000-0005-0000-0000-00004D300000}"/>
    <cellStyle name="Normal 2 9 3" xfId="12181" xr:uid="{00000000-0005-0000-0000-00004E300000}"/>
    <cellStyle name="Normal 2 9 3 2" xfId="12182" xr:uid="{00000000-0005-0000-0000-00004F300000}"/>
    <cellStyle name="Normal 2 9 4" xfId="12183" xr:uid="{00000000-0005-0000-0000-000050300000}"/>
    <cellStyle name="Normal 2 9 5" xfId="12184" xr:uid="{00000000-0005-0000-0000-000051300000}"/>
    <cellStyle name="Normal 2 9 6" xfId="12185" xr:uid="{00000000-0005-0000-0000-000052300000}"/>
    <cellStyle name="Normal 2 9 7" xfId="12186" xr:uid="{00000000-0005-0000-0000-000053300000}"/>
    <cellStyle name="Normal 2 9 8" xfId="12187" xr:uid="{00000000-0005-0000-0000-000054300000}"/>
    <cellStyle name="Normal 2 9 9" xfId="12188" xr:uid="{00000000-0005-0000-0000-000055300000}"/>
    <cellStyle name="Normal 2 9 9 2" xfId="12189" xr:uid="{00000000-0005-0000-0000-000056300000}"/>
    <cellStyle name="Normal 20" xfId="12190" xr:uid="{00000000-0005-0000-0000-000057300000}"/>
    <cellStyle name="Normal 20 10" xfId="12191" xr:uid="{00000000-0005-0000-0000-000058300000}"/>
    <cellStyle name="Normal 20 10 2" xfId="12192" xr:uid="{00000000-0005-0000-0000-000059300000}"/>
    <cellStyle name="Normal 20 11" xfId="12193" xr:uid="{00000000-0005-0000-0000-00005A300000}"/>
    <cellStyle name="Normal 20 11 2" xfId="12194" xr:uid="{00000000-0005-0000-0000-00005B300000}"/>
    <cellStyle name="Normal 20 12" xfId="12195" xr:uid="{00000000-0005-0000-0000-00005C300000}"/>
    <cellStyle name="Normal 20 12 2" xfId="12196" xr:uid="{00000000-0005-0000-0000-00005D300000}"/>
    <cellStyle name="Normal 20 13" xfId="12197" xr:uid="{00000000-0005-0000-0000-00005E300000}"/>
    <cellStyle name="Normal 20 13 2" xfId="12198" xr:uid="{00000000-0005-0000-0000-00005F300000}"/>
    <cellStyle name="Normal 20 13 2 2" xfId="12199" xr:uid="{00000000-0005-0000-0000-000060300000}"/>
    <cellStyle name="Normal 20 13 2 3" xfId="12200" xr:uid="{00000000-0005-0000-0000-000061300000}"/>
    <cellStyle name="Normal 20 13 2 3 2" xfId="12201" xr:uid="{00000000-0005-0000-0000-000062300000}"/>
    <cellStyle name="Normal 20 13 2 3 3" xfId="12202" xr:uid="{00000000-0005-0000-0000-000063300000}"/>
    <cellStyle name="Normal 20 13 2 3 4" xfId="12203" xr:uid="{00000000-0005-0000-0000-000064300000}"/>
    <cellStyle name="Normal 20 13 2 4" xfId="12204" xr:uid="{00000000-0005-0000-0000-000065300000}"/>
    <cellStyle name="Normal 20 13 2 5" xfId="12205" xr:uid="{00000000-0005-0000-0000-000066300000}"/>
    <cellStyle name="Normal 20 13 2 6" xfId="12206" xr:uid="{00000000-0005-0000-0000-000067300000}"/>
    <cellStyle name="Normal 20 13 3" xfId="12207" xr:uid="{00000000-0005-0000-0000-000068300000}"/>
    <cellStyle name="Normal 20 13 4" xfId="12208" xr:uid="{00000000-0005-0000-0000-000069300000}"/>
    <cellStyle name="Normal 20 13 4 2" xfId="12209" xr:uid="{00000000-0005-0000-0000-00006A300000}"/>
    <cellStyle name="Normal 20 13 4 3" xfId="12210" xr:uid="{00000000-0005-0000-0000-00006B300000}"/>
    <cellStyle name="Normal 20 13 4 4" xfId="12211" xr:uid="{00000000-0005-0000-0000-00006C300000}"/>
    <cellStyle name="Normal 20 13 5" xfId="12212" xr:uid="{00000000-0005-0000-0000-00006D300000}"/>
    <cellStyle name="Normal 20 13 6" xfId="12213" xr:uid="{00000000-0005-0000-0000-00006E300000}"/>
    <cellStyle name="Normal 20 13 7" xfId="12214" xr:uid="{00000000-0005-0000-0000-00006F300000}"/>
    <cellStyle name="Normal 20 14" xfId="12215" xr:uid="{00000000-0005-0000-0000-000070300000}"/>
    <cellStyle name="Normal 20 15" xfId="12216" xr:uid="{00000000-0005-0000-0000-000071300000}"/>
    <cellStyle name="Normal 20 15 2" xfId="12217" xr:uid="{00000000-0005-0000-0000-000072300000}"/>
    <cellStyle name="Normal 20 15 2 2" xfId="12218" xr:uid="{00000000-0005-0000-0000-000073300000}"/>
    <cellStyle name="Normal 20 15 2 3" xfId="12219" xr:uid="{00000000-0005-0000-0000-000074300000}"/>
    <cellStyle name="Normal 20 15 2 4" xfId="12220" xr:uid="{00000000-0005-0000-0000-000075300000}"/>
    <cellStyle name="Normal 20 15 3" xfId="12221" xr:uid="{00000000-0005-0000-0000-000076300000}"/>
    <cellStyle name="Normal 20 15 4" xfId="12222" xr:uid="{00000000-0005-0000-0000-000077300000}"/>
    <cellStyle name="Normal 20 15 5" xfId="12223" xr:uid="{00000000-0005-0000-0000-000078300000}"/>
    <cellStyle name="Normal 20 16" xfId="12224" xr:uid="{00000000-0005-0000-0000-000079300000}"/>
    <cellStyle name="Normal 20 16 2" xfId="12225" xr:uid="{00000000-0005-0000-0000-00007A300000}"/>
    <cellStyle name="Normal 20 16 3" xfId="12226" xr:uid="{00000000-0005-0000-0000-00007B300000}"/>
    <cellStyle name="Normal 20 16 4" xfId="12227" xr:uid="{00000000-0005-0000-0000-00007C300000}"/>
    <cellStyle name="Normal 20 17" xfId="12228" xr:uid="{00000000-0005-0000-0000-00007D300000}"/>
    <cellStyle name="Normal 20 18" xfId="12229" xr:uid="{00000000-0005-0000-0000-00007E300000}"/>
    <cellStyle name="Normal 20 19" xfId="12230" xr:uid="{00000000-0005-0000-0000-00007F300000}"/>
    <cellStyle name="Normal 20 2" xfId="12231" xr:uid="{00000000-0005-0000-0000-000080300000}"/>
    <cellStyle name="Normal 20 2 2" xfId="12232" xr:uid="{00000000-0005-0000-0000-000081300000}"/>
    <cellStyle name="Normal 20 2 2 2" xfId="12233" xr:uid="{00000000-0005-0000-0000-000082300000}"/>
    <cellStyle name="Normal 20 2 2 2 2" xfId="12234" xr:uid="{00000000-0005-0000-0000-000083300000}"/>
    <cellStyle name="Normal 20 2 2 2 2 2" xfId="12235" xr:uid="{00000000-0005-0000-0000-000084300000}"/>
    <cellStyle name="Normal 20 2 2 2 2 3" xfId="12236" xr:uid="{00000000-0005-0000-0000-000085300000}"/>
    <cellStyle name="Normal 20 2 2 2 2 4" xfId="12237" xr:uid="{00000000-0005-0000-0000-000086300000}"/>
    <cellStyle name="Normal 20 2 2 2 3" xfId="12238" xr:uid="{00000000-0005-0000-0000-000087300000}"/>
    <cellStyle name="Normal 20 2 2 2 4" xfId="12239" xr:uid="{00000000-0005-0000-0000-000088300000}"/>
    <cellStyle name="Normal 20 2 2 2 5" xfId="12240" xr:uid="{00000000-0005-0000-0000-000089300000}"/>
    <cellStyle name="Normal 20 2 2 3" xfId="12241" xr:uid="{00000000-0005-0000-0000-00008A300000}"/>
    <cellStyle name="Normal 20 2 2 4" xfId="12242" xr:uid="{00000000-0005-0000-0000-00008B300000}"/>
    <cellStyle name="Normal 20 2 2 4 2" xfId="12243" xr:uid="{00000000-0005-0000-0000-00008C300000}"/>
    <cellStyle name="Normal 20 2 2 4 3" xfId="12244" xr:uid="{00000000-0005-0000-0000-00008D300000}"/>
    <cellStyle name="Normal 20 2 2 4 4" xfId="12245" xr:uid="{00000000-0005-0000-0000-00008E300000}"/>
    <cellStyle name="Normal 20 2 2 5" xfId="12246" xr:uid="{00000000-0005-0000-0000-00008F300000}"/>
    <cellStyle name="Normal 20 2 2 6" xfId="12247" xr:uid="{00000000-0005-0000-0000-000090300000}"/>
    <cellStyle name="Normal 20 2 2 7" xfId="12248" xr:uid="{00000000-0005-0000-0000-000091300000}"/>
    <cellStyle name="Normal 20 3" xfId="12249" xr:uid="{00000000-0005-0000-0000-000092300000}"/>
    <cellStyle name="Normal 20 3 2" xfId="12250" xr:uid="{00000000-0005-0000-0000-000093300000}"/>
    <cellStyle name="Normal 20 3 2 2" xfId="12251" xr:uid="{00000000-0005-0000-0000-000094300000}"/>
    <cellStyle name="Normal 20 4" xfId="12252" xr:uid="{00000000-0005-0000-0000-000095300000}"/>
    <cellStyle name="Normal 20 4 2" xfId="12253" xr:uid="{00000000-0005-0000-0000-000096300000}"/>
    <cellStyle name="Normal 20 5" xfId="12254" xr:uid="{00000000-0005-0000-0000-000097300000}"/>
    <cellStyle name="Normal 20 5 2" xfId="12255" xr:uid="{00000000-0005-0000-0000-000098300000}"/>
    <cellStyle name="Normal 20 6" xfId="12256" xr:uid="{00000000-0005-0000-0000-000099300000}"/>
    <cellStyle name="Normal 20 6 2" xfId="12257" xr:uid="{00000000-0005-0000-0000-00009A300000}"/>
    <cellStyle name="Normal 20 7" xfId="12258" xr:uid="{00000000-0005-0000-0000-00009B300000}"/>
    <cellStyle name="Normal 20 7 2" xfId="12259" xr:uid="{00000000-0005-0000-0000-00009C300000}"/>
    <cellStyle name="Normal 20 8" xfId="12260" xr:uid="{00000000-0005-0000-0000-00009D300000}"/>
    <cellStyle name="Normal 20 8 2" xfId="12261" xr:uid="{00000000-0005-0000-0000-00009E300000}"/>
    <cellStyle name="Normal 20 9" xfId="12262" xr:uid="{00000000-0005-0000-0000-00009F300000}"/>
    <cellStyle name="Normal 20 9 2" xfId="12263" xr:uid="{00000000-0005-0000-0000-0000A0300000}"/>
    <cellStyle name="Normal 21" xfId="12264" xr:uid="{00000000-0005-0000-0000-0000A1300000}"/>
    <cellStyle name="Normal 21 10" xfId="12265" xr:uid="{00000000-0005-0000-0000-0000A2300000}"/>
    <cellStyle name="Normal 21 10 2" xfId="12266" xr:uid="{00000000-0005-0000-0000-0000A3300000}"/>
    <cellStyle name="Normal 21 11" xfId="12267" xr:uid="{00000000-0005-0000-0000-0000A4300000}"/>
    <cellStyle name="Normal 21 11 2" xfId="12268" xr:uid="{00000000-0005-0000-0000-0000A5300000}"/>
    <cellStyle name="Normal 21 12" xfId="12269" xr:uid="{00000000-0005-0000-0000-0000A6300000}"/>
    <cellStyle name="Normal 21 12 2" xfId="12270" xr:uid="{00000000-0005-0000-0000-0000A7300000}"/>
    <cellStyle name="Normal 21 13" xfId="12271" xr:uid="{00000000-0005-0000-0000-0000A8300000}"/>
    <cellStyle name="Normal 21 14" xfId="12272" xr:uid="{00000000-0005-0000-0000-0000A9300000}"/>
    <cellStyle name="Normal 21 14 2" xfId="12273" xr:uid="{00000000-0005-0000-0000-0000AA300000}"/>
    <cellStyle name="Normal 21 14 2 2" xfId="12274" xr:uid="{00000000-0005-0000-0000-0000AB300000}"/>
    <cellStyle name="Normal 21 14 2 2 2" xfId="12275" xr:uid="{00000000-0005-0000-0000-0000AC300000}"/>
    <cellStyle name="Normal 21 14 2 2 3" xfId="12276" xr:uid="{00000000-0005-0000-0000-0000AD300000}"/>
    <cellStyle name="Normal 21 14 2 2 4" xfId="12277" xr:uid="{00000000-0005-0000-0000-0000AE300000}"/>
    <cellStyle name="Normal 21 14 2 3" xfId="12278" xr:uid="{00000000-0005-0000-0000-0000AF300000}"/>
    <cellStyle name="Normal 21 14 2 4" xfId="12279" xr:uid="{00000000-0005-0000-0000-0000B0300000}"/>
    <cellStyle name="Normal 21 14 2 5" xfId="12280" xr:uid="{00000000-0005-0000-0000-0000B1300000}"/>
    <cellStyle name="Normal 21 14 3" xfId="12281" xr:uid="{00000000-0005-0000-0000-0000B2300000}"/>
    <cellStyle name="Normal 21 14 3 2" xfId="12282" xr:uid="{00000000-0005-0000-0000-0000B3300000}"/>
    <cellStyle name="Normal 21 14 3 3" xfId="12283" xr:uid="{00000000-0005-0000-0000-0000B4300000}"/>
    <cellStyle name="Normal 21 14 3 4" xfId="12284" xr:uid="{00000000-0005-0000-0000-0000B5300000}"/>
    <cellStyle name="Normal 21 14 4" xfId="12285" xr:uid="{00000000-0005-0000-0000-0000B6300000}"/>
    <cellStyle name="Normal 21 14 5" xfId="12286" xr:uid="{00000000-0005-0000-0000-0000B7300000}"/>
    <cellStyle name="Normal 21 14 6" xfId="12287" xr:uid="{00000000-0005-0000-0000-0000B8300000}"/>
    <cellStyle name="Normal 21 15" xfId="12288" xr:uid="{00000000-0005-0000-0000-0000B9300000}"/>
    <cellStyle name="Normal 21 15 2" xfId="12289" xr:uid="{00000000-0005-0000-0000-0000BA300000}"/>
    <cellStyle name="Normal 21 15 3" xfId="12290" xr:uid="{00000000-0005-0000-0000-0000BB300000}"/>
    <cellStyle name="Normal 21 15 4" xfId="12291" xr:uid="{00000000-0005-0000-0000-0000BC300000}"/>
    <cellStyle name="Normal 21 2" xfId="12292" xr:uid="{00000000-0005-0000-0000-0000BD300000}"/>
    <cellStyle name="Normal 21 2 2" xfId="12293" xr:uid="{00000000-0005-0000-0000-0000BE300000}"/>
    <cellStyle name="Normal 21 2 3" xfId="12294" xr:uid="{00000000-0005-0000-0000-0000BF300000}"/>
    <cellStyle name="Normal 21 2 3 2" xfId="12295" xr:uid="{00000000-0005-0000-0000-0000C0300000}"/>
    <cellStyle name="Normal 21 2 3 2 2" xfId="12296" xr:uid="{00000000-0005-0000-0000-0000C1300000}"/>
    <cellStyle name="Normal 21 2 3 2 2 2" xfId="12297" xr:uid="{00000000-0005-0000-0000-0000C2300000}"/>
    <cellStyle name="Normal 21 2 3 2 2 3" xfId="12298" xr:uid="{00000000-0005-0000-0000-0000C3300000}"/>
    <cellStyle name="Normal 21 2 3 2 2 4" xfId="12299" xr:uid="{00000000-0005-0000-0000-0000C4300000}"/>
    <cellStyle name="Normal 21 2 3 2 3" xfId="12300" xr:uid="{00000000-0005-0000-0000-0000C5300000}"/>
    <cellStyle name="Normal 21 2 3 2 4" xfId="12301" xr:uid="{00000000-0005-0000-0000-0000C6300000}"/>
    <cellStyle name="Normal 21 2 3 2 5" xfId="12302" xr:uid="{00000000-0005-0000-0000-0000C7300000}"/>
    <cellStyle name="Normal 21 2 3 3" xfId="12303" xr:uid="{00000000-0005-0000-0000-0000C8300000}"/>
    <cellStyle name="Normal 21 2 3 3 2" xfId="12304" xr:uid="{00000000-0005-0000-0000-0000C9300000}"/>
    <cellStyle name="Normal 21 2 3 3 3" xfId="12305" xr:uid="{00000000-0005-0000-0000-0000CA300000}"/>
    <cellStyle name="Normal 21 2 3 3 4" xfId="12306" xr:uid="{00000000-0005-0000-0000-0000CB300000}"/>
    <cellStyle name="Normal 21 2 3 4" xfId="12307" xr:uid="{00000000-0005-0000-0000-0000CC300000}"/>
    <cellStyle name="Normal 21 2 3 5" xfId="12308" xr:uid="{00000000-0005-0000-0000-0000CD300000}"/>
    <cellStyle name="Normal 21 2 3 6" xfId="12309" xr:uid="{00000000-0005-0000-0000-0000CE300000}"/>
    <cellStyle name="Normal 21 3" xfId="12310" xr:uid="{00000000-0005-0000-0000-0000CF300000}"/>
    <cellStyle name="Normal 21 3 2" xfId="12311" xr:uid="{00000000-0005-0000-0000-0000D0300000}"/>
    <cellStyle name="Normal 21 4" xfId="12312" xr:uid="{00000000-0005-0000-0000-0000D1300000}"/>
    <cellStyle name="Normal 21 4 2" xfId="12313" xr:uid="{00000000-0005-0000-0000-0000D2300000}"/>
    <cellStyle name="Normal 21 5" xfId="12314" xr:uid="{00000000-0005-0000-0000-0000D3300000}"/>
    <cellStyle name="Normal 21 5 2" xfId="12315" xr:uid="{00000000-0005-0000-0000-0000D4300000}"/>
    <cellStyle name="Normal 21 6" xfId="12316" xr:uid="{00000000-0005-0000-0000-0000D5300000}"/>
    <cellStyle name="Normal 21 6 2" xfId="12317" xr:uid="{00000000-0005-0000-0000-0000D6300000}"/>
    <cellStyle name="Normal 21 7" xfId="12318" xr:uid="{00000000-0005-0000-0000-0000D7300000}"/>
    <cellStyle name="Normal 21 7 2" xfId="12319" xr:uid="{00000000-0005-0000-0000-0000D8300000}"/>
    <cellStyle name="Normal 21 8" xfId="12320" xr:uid="{00000000-0005-0000-0000-0000D9300000}"/>
    <cellStyle name="Normal 21 8 2" xfId="12321" xr:uid="{00000000-0005-0000-0000-0000DA300000}"/>
    <cellStyle name="Normal 21 9" xfId="12322" xr:uid="{00000000-0005-0000-0000-0000DB300000}"/>
    <cellStyle name="Normal 21 9 2" xfId="12323" xr:uid="{00000000-0005-0000-0000-0000DC300000}"/>
    <cellStyle name="Normal 22" xfId="12324" xr:uid="{00000000-0005-0000-0000-0000DD300000}"/>
    <cellStyle name="Normal 22 2" xfId="12325" xr:uid="{00000000-0005-0000-0000-0000DE300000}"/>
    <cellStyle name="Normal 22 2 2" xfId="12326" xr:uid="{00000000-0005-0000-0000-0000DF300000}"/>
    <cellStyle name="Normal 22 2 3" xfId="12327" xr:uid="{00000000-0005-0000-0000-0000E0300000}"/>
    <cellStyle name="Normal 22 2 3 2" xfId="12328" xr:uid="{00000000-0005-0000-0000-0000E1300000}"/>
    <cellStyle name="Normal 22 2 3 2 2" xfId="12329" xr:uid="{00000000-0005-0000-0000-0000E2300000}"/>
    <cellStyle name="Normal 22 2 3 2 2 2" xfId="12330" xr:uid="{00000000-0005-0000-0000-0000E3300000}"/>
    <cellStyle name="Normal 22 2 3 2 2 3" xfId="12331" xr:uid="{00000000-0005-0000-0000-0000E4300000}"/>
    <cellStyle name="Normal 22 2 3 2 2 4" xfId="12332" xr:uid="{00000000-0005-0000-0000-0000E5300000}"/>
    <cellStyle name="Normal 22 2 3 2 3" xfId="12333" xr:uid="{00000000-0005-0000-0000-0000E6300000}"/>
    <cellStyle name="Normal 22 2 3 2 4" xfId="12334" xr:uid="{00000000-0005-0000-0000-0000E7300000}"/>
    <cellStyle name="Normal 22 2 3 2 5" xfId="12335" xr:uid="{00000000-0005-0000-0000-0000E8300000}"/>
    <cellStyle name="Normal 22 2 3 3" xfId="12336" xr:uid="{00000000-0005-0000-0000-0000E9300000}"/>
    <cellStyle name="Normal 22 2 3 3 2" xfId="12337" xr:uid="{00000000-0005-0000-0000-0000EA300000}"/>
    <cellStyle name="Normal 22 2 3 3 3" xfId="12338" xr:uid="{00000000-0005-0000-0000-0000EB300000}"/>
    <cellStyle name="Normal 22 2 3 3 4" xfId="12339" xr:uid="{00000000-0005-0000-0000-0000EC300000}"/>
    <cellStyle name="Normal 22 2 3 4" xfId="12340" xr:uid="{00000000-0005-0000-0000-0000ED300000}"/>
    <cellStyle name="Normal 22 2 3 5" xfId="12341" xr:uid="{00000000-0005-0000-0000-0000EE300000}"/>
    <cellStyle name="Normal 22 2 3 6" xfId="12342" xr:uid="{00000000-0005-0000-0000-0000EF300000}"/>
    <cellStyle name="Normal 22 3" xfId="12343" xr:uid="{00000000-0005-0000-0000-0000F0300000}"/>
    <cellStyle name="Normal 22 3 2" xfId="12344" xr:uid="{00000000-0005-0000-0000-0000F1300000}"/>
    <cellStyle name="Normal 22 3 2 2" xfId="12345" xr:uid="{00000000-0005-0000-0000-0000F2300000}"/>
    <cellStyle name="Normal 22 3 2 2 2" xfId="12346" xr:uid="{00000000-0005-0000-0000-0000F3300000}"/>
    <cellStyle name="Normal 22 3 2 2 2 2" xfId="12347" xr:uid="{00000000-0005-0000-0000-0000F4300000}"/>
    <cellStyle name="Normal 22 3 2 2 2 3" xfId="12348" xr:uid="{00000000-0005-0000-0000-0000F5300000}"/>
    <cellStyle name="Normal 22 3 2 2 2 4" xfId="12349" xr:uid="{00000000-0005-0000-0000-0000F6300000}"/>
    <cellStyle name="Normal 22 3 2 2 3" xfId="12350" xr:uid="{00000000-0005-0000-0000-0000F7300000}"/>
    <cellStyle name="Normal 22 3 2 2 4" xfId="12351" xr:uid="{00000000-0005-0000-0000-0000F8300000}"/>
    <cellStyle name="Normal 22 3 2 2 5" xfId="12352" xr:uid="{00000000-0005-0000-0000-0000F9300000}"/>
    <cellStyle name="Normal 22 3 2 3" xfId="12353" xr:uid="{00000000-0005-0000-0000-0000FA300000}"/>
    <cellStyle name="Normal 22 3 2 4" xfId="12354" xr:uid="{00000000-0005-0000-0000-0000FB300000}"/>
    <cellStyle name="Normal 22 3 2 4 2" xfId="12355" xr:uid="{00000000-0005-0000-0000-0000FC300000}"/>
    <cellStyle name="Normal 22 3 2 4 3" xfId="12356" xr:uid="{00000000-0005-0000-0000-0000FD300000}"/>
    <cellStyle name="Normal 22 3 2 4 4" xfId="12357" xr:uid="{00000000-0005-0000-0000-0000FE300000}"/>
    <cellStyle name="Normal 22 3 2 5" xfId="12358" xr:uid="{00000000-0005-0000-0000-0000FF300000}"/>
    <cellStyle name="Normal 22 3 2 6" xfId="12359" xr:uid="{00000000-0005-0000-0000-000000310000}"/>
    <cellStyle name="Normal 22 3 2 7" xfId="12360" xr:uid="{00000000-0005-0000-0000-000001310000}"/>
    <cellStyle name="Normal 22 3 3" xfId="12361" xr:uid="{00000000-0005-0000-0000-000002310000}"/>
    <cellStyle name="Normal 22 3 3 2" xfId="12362" xr:uid="{00000000-0005-0000-0000-000003310000}"/>
    <cellStyle name="Normal 22 3 3 2 2" xfId="12363" xr:uid="{00000000-0005-0000-0000-000004310000}"/>
    <cellStyle name="Normal 22 3 3 2 2 2" xfId="12364" xr:uid="{00000000-0005-0000-0000-000005310000}"/>
    <cellStyle name="Normal 22 3 3 2 2 3" xfId="12365" xr:uid="{00000000-0005-0000-0000-000006310000}"/>
    <cellStyle name="Normal 22 3 3 2 2 4" xfId="12366" xr:uid="{00000000-0005-0000-0000-000007310000}"/>
    <cellStyle name="Normal 22 3 3 2 3" xfId="12367" xr:uid="{00000000-0005-0000-0000-000008310000}"/>
    <cellStyle name="Normal 22 3 3 2 4" xfId="12368" xr:uid="{00000000-0005-0000-0000-000009310000}"/>
    <cellStyle name="Normal 22 3 3 2 5" xfId="12369" xr:uid="{00000000-0005-0000-0000-00000A310000}"/>
    <cellStyle name="Normal 22 3 3 3" xfId="12370" xr:uid="{00000000-0005-0000-0000-00000B310000}"/>
    <cellStyle name="Normal 22 3 3 3 2" xfId="12371" xr:uid="{00000000-0005-0000-0000-00000C310000}"/>
    <cellStyle name="Normal 22 3 3 3 3" xfId="12372" xr:uid="{00000000-0005-0000-0000-00000D310000}"/>
    <cellStyle name="Normal 22 3 3 3 4" xfId="12373" xr:uid="{00000000-0005-0000-0000-00000E310000}"/>
    <cellStyle name="Normal 22 3 3 4" xfId="12374" xr:uid="{00000000-0005-0000-0000-00000F310000}"/>
    <cellStyle name="Normal 22 3 3 5" xfId="12375" xr:uid="{00000000-0005-0000-0000-000010310000}"/>
    <cellStyle name="Normal 22 3 3 6" xfId="12376" xr:uid="{00000000-0005-0000-0000-000011310000}"/>
    <cellStyle name="Normal 22 4" xfId="12377" xr:uid="{00000000-0005-0000-0000-000012310000}"/>
    <cellStyle name="Normal 22 4 2" xfId="12378" xr:uid="{00000000-0005-0000-0000-000013310000}"/>
    <cellStyle name="Normal 22 4 2 2" xfId="12379" xr:uid="{00000000-0005-0000-0000-000014310000}"/>
    <cellStyle name="Normal 22 4 2 2 2" xfId="12380" xr:uid="{00000000-0005-0000-0000-000015310000}"/>
    <cellStyle name="Normal 22 4 2 2 2 2" xfId="12381" xr:uid="{00000000-0005-0000-0000-000016310000}"/>
    <cellStyle name="Normal 22 4 2 2 2 3" xfId="12382" xr:uid="{00000000-0005-0000-0000-000017310000}"/>
    <cellStyle name="Normal 22 4 2 2 2 4" xfId="12383" xr:uid="{00000000-0005-0000-0000-000018310000}"/>
    <cellStyle name="Normal 22 4 2 2 3" xfId="12384" xr:uid="{00000000-0005-0000-0000-000019310000}"/>
    <cellStyle name="Normal 22 4 2 2 4" xfId="12385" xr:uid="{00000000-0005-0000-0000-00001A310000}"/>
    <cellStyle name="Normal 22 4 2 2 5" xfId="12386" xr:uid="{00000000-0005-0000-0000-00001B310000}"/>
    <cellStyle name="Normal 22 4 2 3" xfId="12387" xr:uid="{00000000-0005-0000-0000-00001C310000}"/>
    <cellStyle name="Normal 22 4 2 3 2" xfId="12388" xr:uid="{00000000-0005-0000-0000-00001D310000}"/>
    <cellStyle name="Normal 22 4 2 3 3" xfId="12389" xr:uid="{00000000-0005-0000-0000-00001E310000}"/>
    <cellStyle name="Normal 22 4 2 3 4" xfId="12390" xr:uid="{00000000-0005-0000-0000-00001F310000}"/>
    <cellStyle name="Normal 22 4 2 4" xfId="12391" xr:uid="{00000000-0005-0000-0000-000020310000}"/>
    <cellStyle name="Normal 22 4 2 5" xfId="12392" xr:uid="{00000000-0005-0000-0000-000021310000}"/>
    <cellStyle name="Normal 22 4 2 6" xfId="12393" xr:uid="{00000000-0005-0000-0000-000022310000}"/>
    <cellStyle name="Normal 22 4 3" xfId="12394" xr:uid="{00000000-0005-0000-0000-000023310000}"/>
    <cellStyle name="Normal 22 4 4" xfId="12395" xr:uid="{00000000-0005-0000-0000-000024310000}"/>
    <cellStyle name="Normal 22 4 4 2" xfId="12396" xr:uid="{00000000-0005-0000-0000-000025310000}"/>
    <cellStyle name="Normal 22 4 4 2 2" xfId="12397" xr:uid="{00000000-0005-0000-0000-000026310000}"/>
    <cellStyle name="Normal 22 4 4 2 3" xfId="12398" xr:uid="{00000000-0005-0000-0000-000027310000}"/>
    <cellStyle name="Normal 22 4 4 2 4" xfId="12399" xr:uid="{00000000-0005-0000-0000-000028310000}"/>
    <cellStyle name="Normal 22 4 4 3" xfId="12400" xr:uid="{00000000-0005-0000-0000-000029310000}"/>
    <cellStyle name="Normal 22 4 4 4" xfId="12401" xr:uid="{00000000-0005-0000-0000-00002A310000}"/>
    <cellStyle name="Normal 22 4 4 5" xfId="12402" xr:uid="{00000000-0005-0000-0000-00002B310000}"/>
    <cellStyle name="Normal 22 4 5" xfId="12403" xr:uid="{00000000-0005-0000-0000-00002C310000}"/>
    <cellStyle name="Normal 22 4 5 2" xfId="12404" xr:uid="{00000000-0005-0000-0000-00002D310000}"/>
    <cellStyle name="Normal 22 4 5 3" xfId="12405" xr:uid="{00000000-0005-0000-0000-00002E310000}"/>
    <cellStyle name="Normal 22 4 5 4" xfId="12406" xr:uid="{00000000-0005-0000-0000-00002F310000}"/>
    <cellStyle name="Normal 22 4 6" xfId="12407" xr:uid="{00000000-0005-0000-0000-000030310000}"/>
    <cellStyle name="Normal 22 4 7" xfId="12408" xr:uid="{00000000-0005-0000-0000-000031310000}"/>
    <cellStyle name="Normal 22 4 8" xfId="12409" xr:uid="{00000000-0005-0000-0000-000032310000}"/>
    <cellStyle name="Normal 22 5" xfId="12410" xr:uid="{00000000-0005-0000-0000-000033310000}"/>
    <cellStyle name="Normal 22 5 2" xfId="12411" xr:uid="{00000000-0005-0000-0000-000034310000}"/>
    <cellStyle name="Normal 22 5 2 2" xfId="12412" xr:uid="{00000000-0005-0000-0000-000035310000}"/>
    <cellStyle name="Normal 22 5 2 2 2" xfId="12413" xr:uid="{00000000-0005-0000-0000-000036310000}"/>
    <cellStyle name="Normal 22 5 2 2 3" xfId="12414" xr:uid="{00000000-0005-0000-0000-000037310000}"/>
    <cellStyle name="Normal 22 5 2 2 4" xfId="12415" xr:uid="{00000000-0005-0000-0000-000038310000}"/>
    <cellStyle name="Normal 22 5 2 3" xfId="12416" xr:uid="{00000000-0005-0000-0000-000039310000}"/>
    <cellStyle name="Normal 22 5 2 4" xfId="12417" xr:uid="{00000000-0005-0000-0000-00003A310000}"/>
    <cellStyle name="Normal 22 5 2 5" xfId="12418" xr:uid="{00000000-0005-0000-0000-00003B310000}"/>
    <cellStyle name="Normal 22 5 3" xfId="12419" xr:uid="{00000000-0005-0000-0000-00003C310000}"/>
    <cellStyle name="Normal 22 5 4" xfId="12420" xr:uid="{00000000-0005-0000-0000-00003D310000}"/>
    <cellStyle name="Normal 22 5 4 2" xfId="12421" xr:uid="{00000000-0005-0000-0000-00003E310000}"/>
    <cellStyle name="Normal 22 5 4 3" xfId="12422" xr:uid="{00000000-0005-0000-0000-00003F310000}"/>
    <cellStyle name="Normal 22 5 4 4" xfId="12423" xr:uid="{00000000-0005-0000-0000-000040310000}"/>
    <cellStyle name="Normal 22 5 5" xfId="12424" xr:uid="{00000000-0005-0000-0000-000041310000}"/>
    <cellStyle name="Normal 22 5 6" xfId="12425" xr:uid="{00000000-0005-0000-0000-000042310000}"/>
    <cellStyle name="Normal 22 5 7" xfId="12426" xr:uid="{00000000-0005-0000-0000-000043310000}"/>
    <cellStyle name="Normal 22 6" xfId="12427" xr:uid="{00000000-0005-0000-0000-000044310000}"/>
    <cellStyle name="Normal 22 7" xfId="12428" xr:uid="{00000000-0005-0000-0000-000045310000}"/>
    <cellStyle name="Normal 22 8" xfId="12429" xr:uid="{00000000-0005-0000-0000-000046310000}"/>
    <cellStyle name="Normal 22 8 2" xfId="12430" xr:uid="{00000000-0005-0000-0000-000047310000}"/>
    <cellStyle name="Normal 22 8 3" xfId="12431" xr:uid="{00000000-0005-0000-0000-000048310000}"/>
    <cellStyle name="Normal 22 8 4" xfId="12432" xr:uid="{00000000-0005-0000-0000-000049310000}"/>
    <cellStyle name="Normal 23" xfId="12433" xr:uid="{00000000-0005-0000-0000-00004A310000}"/>
    <cellStyle name="Normal 23 2" xfId="12434" xr:uid="{00000000-0005-0000-0000-00004B310000}"/>
    <cellStyle name="Normal 23 2 2" xfId="12435" xr:uid="{00000000-0005-0000-0000-00004C310000}"/>
    <cellStyle name="Normal 23 3" xfId="12436" xr:uid="{00000000-0005-0000-0000-00004D310000}"/>
    <cellStyle name="Normal 23 3 2" xfId="12437" xr:uid="{00000000-0005-0000-0000-00004E310000}"/>
    <cellStyle name="Normal 23 4" xfId="12438" xr:uid="{00000000-0005-0000-0000-00004F310000}"/>
    <cellStyle name="Normal 23 4 2" xfId="12439" xr:uid="{00000000-0005-0000-0000-000050310000}"/>
    <cellStyle name="Normal 23 4 2 2" xfId="12440" xr:uid="{00000000-0005-0000-0000-000051310000}"/>
    <cellStyle name="Normal 23 4 2 2 2" xfId="12441" xr:uid="{00000000-0005-0000-0000-000052310000}"/>
    <cellStyle name="Normal 23 4 2 2 3" xfId="12442" xr:uid="{00000000-0005-0000-0000-000053310000}"/>
    <cellStyle name="Normal 23 4 2 2 4" xfId="12443" xr:uid="{00000000-0005-0000-0000-000054310000}"/>
    <cellStyle name="Normal 23 4 2 3" xfId="12444" xr:uid="{00000000-0005-0000-0000-000055310000}"/>
    <cellStyle name="Normal 23 4 2 4" xfId="12445" xr:uid="{00000000-0005-0000-0000-000056310000}"/>
    <cellStyle name="Normal 23 4 2 5" xfId="12446" xr:uid="{00000000-0005-0000-0000-000057310000}"/>
    <cellStyle name="Normal 23 4 3" xfId="12447" xr:uid="{00000000-0005-0000-0000-000058310000}"/>
    <cellStyle name="Normal 23 4 4" xfId="12448" xr:uid="{00000000-0005-0000-0000-000059310000}"/>
    <cellStyle name="Normal 23 4 4 2" xfId="12449" xr:uid="{00000000-0005-0000-0000-00005A310000}"/>
    <cellStyle name="Normal 23 4 4 3" xfId="12450" xr:uid="{00000000-0005-0000-0000-00005B310000}"/>
    <cellStyle name="Normal 23 4 4 4" xfId="12451" xr:uid="{00000000-0005-0000-0000-00005C310000}"/>
    <cellStyle name="Normal 23 4 5" xfId="12452" xr:uid="{00000000-0005-0000-0000-00005D310000}"/>
    <cellStyle name="Normal 23 4 6" xfId="12453" xr:uid="{00000000-0005-0000-0000-00005E310000}"/>
    <cellStyle name="Normal 23 4 7" xfId="12454" xr:uid="{00000000-0005-0000-0000-00005F310000}"/>
    <cellStyle name="Normal 23 5" xfId="12455" xr:uid="{00000000-0005-0000-0000-000060310000}"/>
    <cellStyle name="Normal 23 6" xfId="12456" xr:uid="{00000000-0005-0000-0000-000061310000}"/>
    <cellStyle name="Normal 23 7" xfId="12457" xr:uid="{00000000-0005-0000-0000-000062310000}"/>
    <cellStyle name="Normal 23 8" xfId="12458" xr:uid="{00000000-0005-0000-0000-000063310000}"/>
    <cellStyle name="Normal 23 8 2" xfId="12459" xr:uid="{00000000-0005-0000-0000-000064310000}"/>
    <cellStyle name="Normal 23 8 3" xfId="12460" xr:uid="{00000000-0005-0000-0000-000065310000}"/>
    <cellStyle name="Normal 23 8 4" xfId="12461" xr:uid="{00000000-0005-0000-0000-000066310000}"/>
    <cellStyle name="Normal 24" xfId="12462" xr:uid="{00000000-0005-0000-0000-000067310000}"/>
    <cellStyle name="Normal 24 2" xfId="12463" xr:uid="{00000000-0005-0000-0000-000068310000}"/>
    <cellStyle name="Normal 24 2 2" xfId="12464" xr:uid="{00000000-0005-0000-0000-000069310000}"/>
    <cellStyle name="Normal 24 2 3" xfId="12465" xr:uid="{00000000-0005-0000-0000-00006A310000}"/>
    <cellStyle name="Normal 24 2 3 2" xfId="12466" xr:uid="{00000000-0005-0000-0000-00006B310000}"/>
    <cellStyle name="Normal 24 2 3 2 2" xfId="12467" xr:uid="{00000000-0005-0000-0000-00006C310000}"/>
    <cellStyle name="Normal 24 2 3 2 2 2" xfId="12468" xr:uid="{00000000-0005-0000-0000-00006D310000}"/>
    <cellStyle name="Normal 24 2 3 2 2 3" xfId="12469" xr:uid="{00000000-0005-0000-0000-00006E310000}"/>
    <cellStyle name="Normal 24 2 3 2 2 4" xfId="12470" xr:uid="{00000000-0005-0000-0000-00006F310000}"/>
    <cellStyle name="Normal 24 2 3 2 3" xfId="12471" xr:uid="{00000000-0005-0000-0000-000070310000}"/>
    <cellStyle name="Normal 24 2 3 2 4" xfId="12472" xr:uid="{00000000-0005-0000-0000-000071310000}"/>
    <cellStyle name="Normal 24 2 3 2 5" xfId="12473" xr:uid="{00000000-0005-0000-0000-000072310000}"/>
    <cellStyle name="Normal 24 2 3 3" xfId="12474" xr:uid="{00000000-0005-0000-0000-000073310000}"/>
    <cellStyle name="Normal 24 2 3 3 2" xfId="12475" xr:uid="{00000000-0005-0000-0000-000074310000}"/>
    <cellStyle name="Normal 24 2 3 3 3" xfId="12476" xr:uid="{00000000-0005-0000-0000-000075310000}"/>
    <cellStyle name="Normal 24 2 3 3 4" xfId="12477" xr:uid="{00000000-0005-0000-0000-000076310000}"/>
    <cellStyle name="Normal 24 2 3 4" xfId="12478" xr:uid="{00000000-0005-0000-0000-000077310000}"/>
    <cellStyle name="Normal 24 2 3 5" xfId="12479" xr:uid="{00000000-0005-0000-0000-000078310000}"/>
    <cellStyle name="Normal 24 2 3 6" xfId="12480" xr:uid="{00000000-0005-0000-0000-000079310000}"/>
    <cellStyle name="Normal 24 3" xfId="12481" xr:uid="{00000000-0005-0000-0000-00007A310000}"/>
    <cellStyle name="Normal 24 3 2" xfId="12482" xr:uid="{00000000-0005-0000-0000-00007B310000}"/>
    <cellStyle name="Normal 24 3 2 2" xfId="12483" xr:uid="{00000000-0005-0000-0000-00007C310000}"/>
    <cellStyle name="Normal 24 3 2 2 2" xfId="12484" xr:uid="{00000000-0005-0000-0000-00007D310000}"/>
    <cellStyle name="Normal 24 3 2 2 2 2" xfId="12485" xr:uid="{00000000-0005-0000-0000-00007E310000}"/>
    <cellStyle name="Normal 24 3 2 2 2 3" xfId="12486" xr:uid="{00000000-0005-0000-0000-00007F310000}"/>
    <cellStyle name="Normal 24 3 2 2 2 4" xfId="12487" xr:uid="{00000000-0005-0000-0000-000080310000}"/>
    <cellStyle name="Normal 24 3 2 2 3" xfId="12488" xr:uid="{00000000-0005-0000-0000-000081310000}"/>
    <cellStyle name="Normal 24 3 2 2 4" xfId="12489" xr:uid="{00000000-0005-0000-0000-000082310000}"/>
    <cellStyle name="Normal 24 3 2 2 5" xfId="12490" xr:uid="{00000000-0005-0000-0000-000083310000}"/>
    <cellStyle name="Normal 24 3 2 3" xfId="12491" xr:uid="{00000000-0005-0000-0000-000084310000}"/>
    <cellStyle name="Normal 24 3 2 4" xfId="12492" xr:uid="{00000000-0005-0000-0000-000085310000}"/>
    <cellStyle name="Normal 24 3 2 4 2" xfId="12493" xr:uid="{00000000-0005-0000-0000-000086310000}"/>
    <cellStyle name="Normal 24 3 2 4 3" xfId="12494" xr:uid="{00000000-0005-0000-0000-000087310000}"/>
    <cellStyle name="Normal 24 3 2 4 4" xfId="12495" xr:uid="{00000000-0005-0000-0000-000088310000}"/>
    <cellStyle name="Normal 24 3 2 5" xfId="12496" xr:uid="{00000000-0005-0000-0000-000089310000}"/>
    <cellStyle name="Normal 24 3 2 6" xfId="12497" xr:uid="{00000000-0005-0000-0000-00008A310000}"/>
    <cellStyle name="Normal 24 3 2 7" xfId="12498" xr:uid="{00000000-0005-0000-0000-00008B310000}"/>
    <cellStyle name="Normal 24 4" xfId="12499" xr:uid="{00000000-0005-0000-0000-00008C310000}"/>
    <cellStyle name="Normal 24 5" xfId="12500" xr:uid="{00000000-0005-0000-0000-00008D310000}"/>
    <cellStyle name="Normal 24 5 2" xfId="12501" xr:uid="{00000000-0005-0000-0000-00008E310000}"/>
    <cellStyle name="Normal 24 5 2 2" xfId="12502" xr:uid="{00000000-0005-0000-0000-00008F310000}"/>
    <cellStyle name="Normal 24 5 2 2 2" xfId="12503" xr:uid="{00000000-0005-0000-0000-000090310000}"/>
    <cellStyle name="Normal 24 5 2 2 3" xfId="12504" xr:uid="{00000000-0005-0000-0000-000091310000}"/>
    <cellStyle name="Normal 24 5 2 2 4" xfId="12505" xr:uid="{00000000-0005-0000-0000-000092310000}"/>
    <cellStyle name="Normal 24 5 2 3" xfId="12506" xr:uid="{00000000-0005-0000-0000-000093310000}"/>
    <cellStyle name="Normal 24 5 2 4" xfId="12507" xr:uid="{00000000-0005-0000-0000-000094310000}"/>
    <cellStyle name="Normal 24 5 2 5" xfId="12508" xr:uid="{00000000-0005-0000-0000-000095310000}"/>
    <cellStyle name="Normal 24 5 3" xfId="12509" xr:uid="{00000000-0005-0000-0000-000096310000}"/>
    <cellStyle name="Normal 24 5 4" xfId="12510" xr:uid="{00000000-0005-0000-0000-000097310000}"/>
    <cellStyle name="Normal 24 5 4 2" xfId="12511" xr:uid="{00000000-0005-0000-0000-000098310000}"/>
    <cellStyle name="Normal 24 5 4 3" xfId="12512" xr:uid="{00000000-0005-0000-0000-000099310000}"/>
    <cellStyle name="Normal 24 5 4 4" xfId="12513" xr:uid="{00000000-0005-0000-0000-00009A310000}"/>
    <cellStyle name="Normal 24 5 5" xfId="12514" xr:uid="{00000000-0005-0000-0000-00009B310000}"/>
    <cellStyle name="Normal 24 5 6" xfId="12515" xr:uid="{00000000-0005-0000-0000-00009C310000}"/>
    <cellStyle name="Normal 24 5 7" xfId="12516" xr:uid="{00000000-0005-0000-0000-00009D310000}"/>
    <cellStyle name="Normal 24 6" xfId="12517" xr:uid="{00000000-0005-0000-0000-00009E310000}"/>
    <cellStyle name="Normal 24 7" xfId="12518" xr:uid="{00000000-0005-0000-0000-00009F310000}"/>
    <cellStyle name="Normal 24 8" xfId="12519" xr:uid="{00000000-0005-0000-0000-0000A0310000}"/>
    <cellStyle name="Normal 24 8 2" xfId="12520" xr:uid="{00000000-0005-0000-0000-0000A1310000}"/>
    <cellStyle name="Normal 24 8 3" xfId="12521" xr:uid="{00000000-0005-0000-0000-0000A2310000}"/>
    <cellStyle name="Normal 24 8 4" xfId="12522" xr:uid="{00000000-0005-0000-0000-0000A3310000}"/>
    <cellStyle name="Normal 25" xfId="12523" xr:uid="{00000000-0005-0000-0000-0000A4310000}"/>
    <cellStyle name="Normal 25 2" xfId="12524" xr:uid="{00000000-0005-0000-0000-0000A5310000}"/>
    <cellStyle name="Normal 25 2 2" xfId="12525" xr:uid="{00000000-0005-0000-0000-0000A6310000}"/>
    <cellStyle name="Normal 25 2 2 2" xfId="12526" xr:uid="{00000000-0005-0000-0000-0000A7310000}"/>
    <cellStyle name="Normal 25 3" xfId="12527" xr:uid="{00000000-0005-0000-0000-0000A8310000}"/>
    <cellStyle name="Normal 25 3 2" xfId="12528" xr:uid="{00000000-0005-0000-0000-0000A9310000}"/>
    <cellStyle name="Normal 25 4" xfId="12529" xr:uid="{00000000-0005-0000-0000-0000AA310000}"/>
    <cellStyle name="Normal 25 5" xfId="12530" xr:uid="{00000000-0005-0000-0000-0000AB310000}"/>
    <cellStyle name="Normal 25 5 2" xfId="12531" xr:uid="{00000000-0005-0000-0000-0000AC310000}"/>
    <cellStyle name="Normal 25 5 2 2" xfId="12532" xr:uid="{00000000-0005-0000-0000-0000AD310000}"/>
    <cellStyle name="Normal 25 5 2 2 2" xfId="12533" xr:uid="{00000000-0005-0000-0000-0000AE310000}"/>
    <cellStyle name="Normal 25 5 2 2 3" xfId="12534" xr:uid="{00000000-0005-0000-0000-0000AF310000}"/>
    <cellStyle name="Normal 25 5 2 2 4" xfId="12535" xr:uid="{00000000-0005-0000-0000-0000B0310000}"/>
    <cellStyle name="Normal 25 5 2 3" xfId="12536" xr:uid="{00000000-0005-0000-0000-0000B1310000}"/>
    <cellStyle name="Normal 25 5 2 4" xfId="12537" xr:uid="{00000000-0005-0000-0000-0000B2310000}"/>
    <cellStyle name="Normal 25 5 2 5" xfId="12538" xr:uid="{00000000-0005-0000-0000-0000B3310000}"/>
    <cellStyle name="Normal 25 5 3" xfId="12539" xr:uid="{00000000-0005-0000-0000-0000B4310000}"/>
    <cellStyle name="Normal 25 5 3 2" xfId="12540" xr:uid="{00000000-0005-0000-0000-0000B5310000}"/>
    <cellStyle name="Normal 25 5 3 3" xfId="12541" xr:uid="{00000000-0005-0000-0000-0000B6310000}"/>
    <cellStyle name="Normal 25 5 3 4" xfId="12542" xr:uid="{00000000-0005-0000-0000-0000B7310000}"/>
    <cellStyle name="Normal 25 5 4" xfId="12543" xr:uid="{00000000-0005-0000-0000-0000B8310000}"/>
    <cellStyle name="Normal 25 5 5" xfId="12544" xr:uid="{00000000-0005-0000-0000-0000B9310000}"/>
    <cellStyle name="Normal 25 5 6" xfId="12545" xr:uid="{00000000-0005-0000-0000-0000BA310000}"/>
    <cellStyle name="Normal 25 6" xfId="12546" xr:uid="{00000000-0005-0000-0000-0000BB310000}"/>
    <cellStyle name="Normal 25 6 2" xfId="12547" xr:uid="{00000000-0005-0000-0000-0000BC310000}"/>
    <cellStyle name="Normal 25 6 3" xfId="12548" xr:uid="{00000000-0005-0000-0000-0000BD310000}"/>
    <cellStyle name="Normal 25 6 4" xfId="12549" xr:uid="{00000000-0005-0000-0000-0000BE310000}"/>
    <cellStyle name="Normal 26" xfId="12550" xr:uid="{00000000-0005-0000-0000-0000BF310000}"/>
    <cellStyle name="Normal 26 2" xfId="12551" xr:uid="{00000000-0005-0000-0000-0000C0310000}"/>
    <cellStyle name="Normal 26 2 2" xfId="12552" xr:uid="{00000000-0005-0000-0000-0000C1310000}"/>
    <cellStyle name="Normal 26 2 2 2" xfId="12553" xr:uid="{00000000-0005-0000-0000-0000C2310000}"/>
    <cellStyle name="Normal 26 3" xfId="12554" xr:uid="{00000000-0005-0000-0000-0000C3310000}"/>
    <cellStyle name="Normal 26 3 2" xfId="12555" xr:uid="{00000000-0005-0000-0000-0000C4310000}"/>
    <cellStyle name="Normal 26 3 3" xfId="12556" xr:uid="{00000000-0005-0000-0000-0000C5310000}"/>
    <cellStyle name="Normal 26 3 4" xfId="12557" xr:uid="{00000000-0005-0000-0000-0000C6310000}"/>
    <cellStyle name="Normal 26 3 4 2" xfId="12558" xr:uid="{00000000-0005-0000-0000-0000C7310000}"/>
    <cellStyle name="Normal 26 3 4 3" xfId="12559" xr:uid="{00000000-0005-0000-0000-0000C8310000}"/>
    <cellStyle name="Normal 26 3 4 4" xfId="12560" xr:uid="{00000000-0005-0000-0000-0000C9310000}"/>
    <cellStyle name="Normal 26 4" xfId="12561" xr:uid="{00000000-0005-0000-0000-0000CA310000}"/>
    <cellStyle name="Normal 26 4 2" xfId="12562" xr:uid="{00000000-0005-0000-0000-0000CB310000}"/>
    <cellStyle name="Normal 26 4 3" xfId="12563" xr:uid="{00000000-0005-0000-0000-0000CC310000}"/>
    <cellStyle name="Normal 26 4 3 2" xfId="12564" xr:uid="{00000000-0005-0000-0000-0000CD310000}"/>
    <cellStyle name="Normal 26 4 3 3" xfId="12565" xr:uid="{00000000-0005-0000-0000-0000CE310000}"/>
    <cellStyle name="Normal 26 4 3 4" xfId="12566" xr:uid="{00000000-0005-0000-0000-0000CF310000}"/>
    <cellStyle name="Normal 26 5" xfId="12567" xr:uid="{00000000-0005-0000-0000-0000D0310000}"/>
    <cellStyle name="Normal 26 5 2" xfId="12568" xr:uid="{00000000-0005-0000-0000-0000D1310000}"/>
    <cellStyle name="Normal 26 5 2 2" xfId="12569" xr:uid="{00000000-0005-0000-0000-0000D2310000}"/>
    <cellStyle name="Normal 26 5 2 2 2" xfId="12570" xr:uid="{00000000-0005-0000-0000-0000D3310000}"/>
    <cellStyle name="Normal 26 5 2 2 3" xfId="12571" xr:uid="{00000000-0005-0000-0000-0000D4310000}"/>
    <cellStyle name="Normal 26 5 2 2 4" xfId="12572" xr:uid="{00000000-0005-0000-0000-0000D5310000}"/>
    <cellStyle name="Normal 26 5 2 3" xfId="12573" xr:uid="{00000000-0005-0000-0000-0000D6310000}"/>
    <cellStyle name="Normal 26 5 2 4" xfId="12574" xr:uid="{00000000-0005-0000-0000-0000D7310000}"/>
    <cellStyle name="Normal 26 5 2 5" xfId="12575" xr:uid="{00000000-0005-0000-0000-0000D8310000}"/>
    <cellStyle name="Normal 26 5 3" xfId="12576" xr:uid="{00000000-0005-0000-0000-0000D9310000}"/>
    <cellStyle name="Normal 26 5 3 2" xfId="12577" xr:uid="{00000000-0005-0000-0000-0000DA310000}"/>
    <cellStyle name="Normal 26 5 3 3" xfId="12578" xr:uid="{00000000-0005-0000-0000-0000DB310000}"/>
    <cellStyle name="Normal 26 5 3 4" xfId="12579" xr:uid="{00000000-0005-0000-0000-0000DC310000}"/>
    <cellStyle name="Normal 26 5 4" xfId="12580" xr:uid="{00000000-0005-0000-0000-0000DD310000}"/>
    <cellStyle name="Normal 26 5 5" xfId="12581" xr:uid="{00000000-0005-0000-0000-0000DE310000}"/>
    <cellStyle name="Normal 26 5 6" xfId="12582" xr:uid="{00000000-0005-0000-0000-0000DF310000}"/>
    <cellStyle name="Normal 26 6" xfId="12583" xr:uid="{00000000-0005-0000-0000-0000E0310000}"/>
    <cellStyle name="Normal 26 6 2" xfId="12584" xr:uid="{00000000-0005-0000-0000-0000E1310000}"/>
    <cellStyle name="Normal 26 6 3" xfId="12585" xr:uid="{00000000-0005-0000-0000-0000E2310000}"/>
    <cellStyle name="Normal 26 6 4" xfId="12586" xr:uid="{00000000-0005-0000-0000-0000E3310000}"/>
    <cellStyle name="Normal 27" xfId="12587" xr:uid="{00000000-0005-0000-0000-0000E4310000}"/>
    <cellStyle name="Normal 27 2" xfId="12588" xr:uid="{00000000-0005-0000-0000-0000E5310000}"/>
    <cellStyle name="Normal 27 2 2" xfId="12589" xr:uid="{00000000-0005-0000-0000-0000E6310000}"/>
    <cellStyle name="Normal 27 3" xfId="12590" xr:uid="{00000000-0005-0000-0000-0000E7310000}"/>
    <cellStyle name="Normal 27 3 2" xfId="12591" xr:uid="{00000000-0005-0000-0000-0000E8310000}"/>
    <cellStyle name="Normal 27 4" xfId="12592" xr:uid="{00000000-0005-0000-0000-0000E9310000}"/>
    <cellStyle name="Normal 27 5" xfId="12593" xr:uid="{00000000-0005-0000-0000-0000EA310000}"/>
    <cellStyle name="Normal 27 5 2" xfId="12594" xr:uid="{00000000-0005-0000-0000-0000EB310000}"/>
    <cellStyle name="Normal 27 5 2 2" xfId="12595" xr:uid="{00000000-0005-0000-0000-0000EC310000}"/>
    <cellStyle name="Normal 27 5 2 2 2" xfId="12596" xr:uid="{00000000-0005-0000-0000-0000ED310000}"/>
    <cellStyle name="Normal 27 5 2 2 3" xfId="12597" xr:uid="{00000000-0005-0000-0000-0000EE310000}"/>
    <cellStyle name="Normal 27 5 2 2 4" xfId="12598" xr:uid="{00000000-0005-0000-0000-0000EF310000}"/>
    <cellStyle name="Normal 27 5 2 3" xfId="12599" xr:uid="{00000000-0005-0000-0000-0000F0310000}"/>
    <cellStyle name="Normal 27 5 2 4" xfId="12600" xr:uid="{00000000-0005-0000-0000-0000F1310000}"/>
    <cellStyle name="Normal 27 5 2 5" xfId="12601" xr:uid="{00000000-0005-0000-0000-0000F2310000}"/>
    <cellStyle name="Normal 27 5 3" xfId="12602" xr:uid="{00000000-0005-0000-0000-0000F3310000}"/>
    <cellStyle name="Normal 27 5 3 2" xfId="12603" xr:uid="{00000000-0005-0000-0000-0000F4310000}"/>
    <cellStyle name="Normal 27 5 3 3" xfId="12604" xr:uid="{00000000-0005-0000-0000-0000F5310000}"/>
    <cellStyle name="Normal 27 5 3 4" xfId="12605" xr:uid="{00000000-0005-0000-0000-0000F6310000}"/>
    <cellStyle name="Normal 27 5 4" xfId="12606" xr:uid="{00000000-0005-0000-0000-0000F7310000}"/>
    <cellStyle name="Normal 27 5 5" xfId="12607" xr:uid="{00000000-0005-0000-0000-0000F8310000}"/>
    <cellStyle name="Normal 27 5 6" xfId="12608" xr:uid="{00000000-0005-0000-0000-0000F9310000}"/>
    <cellStyle name="Normal 28" xfId="12609" xr:uid="{00000000-0005-0000-0000-0000FA310000}"/>
    <cellStyle name="Normal 28 2" xfId="12610" xr:uid="{00000000-0005-0000-0000-0000FB310000}"/>
    <cellStyle name="Normal 28 2 2" xfId="12611" xr:uid="{00000000-0005-0000-0000-0000FC310000}"/>
    <cellStyle name="Normal 28 3" xfId="12612" xr:uid="{00000000-0005-0000-0000-0000FD310000}"/>
    <cellStyle name="Normal 28 3 2" xfId="12613" xr:uid="{00000000-0005-0000-0000-0000FE310000}"/>
    <cellStyle name="Normal 28 4" xfId="12614" xr:uid="{00000000-0005-0000-0000-0000FF310000}"/>
    <cellStyle name="Normal 28 5" xfId="12615" xr:uid="{00000000-0005-0000-0000-000000320000}"/>
    <cellStyle name="Normal 28 5 2" xfId="12616" xr:uid="{00000000-0005-0000-0000-000001320000}"/>
    <cellStyle name="Normal 28 5 2 2" xfId="12617" xr:uid="{00000000-0005-0000-0000-000002320000}"/>
    <cellStyle name="Normal 28 5 2 2 2" xfId="12618" xr:uid="{00000000-0005-0000-0000-000003320000}"/>
    <cellStyle name="Normal 28 5 2 2 3" xfId="12619" xr:uid="{00000000-0005-0000-0000-000004320000}"/>
    <cellStyle name="Normal 28 5 2 2 4" xfId="12620" xr:uid="{00000000-0005-0000-0000-000005320000}"/>
    <cellStyle name="Normal 28 5 2 3" xfId="12621" xr:uid="{00000000-0005-0000-0000-000006320000}"/>
    <cellStyle name="Normal 28 5 2 4" xfId="12622" xr:uid="{00000000-0005-0000-0000-000007320000}"/>
    <cellStyle name="Normal 28 5 2 5" xfId="12623" xr:uid="{00000000-0005-0000-0000-000008320000}"/>
    <cellStyle name="Normal 28 5 3" xfId="12624" xr:uid="{00000000-0005-0000-0000-000009320000}"/>
    <cellStyle name="Normal 28 5 3 2" xfId="12625" xr:uid="{00000000-0005-0000-0000-00000A320000}"/>
    <cellStyle name="Normal 28 5 3 3" xfId="12626" xr:uid="{00000000-0005-0000-0000-00000B320000}"/>
    <cellStyle name="Normal 28 5 3 4" xfId="12627" xr:uid="{00000000-0005-0000-0000-00000C320000}"/>
    <cellStyle name="Normal 28 5 4" xfId="12628" xr:uid="{00000000-0005-0000-0000-00000D320000}"/>
    <cellStyle name="Normal 28 5 5" xfId="12629" xr:uid="{00000000-0005-0000-0000-00000E320000}"/>
    <cellStyle name="Normal 28 5 6" xfId="12630" xr:uid="{00000000-0005-0000-0000-00000F320000}"/>
    <cellStyle name="Normal 29" xfId="12631" xr:uid="{00000000-0005-0000-0000-000010320000}"/>
    <cellStyle name="Normal 29 10" xfId="12632" xr:uid="{00000000-0005-0000-0000-000011320000}"/>
    <cellStyle name="Normal 29 10 2" xfId="12633" xr:uid="{00000000-0005-0000-0000-000012320000}"/>
    <cellStyle name="Normal 29 11" xfId="12634" xr:uid="{00000000-0005-0000-0000-000013320000}"/>
    <cellStyle name="Normal 29 11 2" xfId="12635" xr:uid="{00000000-0005-0000-0000-000014320000}"/>
    <cellStyle name="Normal 29 12" xfId="12636" xr:uid="{00000000-0005-0000-0000-000015320000}"/>
    <cellStyle name="Normal 29 12 2" xfId="12637" xr:uid="{00000000-0005-0000-0000-000016320000}"/>
    <cellStyle name="Normal 29 13" xfId="12638" xr:uid="{00000000-0005-0000-0000-000017320000}"/>
    <cellStyle name="Normal 29 13 2" xfId="12639" xr:uid="{00000000-0005-0000-0000-000018320000}"/>
    <cellStyle name="Normal 29 13 2 2" xfId="12640" xr:uid="{00000000-0005-0000-0000-000019320000}"/>
    <cellStyle name="Normal 29 13 2 3" xfId="12641" xr:uid="{00000000-0005-0000-0000-00001A320000}"/>
    <cellStyle name="Normal 29 13 2 4" xfId="12642" xr:uid="{00000000-0005-0000-0000-00001B320000}"/>
    <cellStyle name="Normal 29 13 3" xfId="12643" xr:uid="{00000000-0005-0000-0000-00001C320000}"/>
    <cellStyle name="Normal 29 13 4" xfId="12644" xr:uid="{00000000-0005-0000-0000-00001D320000}"/>
    <cellStyle name="Normal 29 13 5" xfId="12645" xr:uid="{00000000-0005-0000-0000-00001E320000}"/>
    <cellStyle name="Normal 29 14" xfId="12646" xr:uid="{00000000-0005-0000-0000-00001F320000}"/>
    <cellStyle name="Normal 29 14 2" xfId="12647" xr:uid="{00000000-0005-0000-0000-000020320000}"/>
    <cellStyle name="Normal 29 14 3" xfId="12648" xr:uid="{00000000-0005-0000-0000-000021320000}"/>
    <cellStyle name="Normal 29 14 4" xfId="12649" xr:uid="{00000000-0005-0000-0000-000022320000}"/>
    <cellStyle name="Normal 29 15" xfId="12650" xr:uid="{00000000-0005-0000-0000-000023320000}"/>
    <cellStyle name="Normal 29 16" xfId="12651" xr:uid="{00000000-0005-0000-0000-000024320000}"/>
    <cellStyle name="Normal 29 17" xfId="12652" xr:uid="{00000000-0005-0000-0000-000025320000}"/>
    <cellStyle name="Normal 29 2" xfId="12653" xr:uid="{00000000-0005-0000-0000-000026320000}"/>
    <cellStyle name="Normal 29 2 2" xfId="12654" xr:uid="{00000000-0005-0000-0000-000027320000}"/>
    <cellStyle name="Normal 29 3" xfId="12655" xr:uid="{00000000-0005-0000-0000-000028320000}"/>
    <cellStyle name="Normal 29 3 2" xfId="12656" xr:uid="{00000000-0005-0000-0000-000029320000}"/>
    <cellStyle name="Normal 29 4" xfId="12657" xr:uid="{00000000-0005-0000-0000-00002A320000}"/>
    <cellStyle name="Normal 29 4 2" xfId="12658" xr:uid="{00000000-0005-0000-0000-00002B320000}"/>
    <cellStyle name="Normal 29 5" xfId="12659" xr:uid="{00000000-0005-0000-0000-00002C320000}"/>
    <cellStyle name="Normal 29 5 2" xfId="12660" xr:uid="{00000000-0005-0000-0000-00002D320000}"/>
    <cellStyle name="Normal 29 6" xfId="12661" xr:uid="{00000000-0005-0000-0000-00002E320000}"/>
    <cellStyle name="Normal 29 6 2" xfId="12662" xr:uid="{00000000-0005-0000-0000-00002F320000}"/>
    <cellStyle name="Normal 29 7" xfId="12663" xr:uid="{00000000-0005-0000-0000-000030320000}"/>
    <cellStyle name="Normal 29 7 2" xfId="12664" xr:uid="{00000000-0005-0000-0000-000031320000}"/>
    <cellStyle name="Normal 29 8" xfId="12665" xr:uid="{00000000-0005-0000-0000-000032320000}"/>
    <cellStyle name="Normal 29 8 2" xfId="12666" xr:uid="{00000000-0005-0000-0000-000033320000}"/>
    <cellStyle name="Normal 29 9" xfId="12667" xr:uid="{00000000-0005-0000-0000-000034320000}"/>
    <cellStyle name="Normal 29 9 2" xfId="12668" xr:uid="{00000000-0005-0000-0000-000035320000}"/>
    <cellStyle name="Normal 3" xfId="12" xr:uid="{00000000-0005-0000-0000-000036320000}"/>
    <cellStyle name="Normal 3 10" xfId="12669" xr:uid="{00000000-0005-0000-0000-000037320000}"/>
    <cellStyle name="Normal 3 10 2" xfId="12670" xr:uid="{00000000-0005-0000-0000-000038320000}"/>
    <cellStyle name="Normal 3 10 2 2" xfId="12671" xr:uid="{00000000-0005-0000-0000-000039320000}"/>
    <cellStyle name="Normal 3 10 2 3" xfId="12672" xr:uid="{00000000-0005-0000-0000-00003A320000}"/>
    <cellStyle name="Normal 3 10 2 3 2" xfId="12673" xr:uid="{00000000-0005-0000-0000-00003B320000}"/>
    <cellStyle name="Normal 3 10 2 3 2 2" xfId="12674" xr:uid="{00000000-0005-0000-0000-00003C320000}"/>
    <cellStyle name="Normal 3 10 2 3 2 3" xfId="12675" xr:uid="{00000000-0005-0000-0000-00003D320000}"/>
    <cellStyle name="Normal 3 10 2 3 2 4" xfId="12676" xr:uid="{00000000-0005-0000-0000-00003E320000}"/>
    <cellStyle name="Normal 3 10 2 3 3" xfId="12677" xr:uid="{00000000-0005-0000-0000-00003F320000}"/>
    <cellStyle name="Normal 3 10 2 3 4" xfId="12678" xr:uid="{00000000-0005-0000-0000-000040320000}"/>
    <cellStyle name="Normal 3 10 2 3 5" xfId="12679" xr:uid="{00000000-0005-0000-0000-000041320000}"/>
    <cellStyle name="Normal 3 10 2 4" xfId="12680" xr:uid="{00000000-0005-0000-0000-000042320000}"/>
    <cellStyle name="Normal 3 10 2 4 2" xfId="12681" xr:uid="{00000000-0005-0000-0000-000043320000}"/>
    <cellStyle name="Normal 3 10 2 4 3" xfId="12682" xr:uid="{00000000-0005-0000-0000-000044320000}"/>
    <cellStyle name="Normal 3 10 2 4 4" xfId="12683" xr:uid="{00000000-0005-0000-0000-000045320000}"/>
    <cellStyle name="Normal 3 10 2 5" xfId="12684" xr:uid="{00000000-0005-0000-0000-000046320000}"/>
    <cellStyle name="Normal 3 10 2 6" xfId="12685" xr:uid="{00000000-0005-0000-0000-000047320000}"/>
    <cellStyle name="Normal 3 10 2 7" xfId="12686" xr:uid="{00000000-0005-0000-0000-000048320000}"/>
    <cellStyle name="Normal 3 10 3" xfId="12687" xr:uid="{00000000-0005-0000-0000-000049320000}"/>
    <cellStyle name="Normal 3 10 3 2" xfId="12688" xr:uid="{00000000-0005-0000-0000-00004A320000}"/>
    <cellStyle name="Normal 3 10 3 2 2" xfId="12689" xr:uid="{00000000-0005-0000-0000-00004B320000}"/>
    <cellStyle name="Normal 3 10 3 2 2 2" xfId="12690" xr:uid="{00000000-0005-0000-0000-00004C320000}"/>
    <cellStyle name="Normal 3 10 3 2 2 3" xfId="12691" xr:uid="{00000000-0005-0000-0000-00004D320000}"/>
    <cellStyle name="Normal 3 10 3 2 2 4" xfId="12692" xr:uid="{00000000-0005-0000-0000-00004E320000}"/>
    <cellStyle name="Normal 3 10 3 2 3" xfId="12693" xr:uid="{00000000-0005-0000-0000-00004F320000}"/>
    <cellStyle name="Normal 3 10 3 2 4" xfId="12694" xr:uid="{00000000-0005-0000-0000-000050320000}"/>
    <cellStyle name="Normal 3 10 3 2 5" xfId="12695" xr:uid="{00000000-0005-0000-0000-000051320000}"/>
    <cellStyle name="Normal 3 10 3 3" xfId="12696" xr:uid="{00000000-0005-0000-0000-000052320000}"/>
    <cellStyle name="Normal 3 10 3 3 2" xfId="12697" xr:uid="{00000000-0005-0000-0000-000053320000}"/>
    <cellStyle name="Normal 3 10 3 3 3" xfId="12698" xr:uid="{00000000-0005-0000-0000-000054320000}"/>
    <cellStyle name="Normal 3 10 3 3 4" xfId="12699" xr:uid="{00000000-0005-0000-0000-000055320000}"/>
    <cellStyle name="Normal 3 10 3 4" xfId="12700" xr:uid="{00000000-0005-0000-0000-000056320000}"/>
    <cellStyle name="Normal 3 10 3 5" xfId="12701" xr:uid="{00000000-0005-0000-0000-000057320000}"/>
    <cellStyle name="Normal 3 10 3 6" xfId="12702" xr:uid="{00000000-0005-0000-0000-000058320000}"/>
    <cellStyle name="Normal 3 10 4" xfId="12703" xr:uid="{00000000-0005-0000-0000-000059320000}"/>
    <cellStyle name="Normal 3 10 5" xfId="12704" xr:uid="{00000000-0005-0000-0000-00005A320000}"/>
    <cellStyle name="Normal 3 10 5 2" xfId="12705" xr:uid="{00000000-0005-0000-0000-00005B320000}"/>
    <cellStyle name="Normal 3 10 5 2 2" xfId="12706" xr:uid="{00000000-0005-0000-0000-00005C320000}"/>
    <cellStyle name="Normal 3 10 5 2 3" xfId="12707" xr:uid="{00000000-0005-0000-0000-00005D320000}"/>
    <cellStyle name="Normal 3 10 5 2 4" xfId="12708" xr:uid="{00000000-0005-0000-0000-00005E320000}"/>
    <cellStyle name="Normal 3 10 5 3" xfId="12709" xr:uid="{00000000-0005-0000-0000-00005F320000}"/>
    <cellStyle name="Normal 3 10 5 4" xfId="12710" xr:uid="{00000000-0005-0000-0000-000060320000}"/>
    <cellStyle name="Normal 3 10 5 5" xfId="12711" xr:uid="{00000000-0005-0000-0000-000061320000}"/>
    <cellStyle name="Normal 3 10 6" xfId="12712" xr:uid="{00000000-0005-0000-0000-000062320000}"/>
    <cellStyle name="Normal 3 10 7" xfId="12713" xr:uid="{00000000-0005-0000-0000-000063320000}"/>
    <cellStyle name="Normal 3 10 8" xfId="12714" xr:uid="{00000000-0005-0000-0000-000064320000}"/>
    <cellStyle name="Normal 3 11" xfId="12715" xr:uid="{00000000-0005-0000-0000-000065320000}"/>
    <cellStyle name="Normal 3 11 2" xfId="12716" xr:uid="{00000000-0005-0000-0000-000066320000}"/>
    <cellStyle name="Normal 3 11 2 2" xfId="12717" xr:uid="{00000000-0005-0000-0000-000067320000}"/>
    <cellStyle name="Normal 3 11 2 2 2" xfId="12718" xr:uid="{00000000-0005-0000-0000-000068320000}"/>
    <cellStyle name="Normal 3 11 2 2 2 2" xfId="12719" xr:uid="{00000000-0005-0000-0000-000069320000}"/>
    <cellStyle name="Normal 3 11 2 2 2 3" xfId="12720" xr:uid="{00000000-0005-0000-0000-00006A320000}"/>
    <cellStyle name="Normal 3 11 2 2 2 4" xfId="12721" xr:uid="{00000000-0005-0000-0000-00006B320000}"/>
    <cellStyle name="Normal 3 11 2 2 3" xfId="12722" xr:uid="{00000000-0005-0000-0000-00006C320000}"/>
    <cellStyle name="Normal 3 11 2 2 4" xfId="12723" xr:uid="{00000000-0005-0000-0000-00006D320000}"/>
    <cellStyle name="Normal 3 11 2 2 5" xfId="12724" xr:uid="{00000000-0005-0000-0000-00006E320000}"/>
    <cellStyle name="Normal 3 11 2 3" xfId="12725" xr:uid="{00000000-0005-0000-0000-00006F320000}"/>
    <cellStyle name="Normal 3 11 2 3 2" xfId="12726" xr:uid="{00000000-0005-0000-0000-000070320000}"/>
    <cellStyle name="Normal 3 11 2 3 3" xfId="12727" xr:uid="{00000000-0005-0000-0000-000071320000}"/>
    <cellStyle name="Normal 3 11 2 3 4" xfId="12728" xr:uid="{00000000-0005-0000-0000-000072320000}"/>
    <cellStyle name="Normal 3 11 2 4" xfId="12729" xr:uid="{00000000-0005-0000-0000-000073320000}"/>
    <cellStyle name="Normal 3 11 2 5" xfId="12730" xr:uid="{00000000-0005-0000-0000-000074320000}"/>
    <cellStyle name="Normal 3 11 2 6" xfId="12731" xr:uid="{00000000-0005-0000-0000-000075320000}"/>
    <cellStyle name="Normal 3 11 3" xfId="12732" xr:uid="{00000000-0005-0000-0000-000076320000}"/>
    <cellStyle name="Normal 3 11 4" xfId="12733" xr:uid="{00000000-0005-0000-0000-000077320000}"/>
    <cellStyle name="Normal 3 11 4 2" xfId="12734" xr:uid="{00000000-0005-0000-0000-000078320000}"/>
    <cellStyle name="Normal 3 11 4 2 2" xfId="12735" xr:uid="{00000000-0005-0000-0000-000079320000}"/>
    <cellStyle name="Normal 3 11 4 2 3" xfId="12736" xr:uid="{00000000-0005-0000-0000-00007A320000}"/>
    <cellStyle name="Normal 3 11 4 2 4" xfId="12737" xr:uid="{00000000-0005-0000-0000-00007B320000}"/>
    <cellStyle name="Normal 3 11 4 3" xfId="12738" xr:uid="{00000000-0005-0000-0000-00007C320000}"/>
    <cellStyle name="Normal 3 11 4 4" xfId="12739" xr:uid="{00000000-0005-0000-0000-00007D320000}"/>
    <cellStyle name="Normal 3 11 4 5" xfId="12740" xr:uid="{00000000-0005-0000-0000-00007E320000}"/>
    <cellStyle name="Normal 3 11 5" xfId="12741" xr:uid="{00000000-0005-0000-0000-00007F320000}"/>
    <cellStyle name="Normal 3 11 6" xfId="12742" xr:uid="{00000000-0005-0000-0000-000080320000}"/>
    <cellStyle name="Normal 3 11 7" xfId="12743" xr:uid="{00000000-0005-0000-0000-000081320000}"/>
    <cellStyle name="Normal 3 12" xfId="12744" xr:uid="{00000000-0005-0000-0000-000082320000}"/>
    <cellStyle name="Normal 3 12 2" xfId="12745" xr:uid="{00000000-0005-0000-0000-000083320000}"/>
    <cellStyle name="Normal 3 12 2 2" xfId="12746" xr:uid="{00000000-0005-0000-0000-000084320000}"/>
    <cellStyle name="Normal 3 12 2 2 2" xfId="12747" xr:uid="{00000000-0005-0000-0000-000085320000}"/>
    <cellStyle name="Normal 3 12 2 2 3" xfId="12748" xr:uid="{00000000-0005-0000-0000-000086320000}"/>
    <cellStyle name="Normal 3 12 2 2 4" xfId="12749" xr:uid="{00000000-0005-0000-0000-000087320000}"/>
    <cellStyle name="Normal 3 12 3" xfId="12750" xr:uid="{00000000-0005-0000-0000-000088320000}"/>
    <cellStyle name="Normal 3 12 3 2" xfId="12751" xr:uid="{00000000-0005-0000-0000-000089320000}"/>
    <cellStyle name="Normal 3 12 3 2 2" xfId="12752" xr:uid="{00000000-0005-0000-0000-00008A320000}"/>
    <cellStyle name="Normal 3 12 3 2 3" xfId="12753" xr:uid="{00000000-0005-0000-0000-00008B320000}"/>
    <cellStyle name="Normal 3 12 3 2 4" xfId="12754" xr:uid="{00000000-0005-0000-0000-00008C320000}"/>
    <cellStyle name="Normal 3 12 3 3" xfId="12755" xr:uid="{00000000-0005-0000-0000-00008D320000}"/>
    <cellStyle name="Normal 3 12 3 4" xfId="12756" xr:uid="{00000000-0005-0000-0000-00008E320000}"/>
    <cellStyle name="Normal 3 12 3 5" xfId="12757" xr:uid="{00000000-0005-0000-0000-00008F320000}"/>
    <cellStyle name="Normal 3 12 4" xfId="12758" xr:uid="{00000000-0005-0000-0000-000090320000}"/>
    <cellStyle name="Normal 3 12 5" xfId="12759" xr:uid="{00000000-0005-0000-0000-000091320000}"/>
    <cellStyle name="Normal 3 12 6" xfId="12760" xr:uid="{00000000-0005-0000-0000-000092320000}"/>
    <cellStyle name="Normal 3 13" xfId="12761" xr:uid="{00000000-0005-0000-0000-000093320000}"/>
    <cellStyle name="Normal 3 13 2" xfId="12762" xr:uid="{00000000-0005-0000-0000-000094320000}"/>
    <cellStyle name="Normal 3 13 3" xfId="12763" xr:uid="{00000000-0005-0000-0000-000095320000}"/>
    <cellStyle name="Normal 3 13 3 2" xfId="12764" xr:uid="{00000000-0005-0000-0000-000096320000}"/>
    <cellStyle name="Normal 3 13 3 2 2" xfId="12765" xr:uid="{00000000-0005-0000-0000-000097320000}"/>
    <cellStyle name="Normal 3 13 3 2 3" xfId="12766" xr:uid="{00000000-0005-0000-0000-000098320000}"/>
    <cellStyle name="Normal 3 13 3 2 4" xfId="12767" xr:uid="{00000000-0005-0000-0000-000099320000}"/>
    <cellStyle name="Normal 3 13 3 3" xfId="12768" xr:uid="{00000000-0005-0000-0000-00009A320000}"/>
    <cellStyle name="Normal 3 13 3 4" xfId="12769" xr:uid="{00000000-0005-0000-0000-00009B320000}"/>
    <cellStyle name="Normal 3 13 3 5" xfId="12770" xr:uid="{00000000-0005-0000-0000-00009C320000}"/>
    <cellStyle name="Normal 3 13 4" xfId="12771" xr:uid="{00000000-0005-0000-0000-00009D320000}"/>
    <cellStyle name="Normal 3 13 4 2" xfId="12772" xr:uid="{00000000-0005-0000-0000-00009E320000}"/>
    <cellStyle name="Normal 3 13 4 3" xfId="12773" xr:uid="{00000000-0005-0000-0000-00009F320000}"/>
    <cellStyle name="Normal 3 13 4 4" xfId="12774" xr:uid="{00000000-0005-0000-0000-0000A0320000}"/>
    <cellStyle name="Normal 3 13 5" xfId="12775" xr:uid="{00000000-0005-0000-0000-0000A1320000}"/>
    <cellStyle name="Normal 3 13 6" xfId="12776" xr:uid="{00000000-0005-0000-0000-0000A2320000}"/>
    <cellStyle name="Normal 3 13 7" xfId="12777" xr:uid="{00000000-0005-0000-0000-0000A3320000}"/>
    <cellStyle name="Normal 3 14" xfId="12778" xr:uid="{00000000-0005-0000-0000-0000A4320000}"/>
    <cellStyle name="Normal 3 14 2" xfId="12779" xr:uid="{00000000-0005-0000-0000-0000A5320000}"/>
    <cellStyle name="Normal 3 15" xfId="12780" xr:uid="{00000000-0005-0000-0000-0000A6320000}"/>
    <cellStyle name="Normal 3 15 2" xfId="12781" xr:uid="{00000000-0005-0000-0000-0000A7320000}"/>
    <cellStyle name="Normal 3 16" xfId="12782" xr:uid="{00000000-0005-0000-0000-0000A8320000}"/>
    <cellStyle name="Normal 3 16 2" xfId="12783" xr:uid="{00000000-0005-0000-0000-0000A9320000}"/>
    <cellStyle name="Normal 3 17" xfId="12784" xr:uid="{00000000-0005-0000-0000-0000AA320000}"/>
    <cellStyle name="Normal 3 17 2" xfId="12785" xr:uid="{00000000-0005-0000-0000-0000AB320000}"/>
    <cellStyle name="Normal 3 18" xfId="12786" xr:uid="{00000000-0005-0000-0000-0000AC320000}"/>
    <cellStyle name="Normal 3 18 2" xfId="12787" xr:uid="{00000000-0005-0000-0000-0000AD320000}"/>
    <cellStyle name="Normal 3 19" xfId="12788" xr:uid="{00000000-0005-0000-0000-0000AE320000}"/>
    <cellStyle name="Normal 3 19 2" xfId="12789" xr:uid="{00000000-0005-0000-0000-0000AF320000}"/>
    <cellStyle name="Normal 3 2" xfId="12790" xr:uid="{00000000-0005-0000-0000-0000B0320000}"/>
    <cellStyle name="Normal 3 2 10" xfId="12791" xr:uid="{00000000-0005-0000-0000-0000B1320000}"/>
    <cellStyle name="Normal 3 2 10 2" xfId="12792" xr:uid="{00000000-0005-0000-0000-0000B2320000}"/>
    <cellStyle name="Normal 3 2 10 3" xfId="12793" xr:uid="{00000000-0005-0000-0000-0000B3320000}"/>
    <cellStyle name="Normal 3 2 10 3 2" xfId="12794" xr:uid="{00000000-0005-0000-0000-0000B4320000}"/>
    <cellStyle name="Normal 3 2 10 3 2 2" xfId="12795" xr:uid="{00000000-0005-0000-0000-0000B5320000}"/>
    <cellStyle name="Normal 3 2 10 3 2 3" xfId="12796" xr:uid="{00000000-0005-0000-0000-0000B6320000}"/>
    <cellStyle name="Normal 3 2 10 3 2 4" xfId="12797" xr:uid="{00000000-0005-0000-0000-0000B7320000}"/>
    <cellStyle name="Normal 3 2 10 3 3" xfId="12798" xr:uid="{00000000-0005-0000-0000-0000B8320000}"/>
    <cellStyle name="Normal 3 2 10 3 4" xfId="12799" xr:uid="{00000000-0005-0000-0000-0000B9320000}"/>
    <cellStyle name="Normal 3 2 10 3 5" xfId="12800" xr:uid="{00000000-0005-0000-0000-0000BA320000}"/>
    <cellStyle name="Normal 3 2 10 4" xfId="12801" xr:uid="{00000000-0005-0000-0000-0000BB320000}"/>
    <cellStyle name="Normal 3 2 10 4 2" xfId="12802" xr:uid="{00000000-0005-0000-0000-0000BC320000}"/>
    <cellStyle name="Normal 3 2 10 4 3" xfId="12803" xr:uid="{00000000-0005-0000-0000-0000BD320000}"/>
    <cellStyle name="Normal 3 2 10 4 4" xfId="12804" xr:uid="{00000000-0005-0000-0000-0000BE320000}"/>
    <cellStyle name="Normal 3 2 10 5" xfId="12805" xr:uid="{00000000-0005-0000-0000-0000BF320000}"/>
    <cellStyle name="Normal 3 2 10 6" xfId="12806" xr:uid="{00000000-0005-0000-0000-0000C0320000}"/>
    <cellStyle name="Normal 3 2 10 7" xfId="12807" xr:uid="{00000000-0005-0000-0000-0000C1320000}"/>
    <cellStyle name="Normal 3 2 11" xfId="12808" xr:uid="{00000000-0005-0000-0000-0000C2320000}"/>
    <cellStyle name="Normal 3 2 11 2" xfId="12809" xr:uid="{00000000-0005-0000-0000-0000C3320000}"/>
    <cellStyle name="Normal 3 2 11 3" xfId="12810" xr:uid="{00000000-0005-0000-0000-0000C4320000}"/>
    <cellStyle name="Normal 3 2 11 3 2" xfId="12811" xr:uid="{00000000-0005-0000-0000-0000C5320000}"/>
    <cellStyle name="Normal 3 2 11 3 2 2" xfId="12812" xr:uid="{00000000-0005-0000-0000-0000C6320000}"/>
    <cellStyle name="Normal 3 2 11 3 2 3" xfId="12813" xr:uid="{00000000-0005-0000-0000-0000C7320000}"/>
    <cellStyle name="Normal 3 2 11 3 2 4" xfId="12814" xr:uid="{00000000-0005-0000-0000-0000C8320000}"/>
    <cellStyle name="Normal 3 2 11 3 3" xfId="12815" xr:uid="{00000000-0005-0000-0000-0000C9320000}"/>
    <cellStyle name="Normal 3 2 11 3 4" xfId="12816" xr:uid="{00000000-0005-0000-0000-0000CA320000}"/>
    <cellStyle name="Normal 3 2 11 3 5" xfId="12817" xr:uid="{00000000-0005-0000-0000-0000CB320000}"/>
    <cellStyle name="Normal 3 2 11 4" xfId="12818" xr:uid="{00000000-0005-0000-0000-0000CC320000}"/>
    <cellStyle name="Normal 3 2 11 4 2" xfId="12819" xr:uid="{00000000-0005-0000-0000-0000CD320000}"/>
    <cellStyle name="Normal 3 2 11 4 3" xfId="12820" xr:uid="{00000000-0005-0000-0000-0000CE320000}"/>
    <cellStyle name="Normal 3 2 11 4 4" xfId="12821" xr:uid="{00000000-0005-0000-0000-0000CF320000}"/>
    <cellStyle name="Normal 3 2 11 5" xfId="12822" xr:uid="{00000000-0005-0000-0000-0000D0320000}"/>
    <cellStyle name="Normal 3 2 11 6" xfId="12823" xr:uid="{00000000-0005-0000-0000-0000D1320000}"/>
    <cellStyle name="Normal 3 2 11 7" xfId="12824" xr:uid="{00000000-0005-0000-0000-0000D2320000}"/>
    <cellStyle name="Normal 3 2 12" xfId="12825" xr:uid="{00000000-0005-0000-0000-0000D3320000}"/>
    <cellStyle name="Normal 3 2 13" xfId="12826" xr:uid="{00000000-0005-0000-0000-0000D4320000}"/>
    <cellStyle name="Normal 3 2 14" xfId="12827" xr:uid="{00000000-0005-0000-0000-0000D5320000}"/>
    <cellStyle name="Normal 3 2 15" xfId="12828" xr:uid="{00000000-0005-0000-0000-0000D6320000}"/>
    <cellStyle name="Normal 3 2 16" xfId="12829" xr:uid="{00000000-0005-0000-0000-0000D7320000}"/>
    <cellStyle name="Normal 3 2 17" xfId="12830" xr:uid="{00000000-0005-0000-0000-0000D8320000}"/>
    <cellStyle name="Normal 3 2 17 2" xfId="12831" xr:uid="{00000000-0005-0000-0000-0000D9320000}"/>
    <cellStyle name="Normal 3 2 18" xfId="12832" xr:uid="{00000000-0005-0000-0000-0000DA320000}"/>
    <cellStyle name="Normal 3 2 18 2" xfId="12833" xr:uid="{00000000-0005-0000-0000-0000DB320000}"/>
    <cellStyle name="Normal 3 2 19" xfId="12834" xr:uid="{00000000-0005-0000-0000-0000DC320000}"/>
    <cellStyle name="Normal 3 2 19 2" xfId="12835" xr:uid="{00000000-0005-0000-0000-0000DD320000}"/>
    <cellStyle name="Normal 3 2 2" xfId="12836" xr:uid="{00000000-0005-0000-0000-0000DE320000}"/>
    <cellStyle name="Normal 3 2 2 10" xfId="12837" xr:uid="{00000000-0005-0000-0000-0000DF320000}"/>
    <cellStyle name="Normal 3 2 2 11" xfId="12838" xr:uid="{00000000-0005-0000-0000-0000E0320000}"/>
    <cellStyle name="Normal 3 2 2 11 2" xfId="12839" xr:uid="{00000000-0005-0000-0000-0000E1320000}"/>
    <cellStyle name="Normal 3 2 2 11 2 2" xfId="12840" xr:uid="{00000000-0005-0000-0000-0000E2320000}"/>
    <cellStyle name="Normal 3 2 2 11 2 3" xfId="12841" xr:uid="{00000000-0005-0000-0000-0000E3320000}"/>
    <cellStyle name="Normal 3 2 2 11 2 4" xfId="12842" xr:uid="{00000000-0005-0000-0000-0000E4320000}"/>
    <cellStyle name="Normal 3 2 2 11 3" xfId="12843" xr:uid="{00000000-0005-0000-0000-0000E5320000}"/>
    <cellStyle name="Normal 3 2 2 11 4" xfId="12844" xr:uid="{00000000-0005-0000-0000-0000E6320000}"/>
    <cellStyle name="Normal 3 2 2 11 5" xfId="12845" xr:uid="{00000000-0005-0000-0000-0000E7320000}"/>
    <cellStyle name="Normal 3 2 2 12" xfId="12846" xr:uid="{00000000-0005-0000-0000-0000E8320000}"/>
    <cellStyle name="Normal 3 2 2 12 2" xfId="12847" xr:uid="{00000000-0005-0000-0000-0000E9320000}"/>
    <cellStyle name="Normal 3 2 2 12 3" xfId="12848" xr:uid="{00000000-0005-0000-0000-0000EA320000}"/>
    <cellStyle name="Normal 3 2 2 12 4" xfId="12849" xr:uid="{00000000-0005-0000-0000-0000EB320000}"/>
    <cellStyle name="Normal 3 2 2 13" xfId="12850" xr:uid="{00000000-0005-0000-0000-0000EC320000}"/>
    <cellStyle name="Normal 3 2 2 14" xfId="12851" xr:uid="{00000000-0005-0000-0000-0000ED320000}"/>
    <cellStyle name="Normal 3 2 2 15" xfId="12852" xr:uid="{00000000-0005-0000-0000-0000EE320000}"/>
    <cellStyle name="Normal 3 2 2 2" xfId="12853" xr:uid="{00000000-0005-0000-0000-0000EF320000}"/>
    <cellStyle name="Normal 3 2 2 2 10" xfId="12854" xr:uid="{00000000-0005-0000-0000-0000F0320000}"/>
    <cellStyle name="Normal 3 2 2 2 10 2" xfId="12855" xr:uid="{00000000-0005-0000-0000-0000F1320000}"/>
    <cellStyle name="Normal 3 2 2 2 10 2 2" xfId="12856" xr:uid="{00000000-0005-0000-0000-0000F2320000}"/>
    <cellStyle name="Normal 3 2 2 2 10 2 3" xfId="12857" xr:uid="{00000000-0005-0000-0000-0000F3320000}"/>
    <cellStyle name="Normal 3 2 2 2 10 2 4" xfId="12858" xr:uid="{00000000-0005-0000-0000-0000F4320000}"/>
    <cellStyle name="Normal 3 2 2 2 10 3" xfId="12859" xr:uid="{00000000-0005-0000-0000-0000F5320000}"/>
    <cellStyle name="Normal 3 2 2 2 10 4" xfId="12860" xr:uid="{00000000-0005-0000-0000-0000F6320000}"/>
    <cellStyle name="Normal 3 2 2 2 10 5" xfId="12861" xr:uid="{00000000-0005-0000-0000-0000F7320000}"/>
    <cellStyle name="Normal 3 2 2 2 11" xfId="12862" xr:uid="{00000000-0005-0000-0000-0000F8320000}"/>
    <cellStyle name="Normal 3 2 2 2 11 2" xfId="12863" xr:uid="{00000000-0005-0000-0000-0000F9320000}"/>
    <cellStyle name="Normal 3 2 2 2 11 3" xfId="12864" xr:uid="{00000000-0005-0000-0000-0000FA320000}"/>
    <cellStyle name="Normal 3 2 2 2 11 4" xfId="12865" xr:uid="{00000000-0005-0000-0000-0000FB320000}"/>
    <cellStyle name="Normal 3 2 2 2 12" xfId="12866" xr:uid="{00000000-0005-0000-0000-0000FC320000}"/>
    <cellStyle name="Normal 3 2 2 2 13" xfId="12867" xr:uid="{00000000-0005-0000-0000-0000FD320000}"/>
    <cellStyle name="Normal 3 2 2 2 14" xfId="12868" xr:uid="{00000000-0005-0000-0000-0000FE320000}"/>
    <cellStyle name="Normal 3 2 2 2 2" xfId="12869" xr:uid="{00000000-0005-0000-0000-0000FF320000}"/>
    <cellStyle name="Normal 3 2 2 2 2 10" xfId="12870" xr:uid="{00000000-0005-0000-0000-000000330000}"/>
    <cellStyle name="Normal 3 2 2 2 2 2" xfId="12871" xr:uid="{00000000-0005-0000-0000-000001330000}"/>
    <cellStyle name="Normal 3 2 2 2 2 2 2" xfId="12872" xr:uid="{00000000-0005-0000-0000-000002330000}"/>
    <cellStyle name="Normal 3 2 2 2 2 2 2 2" xfId="12873" xr:uid="{00000000-0005-0000-0000-000003330000}"/>
    <cellStyle name="Normal 3 2 2 2 2 2 2 2 2" xfId="12874" xr:uid="{00000000-0005-0000-0000-000004330000}"/>
    <cellStyle name="Normal 3 2 2 2 2 2 2 2 2 2" xfId="12875" xr:uid="{00000000-0005-0000-0000-000005330000}"/>
    <cellStyle name="Normal 3 2 2 2 2 2 2 2 2 3" xfId="12876" xr:uid="{00000000-0005-0000-0000-000006330000}"/>
    <cellStyle name="Normal 3 2 2 2 2 2 2 2 2 4" xfId="12877" xr:uid="{00000000-0005-0000-0000-000007330000}"/>
    <cellStyle name="Normal 3 2 2 2 2 2 2 2 3" xfId="12878" xr:uid="{00000000-0005-0000-0000-000008330000}"/>
    <cellStyle name="Normal 3 2 2 2 2 2 2 2 4" xfId="12879" xr:uid="{00000000-0005-0000-0000-000009330000}"/>
    <cellStyle name="Normal 3 2 2 2 2 2 2 2 5" xfId="12880" xr:uid="{00000000-0005-0000-0000-00000A330000}"/>
    <cellStyle name="Normal 3 2 2 2 2 2 2 3" xfId="12881" xr:uid="{00000000-0005-0000-0000-00000B330000}"/>
    <cellStyle name="Normal 3 2 2 2 2 2 2 3 2" xfId="12882" xr:uid="{00000000-0005-0000-0000-00000C330000}"/>
    <cellStyle name="Normal 3 2 2 2 2 2 2 3 3" xfId="12883" xr:uid="{00000000-0005-0000-0000-00000D330000}"/>
    <cellStyle name="Normal 3 2 2 2 2 2 2 3 4" xfId="12884" xr:uid="{00000000-0005-0000-0000-00000E330000}"/>
    <cellStyle name="Normal 3 2 2 2 2 2 2 4" xfId="12885" xr:uid="{00000000-0005-0000-0000-00000F330000}"/>
    <cellStyle name="Normal 3 2 2 2 2 2 2 5" xfId="12886" xr:uid="{00000000-0005-0000-0000-000010330000}"/>
    <cellStyle name="Normal 3 2 2 2 2 2 2 6" xfId="12887" xr:uid="{00000000-0005-0000-0000-000011330000}"/>
    <cellStyle name="Normal 3 2 2 2 2 2 3" xfId="12888" xr:uid="{00000000-0005-0000-0000-000012330000}"/>
    <cellStyle name="Normal 3 2 2 2 2 2 3 2" xfId="12889" xr:uid="{00000000-0005-0000-0000-000013330000}"/>
    <cellStyle name="Normal 3 2 2 2 2 2 3 2 2" xfId="12890" xr:uid="{00000000-0005-0000-0000-000014330000}"/>
    <cellStyle name="Normal 3 2 2 2 2 2 3 2 2 2" xfId="12891" xr:uid="{00000000-0005-0000-0000-000015330000}"/>
    <cellStyle name="Normal 3 2 2 2 2 2 3 2 2 3" xfId="12892" xr:uid="{00000000-0005-0000-0000-000016330000}"/>
    <cellStyle name="Normal 3 2 2 2 2 2 3 2 2 4" xfId="12893" xr:uid="{00000000-0005-0000-0000-000017330000}"/>
    <cellStyle name="Normal 3 2 2 2 2 2 3 2 3" xfId="12894" xr:uid="{00000000-0005-0000-0000-000018330000}"/>
    <cellStyle name="Normal 3 2 2 2 2 2 3 2 4" xfId="12895" xr:uid="{00000000-0005-0000-0000-000019330000}"/>
    <cellStyle name="Normal 3 2 2 2 2 2 3 2 5" xfId="12896" xr:uid="{00000000-0005-0000-0000-00001A330000}"/>
    <cellStyle name="Normal 3 2 2 2 2 2 3 3" xfId="12897" xr:uid="{00000000-0005-0000-0000-00001B330000}"/>
    <cellStyle name="Normal 3 2 2 2 2 2 3 3 2" xfId="12898" xr:uid="{00000000-0005-0000-0000-00001C330000}"/>
    <cellStyle name="Normal 3 2 2 2 2 2 3 3 3" xfId="12899" xr:uid="{00000000-0005-0000-0000-00001D330000}"/>
    <cellStyle name="Normal 3 2 2 2 2 2 3 3 4" xfId="12900" xr:uid="{00000000-0005-0000-0000-00001E330000}"/>
    <cellStyle name="Normal 3 2 2 2 2 2 3 4" xfId="12901" xr:uid="{00000000-0005-0000-0000-00001F330000}"/>
    <cellStyle name="Normal 3 2 2 2 2 2 3 5" xfId="12902" xr:uid="{00000000-0005-0000-0000-000020330000}"/>
    <cellStyle name="Normal 3 2 2 2 2 2 3 6" xfId="12903" xr:uid="{00000000-0005-0000-0000-000021330000}"/>
    <cellStyle name="Normal 3 2 2 2 2 2 4" xfId="12904" xr:uid="{00000000-0005-0000-0000-000022330000}"/>
    <cellStyle name="Normal 3 2 2 2 2 2 4 2" xfId="12905" xr:uid="{00000000-0005-0000-0000-000023330000}"/>
    <cellStyle name="Normal 3 2 2 2 2 2 4 2 2" xfId="12906" xr:uid="{00000000-0005-0000-0000-000024330000}"/>
    <cellStyle name="Normal 3 2 2 2 2 2 4 2 3" xfId="12907" xr:uid="{00000000-0005-0000-0000-000025330000}"/>
    <cellStyle name="Normal 3 2 2 2 2 2 4 2 4" xfId="12908" xr:uid="{00000000-0005-0000-0000-000026330000}"/>
    <cellStyle name="Normal 3 2 2 2 2 2 4 3" xfId="12909" xr:uid="{00000000-0005-0000-0000-000027330000}"/>
    <cellStyle name="Normal 3 2 2 2 2 2 4 4" xfId="12910" xr:uid="{00000000-0005-0000-0000-000028330000}"/>
    <cellStyle name="Normal 3 2 2 2 2 2 4 5" xfId="12911" xr:uid="{00000000-0005-0000-0000-000029330000}"/>
    <cellStyle name="Normal 3 2 2 2 2 2 5" xfId="12912" xr:uid="{00000000-0005-0000-0000-00002A330000}"/>
    <cellStyle name="Normal 3 2 2 2 2 2 5 2" xfId="12913" xr:uid="{00000000-0005-0000-0000-00002B330000}"/>
    <cellStyle name="Normal 3 2 2 2 2 2 5 3" xfId="12914" xr:uid="{00000000-0005-0000-0000-00002C330000}"/>
    <cellStyle name="Normal 3 2 2 2 2 2 5 4" xfId="12915" xr:uid="{00000000-0005-0000-0000-00002D330000}"/>
    <cellStyle name="Normal 3 2 2 2 2 2 6" xfId="12916" xr:uid="{00000000-0005-0000-0000-00002E330000}"/>
    <cellStyle name="Normal 3 2 2 2 2 2 7" xfId="12917" xr:uid="{00000000-0005-0000-0000-00002F330000}"/>
    <cellStyle name="Normal 3 2 2 2 2 2 8" xfId="12918" xr:uid="{00000000-0005-0000-0000-000030330000}"/>
    <cellStyle name="Normal 3 2 2 2 2 3" xfId="12919" xr:uid="{00000000-0005-0000-0000-000031330000}"/>
    <cellStyle name="Normal 3 2 2 2 2 3 2" xfId="12920" xr:uid="{00000000-0005-0000-0000-000032330000}"/>
    <cellStyle name="Normal 3 2 2 2 2 3 2 2" xfId="12921" xr:uid="{00000000-0005-0000-0000-000033330000}"/>
    <cellStyle name="Normal 3 2 2 2 2 3 2 2 2" xfId="12922" xr:uid="{00000000-0005-0000-0000-000034330000}"/>
    <cellStyle name="Normal 3 2 2 2 2 3 2 2 3" xfId="12923" xr:uid="{00000000-0005-0000-0000-000035330000}"/>
    <cellStyle name="Normal 3 2 2 2 2 3 2 2 4" xfId="12924" xr:uid="{00000000-0005-0000-0000-000036330000}"/>
    <cellStyle name="Normal 3 2 2 2 2 3 2 3" xfId="12925" xr:uid="{00000000-0005-0000-0000-000037330000}"/>
    <cellStyle name="Normal 3 2 2 2 2 3 2 4" xfId="12926" xr:uid="{00000000-0005-0000-0000-000038330000}"/>
    <cellStyle name="Normal 3 2 2 2 2 3 2 5" xfId="12927" xr:uid="{00000000-0005-0000-0000-000039330000}"/>
    <cellStyle name="Normal 3 2 2 2 2 3 3" xfId="12928" xr:uid="{00000000-0005-0000-0000-00003A330000}"/>
    <cellStyle name="Normal 3 2 2 2 2 3 3 2" xfId="12929" xr:uid="{00000000-0005-0000-0000-00003B330000}"/>
    <cellStyle name="Normal 3 2 2 2 2 3 3 3" xfId="12930" xr:uid="{00000000-0005-0000-0000-00003C330000}"/>
    <cellStyle name="Normal 3 2 2 2 2 3 3 4" xfId="12931" xr:uid="{00000000-0005-0000-0000-00003D330000}"/>
    <cellStyle name="Normal 3 2 2 2 2 3 4" xfId="12932" xr:uid="{00000000-0005-0000-0000-00003E330000}"/>
    <cellStyle name="Normal 3 2 2 2 2 3 5" xfId="12933" xr:uid="{00000000-0005-0000-0000-00003F330000}"/>
    <cellStyle name="Normal 3 2 2 2 2 3 6" xfId="12934" xr:uid="{00000000-0005-0000-0000-000040330000}"/>
    <cellStyle name="Normal 3 2 2 2 2 4" xfId="12935" xr:uid="{00000000-0005-0000-0000-000041330000}"/>
    <cellStyle name="Normal 3 2 2 2 2 4 2" xfId="12936" xr:uid="{00000000-0005-0000-0000-000042330000}"/>
    <cellStyle name="Normal 3 2 2 2 2 4 2 2" xfId="12937" xr:uid="{00000000-0005-0000-0000-000043330000}"/>
    <cellStyle name="Normal 3 2 2 2 2 4 2 2 2" xfId="12938" xr:uid="{00000000-0005-0000-0000-000044330000}"/>
    <cellStyle name="Normal 3 2 2 2 2 4 2 2 3" xfId="12939" xr:uid="{00000000-0005-0000-0000-000045330000}"/>
    <cellStyle name="Normal 3 2 2 2 2 4 2 2 4" xfId="12940" xr:uid="{00000000-0005-0000-0000-000046330000}"/>
    <cellStyle name="Normal 3 2 2 2 2 4 2 3" xfId="12941" xr:uid="{00000000-0005-0000-0000-000047330000}"/>
    <cellStyle name="Normal 3 2 2 2 2 4 2 4" xfId="12942" xr:uid="{00000000-0005-0000-0000-000048330000}"/>
    <cellStyle name="Normal 3 2 2 2 2 4 2 5" xfId="12943" xr:uid="{00000000-0005-0000-0000-000049330000}"/>
    <cellStyle name="Normal 3 2 2 2 2 4 3" xfId="12944" xr:uid="{00000000-0005-0000-0000-00004A330000}"/>
    <cellStyle name="Normal 3 2 2 2 2 4 3 2" xfId="12945" xr:uid="{00000000-0005-0000-0000-00004B330000}"/>
    <cellStyle name="Normal 3 2 2 2 2 4 3 3" xfId="12946" xr:uid="{00000000-0005-0000-0000-00004C330000}"/>
    <cellStyle name="Normal 3 2 2 2 2 4 3 4" xfId="12947" xr:uid="{00000000-0005-0000-0000-00004D330000}"/>
    <cellStyle name="Normal 3 2 2 2 2 4 4" xfId="12948" xr:uid="{00000000-0005-0000-0000-00004E330000}"/>
    <cellStyle name="Normal 3 2 2 2 2 4 5" xfId="12949" xr:uid="{00000000-0005-0000-0000-00004F330000}"/>
    <cellStyle name="Normal 3 2 2 2 2 4 6" xfId="12950" xr:uid="{00000000-0005-0000-0000-000050330000}"/>
    <cellStyle name="Normal 3 2 2 2 2 5" xfId="12951" xr:uid="{00000000-0005-0000-0000-000051330000}"/>
    <cellStyle name="Normal 3 2 2 2 2 6" xfId="12952" xr:uid="{00000000-0005-0000-0000-000052330000}"/>
    <cellStyle name="Normal 3 2 2 2 2 6 2" xfId="12953" xr:uid="{00000000-0005-0000-0000-000053330000}"/>
    <cellStyle name="Normal 3 2 2 2 2 6 2 2" xfId="12954" xr:uid="{00000000-0005-0000-0000-000054330000}"/>
    <cellStyle name="Normal 3 2 2 2 2 6 2 3" xfId="12955" xr:uid="{00000000-0005-0000-0000-000055330000}"/>
    <cellStyle name="Normal 3 2 2 2 2 6 2 4" xfId="12956" xr:uid="{00000000-0005-0000-0000-000056330000}"/>
    <cellStyle name="Normal 3 2 2 2 2 6 3" xfId="12957" xr:uid="{00000000-0005-0000-0000-000057330000}"/>
    <cellStyle name="Normal 3 2 2 2 2 6 4" xfId="12958" xr:uid="{00000000-0005-0000-0000-000058330000}"/>
    <cellStyle name="Normal 3 2 2 2 2 6 5" xfId="12959" xr:uid="{00000000-0005-0000-0000-000059330000}"/>
    <cellStyle name="Normal 3 2 2 2 2 7" xfId="12960" xr:uid="{00000000-0005-0000-0000-00005A330000}"/>
    <cellStyle name="Normal 3 2 2 2 2 7 2" xfId="12961" xr:uid="{00000000-0005-0000-0000-00005B330000}"/>
    <cellStyle name="Normal 3 2 2 2 2 7 3" xfId="12962" xr:uid="{00000000-0005-0000-0000-00005C330000}"/>
    <cellStyle name="Normal 3 2 2 2 2 7 4" xfId="12963" xr:uid="{00000000-0005-0000-0000-00005D330000}"/>
    <cellStyle name="Normal 3 2 2 2 2 8" xfId="12964" xr:uid="{00000000-0005-0000-0000-00005E330000}"/>
    <cellStyle name="Normal 3 2 2 2 2 9" xfId="12965" xr:uid="{00000000-0005-0000-0000-00005F330000}"/>
    <cellStyle name="Normal 3 2 2 2 3" xfId="12966" xr:uid="{00000000-0005-0000-0000-000060330000}"/>
    <cellStyle name="Normal 3 2 2 2 3 2" xfId="12967" xr:uid="{00000000-0005-0000-0000-000061330000}"/>
    <cellStyle name="Normal 3 2 2 2 3 2 2" xfId="12968" xr:uid="{00000000-0005-0000-0000-000062330000}"/>
    <cellStyle name="Normal 3 2 2 2 3 2 2 2" xfId="12969" xr:uid="{00000000-0005-0000-0000-000063330000}"/>
    <cellStyle name="Normal 3 2 2 2 3 2 2 2 2" xfId="12970" xr:uid="{00000000-0005-0000-0000-000064330000}"/>
    <cellStyle name="Normal 3 2 2 2 3 2 2 2 2 2" xfId="12971" xr:uid="{00000000-0005-0000-0000-000065330000}"/>
    <cellStyle name="Normal 3 2 2 2 3 2 2 2 2 3" xfId="12972" xr:uid="{00000000-0005-0000-0000-000066330000}"/>
    <cellStyle name="Normal 3 2 2 2 3 2 2 2 2 4" xfId="12973" xr:uid="{00000000-0005-0000-0000-000067330000}"/>
    <cellStyle name="Normal 3 2 2 2 3 2 2 2 3" xfId="12974" xr:uid="{00000000-0005-0000-0000-000068330000}"/>
    <cellStyle name="Normal 3 2 2 2 3 2 2 2 4" xfId="12975" xr:uid="{00000000-0005-0000-0000-000069330000}"/>
    <cellStyle name="Normal 3 2 2 2 3 2 2 2 5" xfId="12976" xr:uid="{00000000-0005-0000-0000-00006A330000}"/>
    <cellStyle name="Normal 3 2 2 2 3 2 2 3" xfId="12977" xr:uid="{00000000-0005-0000-0000-00006B330000}"/>
    <cellStyle name="Normal 3 2 2 2 3 2 2 3 2" xfId="12978" xr:uid="{00000000-0005-0000-0000-00006C330000}"/>
    <cellStyle name="Normal 3 2 2 2 3 2 2 3 3" xfId="12979" xr:uid="{00000000-0005-0000-0000-00006D330000}"/>
    <cellStyle name="Normal 3 2 2 2 3 2 2 3 4" xfId="12980" xr:uid="{00000000-0005-0000-0000-00006E330000}"/>
    <cellStyle name="Normal 3 2 2 2 3 2 2 4" xfId="12981" xr:uid="{00000000-0005-0000-0000-00006F330000}"/>
    <cellStyle name="Normal 3 2 2 2 3 2 2 5" xfId="12982" xr:uid="{00000000-0005-0000-0000-000070330000}"/>
    <cellStyle name="Normal 3 2 2 2 3 2 2 6" xfId="12983" xr:uid="{00000000-0005-0000-0000-000071330000}"/>
    <cellStyle name="Normal 3 2 2 2 3 2 3" xfId="12984" xr:uid="{00000000-0005-0000-0000-000072330000}"/>
    <cellStyle name="Normal 3 2 2 2 3 2 3 2" xfId="12985" xr:uid="{00000000-0005-0000-0000-000073330000}"/>
    <cellStyle name="Normal 3 2 2 2 3 2 3 2 2" xfId="12986" xr:uid="{00000000-0005-0000-0000-000074330000}"/>
    <cellStyle name="Normal 3 2 2 2 3 2 3 2 2 2" xfId="12987" xr:uid="{00000000-0005-0000-0000-000075330000}"/>
    <cellStyle name="Normal 3 2 2 2 3 2 3 2 2 3" xfId="12988" xr:uid="{00000000-0005-0000-0000-000076330000}"/>
    <cellStyle name="Normal 3 2 2 2 3 2 3 2 2 4" xfId="12989" xr:uid="{00000000-0005-0000-0000-000077330000}"/>
    <cellStyle name="Normal 3 2 2 2 3 2 3 2 3" xfId="12990" xr:uid="{00000000-0005-0000-0000-000078330000}"/>
    <cellStyle name="Normal 3 2 2 2 3 2 3 2 4" xfId="12991" xr:uid="{00000000-0005-0000-0000-000079330000}"/>
    <cellStyle name="Normal 3 2 2 2 3 2 3 2 5" xfId="12992" xr:uid="{00000000-0005-0000-0000-00007A330000}"/>
    <cellStyle name="Normal 3 2 2 2 3 2 3 3" xfId="12993" xr:uid="{00000000-0005-0000-0000-00007B330000}"/>
    <cellStyle name="Normal 3 2 2 2 3 2 3 3 2" xfId="12994" xr:uid="{00000000-0005-0000-0000-00007C330000}"/>
    <cellStyle name="Normal 3 2 2 2 3 2 3 3 3" xfId="12995" xr:uid="{00000000-0005-0000-0000-00007D330000}"/>
    <cellStyle name="Normal 3 2 2 2 3 2 3 3 4" xfId="12996" xr:uid="{00000000-0005-0000-0000-00007E330000}"/>
    <cellStyle name="Normal 3 2 2 2 3 2 3 4" xfId="12997" xr:uid="{00000000-0005-0000-0000-00007F330000}"/>
    <cellStyle name="Normal 3 2 2 2 3 2 3 5" xfId="12998" xr:uid="{00000000-0005-0000-0000-000080330000}"/>
    <cellStyle name="Normal 3 2 2 2 3 2 3 6" xfId="12999" xr:uid="{00000000-0005-0000-0000-000081330000}"/>
    <cellStyle name="Normal 3 2 2 2 3 2 4" xfId="13000" xr:uid="{00000000-0005-0000-0000-000082330000}"/>
    <cellStyle name="Normal 3 2 2 2 3 2 4 2" xfId="13001" xr:uid="{00000000-0005-0000-0000-000083330000}"/>
    <cellStyle name="Normal 3 2 2 2 3 2 4 2 2" xfId="13002" xr:uid="{00000000-0005-0000-0000-000084330000}"/>
    <cellStyle name="Normal 3 2 2 2 3 2 4 2 3" xfId="13003" xr:uid="{00000000-0005-0000-0000-000085330000}"/>
    <cellStyle name="Normal 3 2 2 2 3 2 4 2 4" xfId="13004" xr:uid="{00000000-0005-0000-0000-000086330000}"/>
    <cellStyle name="Normal 3 2 2 2 3 2 4 3" xfId="13005" xr:uid="{00000000-0005-0000-0000-000087330000}"/>
    <cellStyle name="Normal 3 2 2 2 3 2 4 4" xfId="13006" xr:uid="{00000000-0005-0000-0000-000088330000}"/>
    <cellStyle name="Normal 3 2 2 2 3 2 4 5" xfId="13007" xr:uid="{00000000-0005-0000-0000-000089330000}"/>
    <cellStyle name="Normal 3 2 2 2 3 2 5" xfId="13008" xr:uid="{00000000-0005-0000-0000-00008A330000}"/>
    <cellStyle name="Normal 3 2 2 2 3 2 5 2" xfId="13009" xr:uid="{00000000-0005-0000-0000-00008B330000}"/>
    <cellStyle name="Normal 3 2 2 2 3 2 5 3" xfId="13010" xr:uid="{00000000-0005-0000-0000-00008C330000}"/>
    <cellStyle name="Normal 3 2 2 2 3 2 5 4" xfId="13011" xr:uid="{00000000-0005-0000-0000-00008D330000}"/>
    <cellStyle name="Normal 3 2 2 2 3 2 6" xfId="13012" xr:uid="{00000000-0005-0000-0000-00008E330000}"/>
    <cellStyle name="Normal 3 2 2 2 3 2 7" xfId="13013" xr:uid="{00000000-0005-0000-0000-00008F330000}"/>
    <cellStyle name="Normal 3 2 2 2 3 2 8" xfId="13014" xr:uid="{00000000-0005-0000-0000-000090330000}"/>
    <cellStyle name="Normal 3 2 2 2 3 3" xfId="13015" xr:uid="{00000000-0005-0000-0000-000091330000}"/>
    <cellStyle name="Normal 3 2 2 2 3 3 2" xfId="13016" xr:uid="{00000000-0005-0000-0000-000092330000}"/>
    <cellStyle name="Normal 3 2 2 2 3 3 2 2" xfId="13017" xr:uid="{00000000-0005-0000-0000-000093330000}"/>
    <cellStyle name="Normal 3 2 2 2 3 3 2 2 2" xfId="13018" xr:uid="{00000000-0005-0000-0000-000094330000}"/>
    <cellStyle name="Normal 3 2 2 2 3 3 2 2 3" xfId="13019" xr:uid="{00000000-0005-0000-0000-000095330000}"/>
    <cellStyle name="Normal 3 2 2 2 3 3 2 2 4" xfId="13020" xr:uid="{00000000-0005-0000-0000-000096330000}"/>
    <cellStyle name="Normal 3 2 2 2 3 3 2 3" xfId="13021" xr:uid="{00000000-0005-0000-0000-000097330000}"/>
    <cellStyle name="Normal 3 2 2 2 3 3 2 4" xfId="13022" xr:uid="{00000000-0005-0000-0000-000098330000}"/>
    <cellStyle name="Normal 3 2 2 2 3 3 2 5" xfId="13023" xr:uid="{00000000-0005-0000-0000-000099330000}"/>
    <cellStyle name="Normal 3 2 2 2 3 3 3" xfId="13024" xr:uid="{00000000-0005-0000-0000-00009A330000}"/>
    <cellStyle name="Normal 3 2 2 2 3 3 3 2" xfId="13025" xr:uid="{00000000-0005-0000-0000-00009B330000}"/>
    <cellStyle name="Normal 3 2 2 2 3 3 3 3" xfId="13026" xr:uid="{00000000-0005-0000-0000-00009C330000}"/>
    <cellStyle name="Normal 3 2 2 2 3 3 3 4" xfId="13027" xr:uid="{00000000-0005-0000-0000-00009D330000}"/>
    <cellStyle name="Normal 3 2 2 2 3 3 4" xfId="13028" xr:uid="{00000000-0005-0000-0000-00009E330000}"/>
    <cellStyle name="Normal 3 2 2 2 3 3 5" xfId="13029" xr:uid="{00000000-0005-0000-0000-00009F330000}"/>
    <cellStyle name="Normal 3 2 2 2 3 3 6" xfId="13030" xr:uid="{00000000-0005-0000-0000-0000A0330000}"/>
    <cellStyle name="Normal 3 2 2 2 3 4" xfId="13031" xr:uid="{00000000-0005-0000-0000-0000A1330000}"/>
    <cellStyle name="Normal 3 2 2 2 3 4 2" xfId="13032" xr:uid="{00000000-0005-0000-0000-0000A2330000}"/>
    <cellStyle name="Normal 3 2 2 2 3 4 2 2" xfId="13033" xr:uid="{00000000-0005-0000-0000-0000A3330000}"/>
    <cellStyle name="Normal 3 2 2 2 3 4 2 2 2" xfId="13034" xr:uid="{00000000-0005-0000-0000-0000A4330000}"/>
    <cellStyle name="Normal 3 2 2 2 3 4 2 2 3" xfId="13035" xr:uid="{00000000-0005-0000-0000-0000A5330000}"/>
    <cellStyle name="Normal 3 2 2 2 3 4 2 2 4" xfId="13036" xr:uid="{00000000-0005-0000-0000-0000A6330000}"/>
    <cellStyle name="Normal 3 2 2 2 3 4 2 3" xfId="13037" xr:uid="{00000000-0005-0000-0000-0000A7330000}"/>
    <cellStyle name="Normal 3 2 2 2 3 4 2 4" xfId="13038" xr:uid="{00000000-0005-0000-0000-0000A8330000}"/>
    <cellStyle name="Normal 3 2 2 2 3 4 2 5" xfId="13039" xr:uid="{00000000-0005-0000-0000-0000A9330000}"/>
    <cellStyle name="Normal 3 2 2 2 3 4 3" xfId="13040" xr:uid="{00000000-0005-0000-0000-0000AA330000}"/>
    <cellStyle name="Normal 3 2 2 2 3 4 3 2" xfId="13041" xr:uid="{00000000-0005-0000-0000-0000AB330000}"/>
    <cellStyle name="Normal 3 2 2 2 3 4 3 3" xfId="13042" xr:uid="{00000000-0005-0000-0000-0000AC330000}"/>
    <cellStyle name="Normal 3 2 2 2 3 4 3 4" xfId="13043" xr:uid="{00000000-0005-0000-0000-0000AD330000}"/>
    <cellStyle name="Normal 3 2 2 2 3 4 4" xfId="13044" xr:uid="{00000000-0005-0000-0000-0000AE330000}"/>
    <cellStyle name="Normal 3 2 2 2 3 4 5" xfId="13045" xr:uid="{00000000-0005-0000-0000-0000AF330000}"/>
    <cellStyle name="Normal 3 2 2 2 3 4 6" xfId="13046" xr:uid="{00000000-0005-0000-0000-0000B0330000}"/>
    <cellStyle name="Normal 3 2 2 2 3 5" xfId="13047" xr:uid="{00000000-0005-0000-0000-0000B1330000}"/>
    <cellStyle name="Normal 3 2 2 2 3 5 2" xfId="13048" xr:uid="{00000000-0005-0000-0000-0000B2330000}"/>
    <cellStyle name="Normal 3 2 2 2 3 5 2 2" xfId="13049" xr:uid="{00000000-0005-0000-0000-0000B3330000}"/>
    <cellStyle name="Normal 3 2 2 2 3 5 2 3" xfId="13050" xr:uid="{00000000-0005-0000-0000-0000B4330000}"/>
    <cellStyle name="Normal 3 2 2 2 3 5 2 4" xfId="13051" xr:uid="{00000000-0005-0000-0000-0000B5330000}"/>
    <cellStyle name="Normal 3 2 2 2 3 5 3" xfId="13052" xr:uid="{00000000-0005-0000-0000-0000B6330000}"/>
    <cellStyle name="Normal 3 2 2 2 3 5 4" xfId="13053" xr:uid="{00000000-0005-0000-0000-0000B7330000}"/>
    <cellStyle name="Normal 3 2 2 2 3 5 5" xfId="13054" xr:uid="{00000000-0005-0000-0000-0000B8330000}"/>
    <cellStyle name="Normal 3 2 2 2 3 6" xfId="13055" xr:uid="{00000000-0005-0000-0000-0000B9330000}"/>
    <cellStyle name="Normal 3 2 2 2 3 6 2" xfId="13056" xr:uid="{00000000-0005-0000-0000-0000BA330000}"/>
    <cellStyle name="Normal 3 2 2 2 3 6 3" xfId="13057" xr:uid="{00000000-0005-0000-0000-0000BB330000}"/>
    <cellStyle name="Normal 3 2 2 2 3 6 4" xfId="13058" xr:uid="{00000000-0005-0000-0000-0000BC330000}"/>
    <cellStyle name="Normal 3 2 2 2 3 7" xfId="13059" xr:uid="{00000000-0005-0000-0000-0000BD330000}"/>
    <cellStyle name="Normal 3 2 2 2 3 8" xfId="13060" xr:uid="{00000000-0005-0000-0000-0000BE330000}"/>
    <cellStyle name="Normal 3 2 2 2 3 9" xfId="13061" xr:uid="{00000000-0005-0000-0000-0000BF330000}"/>
    <cellStyle name="Normal 3 2 2 2 4" xfId="13062" xr:uid="{00000000-0005-0000-0000-0000C0330000}"/>
    <cellStyle name="Normal 3 2 2 2 4 2" xfId="13063" xr:uid="{00000000-0005-0000-0000-0000C1330000}"/>
    <cellStyle name="Normal 3 2 2 2 4 2 2" xfId="13064" xr:uid="{00000000-0005-0000-0000-0000C2330000}"/>
    <cellStyle name="Normal 3 2 2 2 4 2 2 2" xfId="13065" xr:uid="{00000000-0005-0000-0000-0000C3330000}"/>
    <cellStyle name="Normal 3 2 2 2 4 2 2 2 2" xfId="13066" xr:uid="{00000000-0005-0000-0000-0000C4330000}"/>
    <cellStyle name="Normal 3 2 2 2 4 2 2 2 2 2" xfId="13067" xr:uid="{00000000-0005-0000-0000-0000C5330000}"/>
    <cellStyle name="Normal 3 2 2 2 4 2 2 2 2 3" xfId="13068" xr:uid="{00000000-0005-0000-0000-0000C6330000}"/>
    <cellStyle name="Normal 3 2 2 2 4 2 2 2 2 4" xfId="13069" xr:uid="{00000000-0005-0000-0000-0000C7330000}"/>
    <cellStyle name="Normal 3 2 2 2 4 2 2 2 3" xfId="13070" xr:uid="{00000000-0005-0000-0000-0000C8330000}"/>
    <cellStyle name="Normal 3 2 2 2 4 2 2 2 4" xfId="13071" xr:uid="{00000000-0005-0000-0000-0000C9330000}"/>
    <cellStyle name="Normal 3 2 2 2 4 2 2 2 5" xfId="13072" xr:uid="{00000000-0005-0000-0000-0000CA330000}"/>
    <cellStyle name="Normal 3 2 2 2 4 2 2 3" xfId="13073" xr:uid="{00000000-0005-0000-0000-0000CB330000}"/>
    <cellStyle name="Normal 3 2 2 2 4 2 2 3 2" xfId="13074" xr:uid="{00000000-0005-0000-0000-0000CC330000}"/>
    <cellStyle name="Normal 3 2 2 2 4 2 2 3 3" xfId="13075" xr:uid="{00000000-0005-0000-0000-0000CD330000}"/>
    <cellStyle name="Normal 3 2 2 2 4 2 2 3 4" xfId="13076" xr:uid="{00000000-0005-0000-0000-0000CE330000}"/>
    <cellStyle name="Normal 3 2 2 2 4 2 2 4" xfId="13077" xr:uid="{00000000-0005-0000-0000-0000CF330000}"/>
    <cellStyle name="Normal 3 2 2 2 4 2 2 5" xfId="13078" xr:uid="{00000000-0005-0000-0000-0000D0330000}"/>
    <cellStyle name="Normal 3 2 2 2 4 2 2 6" xfId="13079" xr:uid="{00000000-0005-0000-0000-0000D1330000}"/>
    <cellStyle name="Normal 3 2 2 2 4 2 3" xfId="13080" xr:uid="{00000000-0005-0000-0000-0000D2330000}"/>
    <cellStyle name="Normal 3 2 2 2 4 2 3 2" xfId="13081" xr:uid="{00000000-0005-0000-0000-0000D3330000}"/>
    <cellStyle name="Normal 3 2 2 2 4 2 3 2 2" xfId="13082" xr:uid="{00000000-0005-0000-0000-0000D4330000}"/>
    <cellStyle name="Normal 3 2 2 2 4 2 3 2 2 2" xfId="13083" xr:uid="{00000000-0005-0000-0000-0000D5330000}"/>
    <cellStyle name="Normal 3 2 2 2 4 2 3 2 2 3" xfId="13084" xr:uid="{00000000-0005-0000-0000-0000D6330000}"/>
    <cellStyle name="Normal 3 2 2 2 4 2 3 2 2 4" xfId="13085" xr:uid="{00000000-0005-0000-0000-0000D7330000}"/>
    <cellStyle name="Normal 3 2 2 2 4 2 3 2 3" xfId="13086" xr:uid="{00000000-0005-0000-0000-0000D8330000}"/>
    <cellStyle name="Normal 3 2 2 2 4 2 3 2 4" xfId="13087" xr:uid="{00000000-0005-0000-0000-0000D9330000}"/>
    <cellStyle name="Normal 3 2 2 2 4 2 3 2 5" xfId="13088" xr:uid="{00000000-0005-0000-0000-0000DA330000}"/>
    <cellStyle name="Normal 3 2 2 2 4 2 3 3" xfId="13089" xr:uid="{00000000-0005-0000-0000-0000DB330000}"/>
    <cellStyle name="Normal 3 2 2 2 4 2 3 3 2" xfId="13090" xr:uid="{00000000-0005-0000-0000-0000DC330000}"/>
    <cellStyle name="Normal 3 2 2 2 4 2 3 3 3" xfId="13091" xr:uid="{00000000-0005-0000-0000-0000DD330000}"/>
    <cellStyle name="Normal 3 2 2 2 4 2 3 3 4" xfId="13092" xr:uid="{00000000-0005-0000-0000-0000DE330000}"/>
    <cellStyle name="Normal 3 2 2 2 4 2 3 4" xfId="13093" xr:uid="{00000000-0005-0000-0000-0000DF330000}"/>
    <cellStyle name="Normal 3 2 2 2 4 2 3 5" xfId="13094" xr:uid="{00000000-0005-0000-0000-0000E0330000}"/>
    <cellStyle name="Normal 3 2 2 2 4 2 3 6" xfId="13095" xr:uid="{00000000-0005-0000-0000-0000E1330000}"/>
    <cellStyle name="Normal 3 2 2 2 4 2 4" xfId="13096" xr:uid="{00000000-0005-0000-0000-0000E2330000}"/>
    <cellStyle name="Normal 3 2 2 2 4 2 4 2" xfId="13097" xr:uid="{00000000-0005-0000-0000-0000E3330000}"/>
    <cellStyle name="Normal 3 2 2 2 4 2 4 2 2" xfId="13098" xr:uid="{00000000-0005-0000-0000-0000E4330000}"/>
    <cellStyle name="Normal 3 2 2 2 4 2 4 2 3" xfId="13099" xr:uid="{00000000-0005-0000-0000-0000E5330000}"/>
    <cellStyle name="Normal 3 2 2 2 4 2 4 2 4" xfId="13100" xr:uid="{00000000-0005-0000-0000-0000E6330000}"/>
    <cellStyle name="Normal 3 2 2 2 4 2 4 3" xfId="13101" xr:uid="{00000000-0005-0000-0000-0000E7330000}"/>
    <cellStyle name="Normal 3 2 2 2 4 2 4 4" xfId="13102" xr:uid="{00000000-0005-0000-0000-0000E8330000}"/>
    <cellStyle name="Normal 3 2 2 2 4 2 4 5" xfId="13103" xr:uid="{00000000-0005-0000-0000-0000E9330000}"/>
    <cellStyle name="Normal 3 2 2 2 4 2 5" xfId="13104" xr:uid="{00000000-0005-0000-0000-0000EA330000}"/>
    <cellStyle name="Normal 3 2 2 2 4 2 5 2" xfId="13105" xr:uid="{00000000-0005-0000-0000-0000EB330000}"/>
    <cellStyle name="Normal 3 2 2 2 4 2 5 3" xfId="13106" xr:uid="{00000000-0005-0000-0000-0000EC330000}"/>
    <cellStyle name="Normal 3 2 2 2 4 2 5 4" xfId="13107" xr:uid="{00000000-0005-0000-0000-0000ED330000}"/>
    <cellStyle name="Normal 3 2 2 2 4 2 6" xfId="13108" xr:uid="{00000000-0005-0000-0000-0000EE330000}"/>
    <cellStyle name="Normal 3 2 2 2 4 2 7" xfId="13109" xr:uid="{00000000-0005-0000-0000-0000EF330000}"/>
    <cellStyle name="Normal 3 2 2 2 4 2 8" xfId="13110" xr:uid="{00000000-0005-0000-0000-0000F0330000}"/>
    <cellStyle name="Normal 3 2 2 2 4 3" xfId="13111" xr:uid="{00000000-0005-0000-0000-0000F1330000}"/>
    <cellStyle name="Normal 3 2 2 2 4 3 2" xfId="13112" xr:uid="{00000000-0005-0000-0000-0000F2330000}"/>
    <cellStyle name="Normal 3 2 2 2 4 3 2 2" xfId="13113" xr:uid="{00000000-0005-0000-0000-0000F3330000}"/>
    <cellStyle name="Normal 3 2 2 2 4 3 2 2 2" xfId="13114" xr:uid="{00000000-0005-0000-0000-0000F4330000}"/>
    <cellStyle name="Normal 3 2 2 2 4 3 2 2 3" xfId="13115" xr:uid="{00000000-0005-0000-0000-0000F5330000}"/>
    <cellStyle name="Normal 3 2 2 2 4 3 2 2 4" xfId="13116" xr:uid="{00000000-0005-0000-0000-0000F6330000}"/>
    <cellStyle name="Normal 3 2 2 2 4 3 2 3" xfId="13117" xr:uid="{00000000-0005-0000-0000-0000F7330000}"/>
    <cellStyle name="Normal 3 2 2 2 4 3 2 4" xfId="13118" xr:uid="{00000000-0005-0000-0000-0000F8330000}"/>
    <cellStyle name="Normal 3 2 2 2 4 3 2 5" xfId="13119" xr:uid="{00000000-0005-0000-0000-0000F9330000}"/>
    <cellStyle name="Normal 3 2 2 2 4 3 3" xfId="13120" xr:uid="{00000000-0005-0000-0000-0000FA330000}"/>
    <cellStyle name="Normal 3 2 2 2 4 3 3 2" xfId="13121" xr:uid="{00000000-0005-0000-0000-0000FB330000}"/>
    <cellStyle name="Normal 3 2 2 2 4 3 3 3" xfId="13122" xr:uid="{00000000-0005-0000-0000-0000FC330000}"/>
    <cellStyle name="Normal 3 2 2 2 4 3 3 4" xfId="13123" xr:uid="{00000000-0005-0000-0000-0000FD330000}"/>
    <cellStyle name="Normal 3 2 2 2 4 3 4" xfId="13124" xr:uid="{00000000-0005-0000-0000-0000FE330000}"/>
    <cellStyle name="Normal 3 2 2 2 4 3 5" xfId="13125" xr:uid="{00000000-0005-0000-0000-0000FF330000}"/>
    <cellStyle name="Normal 3 2 2 2 4 3 6" xfId="13126" xr:uid="{00000000-0005-0000-0000-000000340000}"/>
    <cellStyle name="Normal 3 2 2 2 4 4" xfId="13127" xr:uid="{00000000-0005-0000-0000-000001340000}"/>
    <cellStyle name="Normal 3 2 2 2 4 4 2" xfId="13128" xr:uid="{00000000-0005-0000-0000-000002340000}"/>
    <cellStyle name="Normal 3 2 2 2 4 4 2 2" xfId="13129" xr:uid="{00000000-0005-0000-0000-000003340000}"/>
    <cellStyle name="Normal 3 2 2 2 4 4 2 2 2" xfId="13130" xr:uid="{00000000-0005-0000-0000-000004340000}"/>
    <cellStyle name="Normal 3 2 2 2 4 4 2 2 3" xfId="13131" xr:uid="{00000000-0005-0000-0000-000005340000}"/>
    <cellStyle name="Normal 3 2 2 2 4 4 2 2 4" xfId="13132" xr:uid="{00000000-0005-0000-0000-000006340000}"/>
    <cellStyle name="Normal 3 2 2 2 4 4 2 3" xfId="13133" xr:uid="{00000000-0005-0000-0000-000007340000}"/>
    <cellStyle name="Normal 3 2 2 2 4 4 2 4" xfId="13134" xr:uid="{00000000-0005-0000-0000-000008340000}"/>
    <cellStyle name="Normal 3 2 2 2 4 4 2 5" xfId="13135" xr:uid="{00000000-0005-0000-0000-000009340000}"/>
    <cellStyle name="Normal 3 2 2 2 4 4 3" xfId="13136" xr:uid="{00000000-0005-0000-0000-00000A340000}"/>
    <cellStyle name="Normal 3 2 2 2 4 4 3 2" xfId="13137" xr:uid="{00000000-0005-0000-0000-00000B340000}"/>
    <cellStyle name="Normal 3 2 2 2 4 4 3 3" xfId="13138" xr:uid="{00000000-0005-0000-0000-00000C340000}"/>
    <cellStyle name="Normal 3 2 2 2 4 4 3 4" xfId="13139" xr:uid="{00000000-0005-0000-0000-00000D340000}"/>
    <cellStyle name="Normal 3 2 2 2 4 4 4" xfId="13140" xr:uid="{00000000-0005-0000-0000-00000E340000}"/>
    <cellStyle name="Normal 3 2 2 2 4 4 5" xfId="13141" xr:uid="{00000000-0005-0000-0000-00000F340000}"/>
    <cellStyle name="Normal 3 2 2 2 4 4 6" xfId="13142" xr:uid="{00000000-0005-0000-0000-000010340000}"/>
    <cellStyle name="Normal 3 2 2 2 4 5" xfId="13143" xr:uid="{00000000-0005-0000-0000-000011340000}"/>
    <cellStyle name="Normal 3 2 2 2 4 5 2" xfId="13144" xr:uid="{00000000-0005-0000-0000-000012340000}"/>
    <cellStyle name="Normal 3 2 2 2 4 5 2 2" xfId="13145" xr:uid="{00000000-0005-0000-0000-000013340000}"/>
    <cellStyle name="Normal 3 2 2 2 4 5 2 3" xfId="13146" xr:uid="{00000000-0005-0000-0000-000014340000}"/>
    <cellStyle name="Normal 3 2 2 2 4 5 2 4" xfId="13147" xr:uid="{00000000-0005-0000-0000-000015340000}"/>
    <cellStyle name="Normal 3 2 2 2 4 5 3" xfId="13148" xr:uid="{00000000-0005-0000-0000-000016340000}"/>
    <cellStyle name="Normal 3 2 2 2 4 5 4" xfId="13149" xr:uid="{00000000-0005-0000-0000-000017340000}"/>
    <cellStyle name="Normal 3 2 2 2 4 5 5" xfId="13150" xr:uid="{00000000-0005-0000-0000-000018340000}"/>
    <cellStyle name="Normal 3 2 2 2 4 6" xfId="13151" xr:uid="{00000000-0005-0000-0000-000019340000}"/>
    <cellStyle name="Normal 3 2 2 2 4 6 2" xfId="13152" xr:uid="{00000000-0005-0000-0000-00001A340000}"/>
    <cellStyle name="Normal 3 2 2 2 4 6 3" xfId="13153" xr:uid="{00000000-0005-0000-0000-00001B340000}"/>
    <cellStyle name="Normal 3 2 2 2 4 6 4" xfId="13154" xr:uid="{00000000-0005-0000-0000-00001C340000}"/>
    <cellStyle name="Normal 3 2 2 2 4 7" xfId="13155" xr:uid="{00000000-0005-0000-0000-00001D340000}"/>
    <cellStyle name="Normal 3 2 2 2 4 8" xfId="13156" xr:uid="{00000000-0005-0000-0000-00001E340000}"/>
    <cellStyle name="Normal 3 2 2 2 4 9" xfId="13157" xr:uid="{00000000-0005-0000-0000-00001F340000}"/>
    <cellStyle name="Normal 3 2 2 2 5" xfId="13158" xr:uid="{00000000-0005-0000-0000-000020340000}"/>
    <cellStyle name="Normal 3 2 2 2 5 2" xfId="13159" xr:uid="{00000000-0005-0000-0000-000021340000}"/>
    <cellStyle name="Normal 3 2 2 2 5 2 2" xfId="13160" xr:uid="{00000000-0005-0000-0000-000022340000}"/>
    <cellStyle name="Normal 3 2 2 2 5 2 2 2" xfId="13161" xr:uid="{00000000-0005-0000-0000-000023340000}"/>
    <cellStyle name="Normal 3 2 2 2 5 2 2 2 2" xfId="13162" xr:uid="{00000000-0005-0000-0000-000024340000}"/>
    <cellStyle name="Normal 3 2 2 2 5 2 2 2 3" xfId="13163" xr:uid="{00000000-0005-0000-0000-000025340000}"/>
    <cellStyle name="Normal 3 2 2 2 5 2 2 2 4" xfId="13164" xr:uid="{00000000-0005-0000-0000-000026340000}"/>
    <cellStyle name="Normal 3 2 2 2 5 2 2 3" xfId="13165" xr:uid="{00000000-0005-0000-0000-000027340000}"/>
    <cellStyle name="Normal 3 2 2 2 5 2 2 4" xfId="13166" xr:uid="{00000000-0005-0000-0000-000028340000}"/>
    <cellStyle name="Normal 3 2 2 2 5 2 2 5" xfId="13167" xr:uid="{00000000-0005-0000-0000-000029340000}"/>
    <cellStyle name="Normal 3 2 2 2 5 2 3" xfId="13168" xr:uid="{00000000-0005-0000-0000-00002A340000}"/>
    <cellStyle name="Normal 3 2 2 2 5 2 3 2" xfId="13169" xr:uid="{00000000-0005-0000-0000-00002B340000}"/>
    <cellStyle name="Normal 3 2 2 2 5 2 3 3" xfId="13170" xr:uid="{00000000-0005-0000-0000-00002C340000}"/>
    <cellStyle name="Normal 3 2 2 2 5 2 3 4" xfId="13171" xr:uid="{00000000-0005-0000-0000-00002D340000}"/>
    <cellStyle name="Normal 3 2 2 2 5 2 4" xfId="13172" xr:uid="{00000000-0005-0000-0000-00002E340000}"/>
    <cellStyle name="Normal 3 2 2 2 5 2 5" xfId="13173" xr:uid="{00000000-0005-0000-0000-00002F340000}"/>
    <cellStyle name="Normal 3 2 2 2 5 2 6" xfId="13174" xr:uid="{00000000-0005-0000-0000-000030340000}"/>
    <cellStyle name="Normal 3 2 2 2 5 3" xfId="13175" xr:uid="{00000000-0005-0000-0000-000031340000}"/>
    <cellStyle name="Normal 3 2 2 2 5 3 2" xfId="13176" xr:uid="{00000000-0005-0000-0000-000032340000}"/>
    <cellStyle name="Normal 3 2 2 2 5 3 2 2" xfId="13177" xr:uid="{00000000-0005-0000-0000-000033340000}"/>
    <cellStyle name="Normal 3 2 2 2 5 3 2 2 2" xfId="13178" xr:uid="{00000000-0005-0000-0000-000034340000}"/>
    <cellStyle name="Normal 3 2 2 2 5 3 2 2 3" xfId="13179" xr:uid="{00000000-0005-0000-0000-000035340000}"/>
    <cellStyle name="Normal 3 2 2 2 5 3 2 2 4" xfId="13180" xr:uid="{00000000-0005-0000-0000-000036340000}"/>
    <cellStyle name="Normal 3 2 2 2 5 3 2 3" xfId="13181" xr:uid="{00000000-0005-0000-0000-000037340000}"/>
    <cellStyle name="Normal 3 2 2 2 5 3 2 4" xfId="13182" xr:uid="{00000000-0005-0000-0000-000038340000}"/>
    <cellStyle name="Normal 3 2 2 2 5 3 2 5" xfId="13183" xr:uid="{00000000-0005-0000-0000-000039340000}"/>
    <cellStyle name="Normal 3 2 2 2 5 3 3" xfId="13184" xr:uid="{00000000-0005-0000-0000-00003A340000}"/>
    <cellStyle name="Normal 3 2 2 2 5 3 3 2" xfId="13185" xr:uid="{00000000-0005-0000-0000-00003B340000}"/>
    <cellStyle name="Normal 3 2 2 2 5 3 3 3" xfId="13186" xr:uid="{00000000-0005-0000-0000-00003C340000}"/>
    <cellStyle name="Normal 3 2 2 2 5 3 3 4" xfId="13187" xr:uid="{00000000-0005-0000-0000-00003D340000}"/>
    <cellStyle name="Normal 3 2 2 2 5 3 4" xfId="13188" xr:uid="{00000000-0005-0000-0000-00003E340000}"/>
    <cellStyle name="Normal 3 2 2 2 5 3 5" xfId="13189" xr:uid="{00000000-0005-0000-0000-00003F340000}"/>
    <cellStyle name="Normal 3 2 2 2 5 3 6" xfId="13190" xr:uid="{00000000-0005-0000-0000-000040340000}"/>
    <cellStyle name="Normal 3 2 2 2 5 4" xfId="13191" xr:uid="{00000000-0005-0000-0000-000041340000}"/>
    <cellStyle name="Normal 3 2 2 2 5 4 2" xfId="13192" xr:uid="{00000000-0005-0000-0000-000042340000}"/>
    <cellStyle name="Normal 3 2 2 2 5 4 2 2" xfId="13193" xr:uid="{00000000-0005-0000-0000-000043340000}"/>
    <cellStyle name="Normal 3 2 2 2 5 4 2 3" xfId="13194" xr:uid="{00000000-0005-0000-0000-000044340000}"/>
    <cellStyle name="Normal 3 2 2 2 5 4 2 4" xfId="13195" xr:uid="{00000000-0005-0000-0000-000045340000}"/>
    <cellStyle name="Normal 3 2 2 2 5 4 3" xfId="13196" xr:uid="{00000000-0005-0000-0000-000046340000}"/>
    <cellStyle name="Normal 3 2 2 2 5 4 4" xfId="13197" xr:uid="{00000000-0005-0000-0000-000047340000}"/>
    <cellStyle name="Normal 3 2 2 2 5 4 5" xfId="13198" xr:uid="{00000000-0005-0000-0000-000048340000}"/>
    <cellStyle name="Normal 3 2 2 2 5 5" xfId="13199" xr:uid="{00000000-0005-0000-0000-000049340000}"/>
    <cellStyle name="Normal 3 2 2 2 5 5 2" xfId="13200" xr:uid="{00000000-0005-0000-0000-00004A340000}"/>
    <cellStyle name="Normal 3 2 2 2 5 5 3" xfId="13201" xr:uid="{00000000-0005-0000-0000-00004B340000}"/>
    <cellStyle name="Normal 3 2 2 2 5 5 4" xfId="13202" xr:uid="{00000000-0005-0000-0000-00004C340000}"/>
    <cellStyle name="Normal 3 2 2 2 5 6" xfId="13203" xr:uid="{00000000-0005-0000-0000-00004D340000}"/>
    <cellStyle name="Normal 3 2 2 2 5 7" xfId="13204" xr:uid="{00000000-0005-0000-0000-00004E340000}"/>
    <cellStyle name="Normal 3 2 2 2 5 8" xfId="13205" xr:uid="{00000000-0005-0000-0000-00004F340000}"/>
    <cellStyle name="Normal 3 2 2 2 6" xfId="13206" xr:uid="{00000000-0005-0000-0000-000050340000}"/>
    <cellStyle name="Normal 3 2 2 2 6 2" xfId="13207" xr:uid="{00000000-0005-0000-0000-000051340000}"/>
    <cellStyle name="Normal 3 2 2 2 6 2 2" xfId="13208" xr:uid="{00000000-0005-0000-0000-000052340000}"/>
    <cellStyle name="Normal 3 2 2 2 6 2 2 2" xfId="13209" xr:uid="{00000000-0005-0000-0000-000053340000}"/>
    <cellStyle name="Normal 3 2 2 2 6 2 2 2 2" xfId="13210" xr:uid="{00000000-0005-0000-0000-000054340000}"/>
    <cellStyle name="Normal 3 2 2 2 6 2 2 2 3" xfId="13211" xr:uid="{00000000-0005-0000-0000-000055340000}"/>
    <cellStyle name="Normal 3 2 2 2 6 2 2 2 4" xfId="13212" xr:uid="{00000000-0005-0000-0000-000056340000}"/>
    <cellStyle name="Normal 3 2 2 2 6 2 2 3" xfId="13213" xr:uid="{00000000-0005-0000-0000-000057340000}"/>
    <cellStyle name="Normal 3 2 2 2 6 2 2 4" xfId="13214" xr:uid="{00000000-0005-0000-0000-000058340000}"/>
    <cellStyle name="Normal 3 2 2 2 6 2 2 5" xfId="13215" xr:uid="{00000000-0005-0000-0000-000059340000}"/>
    <cellStyle name="Normal 3 2 2 2 6 2 3" xfId="13216" xr:uid="{00000000-0005-0000-0000-00005A340000}"/>
    <cellStyle name="Normal 3 2 2 2 6 2 3 2" xfId="13217" xr:uid="{00000000-0005-0000-0000-00005B340000}"/>
    <cellStyle name="Normal 3 2 2 2 6 2 3 3" xfId="13218" xr:uid="{00000000-0005-0000-0000-00005C340000}"/>
    <cellStyle name="Normal 3 2 2 2 6 2 3 4" xfId="13219" xr:uid="{00000000-0005-0000-0000-00005D340000}"/>
    <cellStyle name="Normal 3 2 2 2 6 2 4" xfId="13220" xr:uid="{00000000-0005-0000-0000-00005E340000}"/>
    <cellStyle name="Normal 3 2 2 2 6 2 5" xfId="13221" xr:uid="{00000000-0005-0000-0000-00005F340000}"/>
    <cellStyle name="Normal 3 2 2 2 6 2 6" xfId="13222" xr:uid="{00000000-0005-0000-0000-000060340000}"/>
    <cellStyle name="Normal 3 2 2 2 6 3" xfId="13223" xr:uid="{00000000-0005-0000-0000-000061340000}"/>
    <cellStyle name="Normal 3 2 2 2 6 3 2" xfId="13224" xr:uid="{00000000-0005-0000-0000-000062340000}"/>
    <cellStyle name="Normal 3 2 2 2 6 3 2 2" xfId="13225" xr:uid="{00000000-0005-0000-0000-000063340000}"/>
    <cellStyle name="Normal 3 2 2 2 6 3 2 2 2" xfId="13226" xr:uid="{00000000-0005-0000-0000-000064340000}"/>
    <cellStyle name="Normal 3 2 2 2 6 3 2 2 3" xfId="13227" xr:uid="{00000000-0005-0000-0000-000065340000}"/>
    <cellStyle name="Normal 3 2 2 2 6 3 2 2 4" xfId="13228" xr:uid="{00000000-0005-0000-0000-000066340000}"/>
    <cellStyle name="Normal 3 2 2 2 6 3 2 3" xfId="13229" xr:uid="{00000000-0005-0000-0000-000067340000}"/>
    <cellStyle name="Normal 3 2 2 2 6 3 2 4" xfId="13230" xr:uid="{00000000-0005-0000-0000-000068340000}"/>
    <cellStyle name="Normal 3 2 2 2 6 3 2 5" xfId="13231" xr:uid="{00000000-0005-0000-0000-000069340000}"/>
    <cellStyle name="Normal 3 2 2 2 6 3 3" xfId="13232" xr:uid="{00000000-0005-0000-0000-00006A340000}"/>
    <cellStyle name="Normal 3 2 2 2 6 3 3 2" xfId="13233" xr:uid="{00000000-0005-0000-0000-00006B340000}"/>
    <cellStyle name="Normal 3 2 2 2 6 3 3 3" xfId="13234" xr:uid="{00000000-0005-0000-0000-00006C340000}"/>
    <cellStyle name="Normal 3 2 2 2 6 3 3 4" xfId="13235" xr:uid="{00000000-0005-0000-0000-00006D340000}"/>
    <cellStyle name="Normal 3 2 2 2 6 3 4" xfId="13236" xr:uid="{00000000-0005-0000-0000-00006E340000}"/>
    <cellStyle name="Normal 3 2 2 2 6 3 5" xfId="13237" xr:uid="{00000000-0005-0000-0000-00006F340000}"/>
    <cellStyle name="Normal 3 2 2 2 6 3 6" xfId="13238" xr:uid="{00000000-0005-0000-0000-000070340000}"/>
    <cellStyle name="Normal 3 2 2 2 6 4" xfId="13239" xr:uid="{00000000-0005-0000-0000-000071340000}"/>
    <cellStyle name="Normal 3 2 2 2 6 4 2" xfId="13240" xr:uid="{00000000-0005-0000-0000-000072340000}"/>
    <cellStyle name="Normal 3 2 2 2 6 4 2 2" xfId="13241" xr:uid="{00000000-0005-0000-0000-000073340000}"/>
    <cellStyle name="Normal 3 2 2 2 6 4 2 3" xfId="13242" xr:uid="{00000000-0005-0000-0000-000074340000}"/>
    <cellStyle name="Normal 3 2 2 2 6 4 2 4" xfId="13243" xr:uid="{00000000-0005-0000-0000-000075340000}"/>
    <cellStyle name="Normal 3 2 2 2 6 4 3" xfId="13244" xr:uid="{00000000-0005-0000-0000-000076340000}"/>
    <cellStyle name="Normal 3 2 2 2 6 4 4" xfId="13245" xr:uid="{00000000-0005-0000-0000-000077340000}"/>
    <cellStyle name="Normal 3 2 2 2 6 4 5" xfId="13246" xr:uid="{00000000-0005-0000-0000-000078340000}"/>
    <cellStyle name="Normal 3 2 2 2 6 5" xfId="13247" xr:uid="{00000000-0005-0000-0000-000079340000}"/>
    <cellStyle name="Normal 3 2 2 2 6 5 2" xfId="13248" xr:uid="{00000000-0005-0000-0000-00007A340000}"/>
    <cellStyle name="Normal 3 2 2 2 6 5 3" xfId="13249" xr:uid="{00000000-0005-0000-0000-00007B340000}"/>
    <cellStyle name="Normal 3 2 2 2 6 5 4" xfId="13250" xr:uid="{00000000-0005-0000-0000-00007C340000}"/>
    <cellStyle name="Normal 3 2 2 2 6 6" xfId="13251" xr:uid="{00000000-0005-0000-0000-00007D340000}"/>
    <cellStyle name="Normal 3 2 2 2 6 7" xfId="13252" xr:uid="{00000000-0005-0000-0000-00007E340000}"/>
    <cellStyle name="Normal 3 2 2 2 6 8" xfId="13253" xr:uid="{00000000-0005-0000-0000-00007F340000}"/>
    <cellStyle name="Normal 3 2 2 2 7" xfId="13254" xr:uid="{00000000-0005-0000-0000-000080340000}"/>
    <cellStyle name="Normal 3 2 2 2 7 2" xfId="13255" xr:uid="{00000000-0005-0000-0000-000081340000}"/>
    <cellStyle name="Normal 3 2 2 2 7 2 2" xfId="13256" xr:uid="{00000000-0005-0000-0000-000082340000}"/>
    <cellStyle name="Normal 3 2 2 2 7 2 2 2" xfId="13257" xr:uid="{00000000-0005-0000-0000-000083340000}"/>
    <cellStyle name="Normal 3 2 2 2 7 2 2 3" xfId="13258" xr:uid="{00000000-0005-0000-0000-000084340000}"/>
    <cellStyle name="Normal 3 2 2 2 7 2 2 4" xfId="13259" xr:uid="{00000000-0005-0000-0000-000085340000}"/>
    <cellStyle name="Normal 3 2 2 2 7 2 3" xfId="13260" xr:uid="{00000000-0005-0000-0000-000086340000}"/>
    <cellStyle name="Normal 3 2 2 2 7 2 4" xfId="13261" xr:uid="{00000000-0005-0000-0000-000087340000}"/>
    <cellStyle name="Normal 3 2 2 2 7 2 5" xfId="13262" xr:uid="{00000000-0005-0000-0000-000088340000}"/>
    <cellStyle name="Normal 3 2 2 2 7 3" xfId="13263" xr:uid="{00000000-0005-0000-0000-000089340000}"/>
    <cellStyle name="Normal 3 2 2 2 7 3 2" xfId="13264" xr:uid="{00000000-0005-0000-0000-00008A340000}"/>
    <cellStyle name="Normal 3 2 2 2 7 3 3" xfId="13265" xr:uid="{00000000-0005-0000-0000-00008B340000}"/>
    <cellStyle name="Normal 3 2 2 2 7 3 4" xfId="13266" xr:uid="{00000000-0005-0000-0000-00008C340000}"/>
    <cellStyle name="Normal 3 2 2 2 7 4" xfId="13267" xr:uid="{00000000-0005-0000-0000-00008D340000}"/>
    <cellStyle name="Normal 3 2 2 2 7 5" xfId="13268" xr:uid="{00000000-0005-0000-0000-00008E340000}"/>
    <cellStyle name="Normal 3 2 2 2 7 6" xfId="13269" xr:uid="{00000000-0005-0000-0000-00008F340000}"/>
    <cellStyle name="Normal 3 2 2 2 8" xfId="13270" xr:uid="{00000000-0005-0000-0000-000090340000}"/>
    <cellStyle name="Normal 3 2 2 2 8 2" xfId="13271" xr:uid="{00000000-0005-0000-0000-000091340000}"/>
    <cellStyle name="Normal 3 2 2 2 8 2 2" xfId="13272" xr:uid="{00000000-0005-0000-0000-000092340000}"/>
    <cellStyle name="Normal 3 2 2 2 8 2 2 2" xfId="13273" xr:uid="{00000000-0005-0000-0000-000093340000}"/>
    <cellStyle name="Normal 3 2 2 2 8 2 2 3" xfId="13274" xr:uid="{00000000-0005-0000-0000-000094340000}"/>
    <cellStyle name="Normal 3 2 2 2 8 2 2 4" xfId="13275" xr:uid="{00000000-0005-0000-0000-000095340000}"/>
    <cellStyle name="Normal 3 2 2 2 8 2 3" xfId="13276" xr:uid="{00000000-0005-0000-0000-000096340000}"/>
    <cellStyle name="Normal 3 2 2 2 8 2 4" xfId="13277" xr:uid="{00000000-0005-0000-0000-000097340000}"/>
    <cellStyle name="Normal 3 2 2 2 8 2 5" xfId="13278" xr:uid="{00000000-0005-0000-0000-000098340000}"/>
    <cellStyle name="Normal 3 2 2 2 8 3" xfId="13279" xr:uid="{00000000-0005-0000-0000-000099340000}"/>
    <cellStyle name="Normal 3 2 2 2 8 3 2" xfId="13280" xr:uid="{00000000-0005-0000-0000-00009A340000}"/>
    <cellStyle name="Normal 3 2 2 2 8 3 3" xfId="13281" xr:uid="{00000000-0005-0000-0000-00009B340000}"/>
    <cellStyle name="Normal 3 2 2 2 8 3 4" xfId="13282" xr:uid="{00000000-0005-0000-0000-00009C340000}"/>
    <cellStyle name="Normal 3 2 2 2 8 4" xfId="13283" xr:uid="{00000000-0005-0000-0000-00009D340000}"/>
    <cellStyle name="Normal 3 2 2 2 8 5" xfId="13284" xr:uid="{00000000-0005-0000-0000-00009E340000}"/>
    <cellStyle name="Normal 3 2 2 2 8 6" xfId="13285" xr:uid="{00000000-0005-0000-0000-00009F340000}"/>
    <cellStyle name="Normal 3 2 2 2 9" xfId="13286" xr:uid="{00000000-0005-0000-0000-0000A0340000}"/>
    <cellStyle name="Normal 3 2 2 3" xfId="13287" xr:uid="{00000000-0005-0000-0000-0000A1340000}"/>
    <cellStyle name="Normal 3 2 2 3 10" xfId="13288" xr:uid="{00000000-0005-0000-0000-0000A2340000}"/>
    <cellStyle name="Normal 3 2 2 3 11" xfId="13289" xr:uid="{00000000-0005-0000-0000-0000A3340000}"/>
    <cellStyle name="Normal 3 2 2 3 2" xfId="13290" xr:uid="{00000000-0005-0000-0000-0000A4340000}"/>
    <cellStyle name="Normal 3 2 2 3 2 2" xfId="13291" xr:uid="{00000000-0005-0000-0000-0000A5340000}"/>
    <cellStyle name="Normal 3 2 2 3 2 2 2" xfId="13292" xr:uid="{00000000-0005-0000-0000-0000A6340000}"/>
    <cellStyle name="Normal 3 2 2 3 2 2 2 2" xfId="13293" xr:uid="{00000000-0005-0000-0000-0000A7340000}"/>
    <cellStyle name="Normal 3 2 2 3 2 2 2 2 2" xfId="13294" xr:uid="{00000000-0005-0000-0000-0000A8340000}"/>
    <cellStyle name="Normal 3 2 2 3 2 2 2 2 3" xfId="13295" xr:uid="{00000000-0005-0000-0000-0000A9340000}"/>
    <cellStyle name="Normal 3 2 2 3 2 2 2 2 4" xfId="13296" xr:uid="{00000000-0005-0000-0000-0000AA340000}"/>
    <cellStyle name="Normal 3 2 2 3 2 2 2 3" xfId="13297" xr:uid="{00000000-0005-0000-0000-0000AB340000}"/>
    <cellStyle name="Normal 3 2 2 3 2 2 2 4" xfId="13298" xr:uid="{00000000-0005-0000-0000-0000AC340000}"/>
    <cellStyle name="Normal 3 2 2 3 2 2 2 5" xfId="13299" xr:uid="{00000000-0005-0000-0000-0000AD340000}"/>
    <cellStyle name="Normal 3 2 2 3 2 2 3" xfId="13300" xr:uid="{00000000-0005-0000-0000-0000AE340000}"/>
    <cellStyle name="Normal 3 2 2 3 2 2 3 2" xfId="13301" xr:uid="{00000000-0005-0000-0000-0000AF340000}"/>
    <cellStyle name="Normal 3 2 2 3 2 2 3 3" xfId="13302" xr:uid="{00000000-0005-0000-0000-0000B0340000}"/>
    <cellStyle name="Normal 3 2 2 3 2 2 3 4" xfId="13303" xr:uid="{00000000-0005-0000-0000-0000B1340000}"/>
    <cellStyle name="Normal 3 2 2 3 2 2 4" xfId="13304" xr:uid="{00000000-0005-0000-0000-0000B2340000}"/>
    <cellStyle name="Normal 3 2 2 3 2 2 5" xfId="13305" xr:uid="{00000000-0005-0000-0000-0000B3340000}"/>
    <cellStyle name="Normal 3 2 2 3 2 2 6" xfId="13306" xr:uid="{00000000-0005-0000-0000-0000B4340000}"/>
    <cellStyle name="Normal 3 2 2 3 2 3" xfId="13307" xr:uid="{00000000-0005-0000-0000-0000B5340000}"/>
    <cellStyle name="Normal 3 2 2 3 2 3 2" xfId="13308" xr:uid="{00000000-0005-0000-0000-0000B6340000}"/>
    <cellStyle name="Normal 3 2 2 3 2 3 2 2" xfId="13309" xr:uid="{00000000-0005-0000-0000-0000B7340000}"/>
    <cellStyle name="Normal 3 2 2 3 2 3 2 2 2" xfId="13310" xr:uid="{00000000-0005-0000-0000-0000B8340000}"/>
    <cellStyle name="Normal 3 2 2 3 2 3 2 2 3" xfId="13311" xr:uid="{00000000-0005-0000-0000-0000B9340000}"/>
    <cellStyle name="Normal 3 2 2 3 2 3 2 2 4" xfId="13312" xr:uid="{00000000-0005-0000-0000-0000BA340000}"/>
    <cellStyle name="Normal 3 2 2 3 2 3 2 3" xfId="13313" xr:uid="{00000000-0005-0000-0000-0000BB340000}"/>
    <cellStyle name="Normal 3 2 2 3 2 3 2 4" xfId="13314" xr:uid="{00000000-0005-0000-0000-0000BC340000}"/>
    <cellStyle name="Normal 3 2 2 3 2 3 2 5" xfId="13315" xr:uid="{00000000-0005-0000-0000-0000BD340000}"/>
    <cellStyle name="Normal 3 2 2 3 2 3 3" xfId="13316" xr:uid="{00000000-0005-0000-0000-0000BE340000}"/>
    <cellStyle name="Normal 3 2 2 3 2 3 3 2" xfId="13317" xr:uid="{00000000-0005-0000-0000-0000BF340000}"/>
    <cellStyle name="Normal 3 2 2 3 2 3 3 3" xfId="13318" xr:uid="{00000000-0005-0000-0000-0000C0340000}"/>
    <cellStyle name="Normal 3 2 2 3 2 3 3 4" xfId="13319" xr:uid="{00000000-0005-0000-0000-0000C1340000}"/>
    <cellStyle name="Normal 3 2 2 3 2 3 4" xfId="13320" xr:uid="{00000000-0005-0000-0000-0000C2340000}"/>
    <cellStyle name="Normal 3 2 2 3 2 3 5" xfId="13321" xr:uid="{00000000-0005-0000-0000-0000C3340000}"/>
    <cellStyle name="Normal 3 2 2 3 2 3 6" xfId="13322" xr:uid="{00000000-0005-0000-0000-0000C4340000}"/>
    <cellStyle name="Normal 3 2 2 3 2 4" xfId="13323" xr:uid="{00000000-0005-0000-0000-0000C5340000}"/>
    <cellStyle name="Normal 3 2 2 3 2 4 2" xfId="13324" xr:uid="{00000000-0005-0000-0000-0000C6340000}"/>
    <cellStyle name="Normal 3 2 2 3 2 4 2 2" xfId="13325" xr:uid="{00000000-0005-0000-0000-0000C7340000}"/>
    <cellStyle name="Normal 3 2 2 3 2 4 2 3" xfId="13326" xr:uid="{00000000-0005-0000-0000-0000C8340000}"/>
    <cellStyle name="Normal 3 2 2 3 2 4 2 4" xfId="13327" xr:uid="{00000000-0005-0000-0000-0000C9340000}"/>
    <cellStyle name="Normal 3 2 2 3 2 4 3" xfId="13328" xr:uid="{00000000-0005-0000-0000-0000CA340000}"/>
    <cellStyle name="Normal 3 2 2 3 2 4 4" xfId="13329" xr:uid="{00000000-0005-0000-0000-0000CB340000}"/>
    <cellStyle name="Normal 3 2 2 3 2 4 5" xfId="13330" xr:uid="{00000000-0005-0000-0000-0000CC340000}"/>
    <cellStyle name="Normal 3 2 2 3 2 5" xfId="13331" xr:uid="{00000000-0005-0000-0000-0000CD340000}"/>
    <cellStyle name="Normal 3 2 2 3 2 5 2" xfId="13332" xr:uid="{00000000-0005-0000-0000-0000CE340000}"/>
    <cellStyle name="Normal 3 2 2 3 2 5 3" xfId="13333" xr:uid="{00000000-0005-0000-0000-0000CF340000}"/>
    <cellStyle name="Normal 3 2 2 3 2 5 4" xfId="13334" xr:uid="{00000000-0005-0000-0000-0000D0340000}"/>
    <cellStyle name="Normal 3 2 2 3 2 6" xfId="13335" xr:uid="{00000000-0005-0000-0000-0000D1340000}"/>
    <cellStyle name="Normal 3 2 2 3 2 7" xfId="13336" xr:uid="{00000000-0005-0000-0000-0000D2340000}"/>
    <cellStyle name="Normal 3 2 2 3 2 8" xfId="13337" xr:uid="{00000000-0005-0000-0000-0000D3340000}"/>
    <cellStyle name="Normal 3 2 2 3 3" xfId="13338" xr:uid="{00000000-0005-0000-0000-0000D4340000}"/>
    <cellStyle name="Normal 3 2 2 3 3 2" xfId="13339" xr:uid="{00000000-0005-0000-0000-0000D5340000}"/>
    <cellStyle name="Normal 3 2 2 3 3 2 2" xfId="13340" xr:uid="{00000000-0005-0000-0000-0000D6340000}"/>
    <cellStyle name="Normal 3 2 2 3 3 2 2 2" xfId="13341" xr:uid="{00000000-0005-0000-0000-0000D7340000}"/>
    <cellStyle name="Normal 3 2 2 3 3 2 2 3" xfId="13342" xr:uid="{00000000-0005-0000-0000-0000D8340000}"/>
    <cellStyle name="Normal 3 2 2 3 3 2 2 4" xfId="13343" xr:uid="{00000000-0005-0000-0000-0000D9340000}"/>
    <cellStyle name="Normal 3 2 2 3 3 2 3" xfId="13344" xr:uid="{00000000-0005-0000-0000-0000DA340000}"/>
    <cellStyle name="Normal 3 2 2 3 3 2 4" xfId="13345" xr:uid="{00000000-0005-0000-0000-0000DB340000}"/>
    <cellStyle name="Normal 3 2 2 3 3 2 5" xfId="13346" xr:uid="{00000000-0005-0000-0000-0000DC340000}"/>
    <cellStyle name="Normal 3 2 2 3 3 3" xfId="13347" xr:uid="{00000000-0005-0000-0000-0000DD340000}"/>
    <cellStyle name="Normal 3 2 2 3 3 3 2" xfId="13348" xr:uid="{00000000-0005-0000-0000-0000DE340000}"/>
    <cellStyle name="Normal 3 2 2 3 3 3 3" xfId="13349" xr:uid="{00000000-0005-0000-0000-0000DF340000}"/>
    <cellStyle name="Normal 3 2 2 3 3 3 4" xfId="13350" xr:uid="{00000000-0005-0000-0000-0000E0340000}"/>
    <cellStyle name="Normal 3 2 2 3 3 4" xfId="13351" xr:uid="{00000000-0005-0000-0000-0000E1340000}"/>
    <cellStyle name="Normal 3 2 2 3 3 5" xfId="13352" xr:uid="{00000000-0005-0000-0000-0000E2340000}"/>
    <cellStyle name="Normal 3 2 2 3 3 6" xfId="13353" xr:uid="{00000000-0005-0000-0000-0000E3340000}"/>
    <cellStyle name="Normal 3 2 2 3 4" xfId="13354" xr:uid="{00000000-0005-0000-0000-0000E4340000}"/>
    <cellStyle name="Normal 3 2 2 3 4 2" xfId="13355" xr:uid="{00000000-0005-0000-0000-0000E5340000}"/>
    <cellStyle name="Normal 3 2 2 3 4 2 2" xfId="13356" xr:uid="{00000000-0005-0000-0000-0000E6340000}"/>
    <cellStyle name="Normal 3 2 2 3 4 2 2 2" xfId="13357" xr:uid="{00000000-0005-0000-0000-0000E7340000}"/>
    <cellStyle name="Normal 3 2 2 3 4 2 2 3" xfId="13358" xr:uid="{00000000-0005-0000-0000-0000E8340000}"/>
    <cellStyle name="Normal 3 2 2 3 4 2 2 4" xfId="13359" xr:uid="{00000000-0005-0000-0000-0000E9340000}"/>
    <cellStyle name="Normal 3 2 2 3 4 2 3" xfId="13360" xr:uid="{00000000-0005-0000-0000-0000EA340000}"/>
    <cellStyle name="Normal 3 2 2 3 4 2 4" xfId="13361" xr:uid="{00000000-0005-0000-0000-0000EB340000}"/>
    <cellStyle name="Normal 3 2 2 3 4 2 5" xfId="13362" xr:uid="{00000000-0005-0000-0000-0000EC340000}"/>
    <cellStyle name="Normal 3 2 2 3 4 3" xfId="13363" xr:uid="{00000000-0005-0000-0000-0000ED340000}"/>
    <cellStyle name="Normal 3 2 2 3 4 3 2" xfId="13364" xr:uid="{00000000-0005-0000-0000-0000EE340000}"/>
    <cellStyle name="Normal 3 2 2 3 4 3 3" xfId="13365" xr:uid="{00000000-0005-0000-0000-0000EF340000}"/>
    <cellStyle name="Normal 3 2 2 3 4 3 4" xfId="13366" xr:uid="{00000000-0005-0000-0000-0000F0340000}"/>
    <cellStyle name="Normal 3 2 2 3 4 4" xfId="13367" xr:uid="{00000000-0005-0000-0000-0000F1340000}"/>
    <cellStyle name="Normal 3 2 2 3 4 5" xfId="13368" xr:uid="{00000000-0005-0000-0000-0000F2340000}"/>
    <cellStyle name="Normal 3 2 2 3 4 6" xfId="13369" xr:uid="{00000000-0005-0000-0000-0000F3340000}"/>
    <cellStyle name="Normal 3 2 2 3 5" xfId="13370" xr:uid="{00000000-0005-0000-0000-0000F4340000}"/>
    <cellStyle name="Normal 3 2 2 3 6" xfId="13371" xr:uid="{00000000-0005-0000-0000-0000F5340000}"/>
    <cellStyle name="Normal 3 2 2 3 6 2" xfId="13372" xr:uid="{00000000-0005-0000-0000-0000F6340000}"/>
    <cellStyle name="Normal 3 2 2 3 6 2 2" xfId="13373" xr:uid="{00000000-0005-0000-0000-0000F7340000}"/>
    <cellStyle name="Normal 3 2 2 3 6 2 3" xfId="13374" xr:uid="{00000000-0005-0000-0000-0000F8340000}"/>
    <cellStyle name="Normal 3 2 2 3 6 2 4" xfId="13375" xr:uid="{00000000-0005-0000-0000-0000F9340000}"/>
    <cellStyle name="Normal 3 2 2 3 6 3" xfId="13376" xr:uid="{00000000-0005-0000-0000-0000FA340000}"/>
    <cellStyle name="Normal 3 2 2 3 6 4" xfId="13377" xr:uid="{00000000-0005-0000-0000-0000FB340000}"/>
    <cellStyle name="Normal 3 2 2 3 6 5" xfId="13378" xr:uid="{00000000-0005-0000-0000-0000FC340000}"/>
    <cellStyle name="Normal 3 2 2 3 7" xfId="13379" xr:uid="{00000000-0005-0000-0000-0000FD340000}"/>
    <cellStyle name="Normal 3 2 2 3 8" xfId="13380" xr:uid="{00000000-0005-0000-0000-0000FE340000}"/>
    <cellStyle name="Normal 3 2 2 3 8 2" xfId="13381" xr:uid="{00000000-0005-0000-0000-0000FF340000}"/>
    <cellStyle name="Normal 3 2 2 3 8 3" xfId="13382" xr:uid="{00000000-0005-0000-0000-000000350000}"/>
    <cellStyle name="Normal 3 2 2 3 8 4" xfId="13383" xr:uid="{00000000-0005-0000-0000-000001350000}"/>
    <cellStyle name="Normal 3 2 2 3 9" xfId="13384" xr:uid="{00000000-0005-0000-0000-000002350000}"/>
    <cellStyle name="Normal 3 2 2 4" xfId="13385" xr:uid="{00000000-0005-0000-0000-000003350000}"/>
    <cellStyle name="Normal 3 2 2 4 10" xfId="13386" xr:uid="{00000000-0005-0000-0000-000004350000}"/>
    <cellStyle name="Normal 3 2 2 4 2" xfId="13387" xr:uid="{00000000-0005-0000-0000-000005350000}"/>
    <cellStyle name="Normal 3 2 2 4 2 2" xfId="13388" xr:uid="{00000000-0005-0000-0000-000006350000}"/>
    <cellStyle name="Normal 3 2 2 4 2 2 2" xfId="13389" xr:uid="{00000000-0005-0000-0000-000007350000}"/>
    <cellStyle name="Normal 3 2 2 4 2 2 2 2" xfId="13390" xr:uid="{00000000-0005-0000-0000-000008350000}"/>
    <cellStyle name="Normal 3 2 2 4 2 2 2 2 2" xfId="13391" xr:uid="{00000000-0005-0000-0000-000009350000}"/>
    <cellStyle name="Normal 3 2 2 4 2 2 2 2 3" xfId="13392" xr:uid="{00000000-0005-0000-0000-00000A350000}"/>
    <cellStyle name="Normal 3 2 2 4 2 2 2 2 4" xfId="13393" xr:uid="{00000000-0005-0000-0000-00000B350000}"/>
    <cellStyle name="Normal 3 2 2 4 2 2 2 3" xfId="13394" xr:uid="{00000000-0005-0000-0000-00000C350000}"/>
    <cellStyle name="Normal 3 2 2 4 2 2 2 4" xfId="13395" xr:uid="{00000000-0005-0000-0000-00000D350000}"/>
    <cellStyle name="Normal 3 2 2 4 2 2 2 5" xfId="13396" xr:uid="{00000000-0005-0000-0000-00000E350000}"/>
    <cellStyle name="Normal 3 2 2 4 2 2 3" xfId="13397" xr:uid="{00000000-0005-0000-0000-00000F350000}"/>
    <cellStyle name="Normal 3 2 2 4 2 2 3 2" xfId="13398" xr:uid="{00000000-0005-0000-0000-000010350000}"/>
    <cellStyle name="Normal 3 2 2 4 2 2 3 3" xfId="13399" xr:uid="{00000000-0005-0000-0000-000011350000}"/>
    <cellStyle name="Normal 3 2 2 4 2 2 3 4" xfId="13400" xr:uid="{00000000-0005-0000-0000-000012350000}"/>
    <cellStyle name="Normal 3 2 2 4 2 2 4" xfId="13401" xr:uid="{00000000-0005-0000-0000-000013350000}"/>
    <cellStyle name="Normal 3 2 2 4 2 2 5" xfId="13402" xr:uid="{00000000-0005-0000-0000-000014350000}"/>
    <cellStyle name="Normal 3 2 2 4 2 2 6" xfId="13403" xr:uid="{00000000-0005-0000-0000-000015350000}"/>
    <cellStyle name="Normal 3 2 2 4 2 3" xfId="13404" xr:uid="{00000000-0005-0000-0000-000016350000}"/>
    <cellStyle name="Normal 3 2 2 4 2 3 2" xfId="13405" xr:uid="{00000000-0005-0000-0000-000017350000}"/>
    <cellStyle name="Normal 3 2 2 4 2 3 2 2" xfId="13406" xr:uid="{00000000-0005-0000-0000-000018350000}"/>
    <cellStyle name="Normal 3 2 2 4 2 3 2 2 2" xfId="13407" xr:uid="{00000000-0005-0000-0000-000019350000}"/>
    <cellStyle name="Normal 3 2 2 4 2 3 2 2 3" xfId="13408" xr:uid="{00000000-0005-0000-0000-00001A350000}"/>
    <cellStyle name="Normal 3 2 2 4 2 3 2 2 4" xfId="13409" xr:uid="{00000000-0005-0000-0000-00001B350000}"/>
    <cellStyle name="Normal 3 2 2 4 2 3 2 3" xfId="13410" xr:uid="{00000000-0005-0000-0000-00001C350000}"/>
    <cellStyle name="Normal 3 2 2 4 2 3 2 4" xfId="13411" xr:uid="{00000000-0005-0000-0000-00001D350000}"/>
    <cellStyle name="Normal 3 2 2 4 2 3 2 5" xfId="13412" xr:uid="{00000000-0005-0000-0000-00001E350000}"/>
    <cellStyle name="Normal 3 2 2 4 2 3 3" xfId="13413" xr:uid="{00000000-0005-0000-0000-00001F350000}"/>
    <cellStyle name="Normal 3 2 2 4 2 3 3 2" xfId="13414" xr:uid="{00000000-0005-0000-0000-000020350000}"/>
    <cellStyle name="Normal 3 2 2 4 2 3 3 3" xfId="13415" xr:uid="{00000000-0005-0000-0000-000021350000}"/>
    <cellStyle name="Normal 3 2 2 4 2 3 3 4" xfId="13416" xr:uid="{00000000-0005-0000-0000-000022350000}"/>
    <cellStyle name="Normal 3 2 2 4 2 3 4" xfId="13417" xr:uid="{00000000-0005-0000-0000-000023350000}"/>
    <cellStyle name="Normal 3 2 2 4 2 3 5" xfId="13418" xr:uid="{00000000-0005-0000-0000-000024350000}"/>
    <cellStyle name="Normal 3 2 2 4 2 3 6" xfId="13419" xr:uid="{00000000-0005-0000-0000-000025350000}"/>
    <cellStyle name="Normal 3 2 2 4 2 4" xfId="13420" xr:uid="{00000000-0005-0000-0000-000026350000}"/>
    <cellStyle name="Normal 3 2 2 4 2 4 2" xfId="13421" xr:uid="{00000000-0005-0000-0000-000027350000}"/>
    <cellStyle name="Normal 3 2 2 4 2 4 2 2" xfId="13422" xr:uid="{00000000-0005-0000-0000-000028350000}"/>
    <cellStyle name="Normal 3 2 2 4 2 4 2 3" xfId="13423" xr:uid="{00000000-0005-0000-0000-000029350000}"/>
    <cellStyle name="Normal 3 2 2 4 2 4 2 4" xfId="13424" xr:uid="{00000000-0005-0000-0000-00002A350000}"/>
    <cellStyle name="Normal 3 2 2 4 2 4 3" xfId="13425" xr:uid="{00000000-0005-0000-0000-00002B350000}"/>
    <cellStyle name="Normal 3 2 2 4 2 4 4" xfId="13426" xr:uid="{00000000-0005-0000-0000-00002C350000}"/>
    <cellStyle name="Normal 3 2 2 4 2 4 5" xfId="13427" xr:uid="{00000000-0005-0000-0000-00002D350000}"/>
    <cellStyle name="Normal 3 2 2 4 2 5" xfId="13428" xr:uid="{00000000-0005-0000-0000-00002E350000}"/>
    <cellStyle name="Normal 3 2 2 4 2 5 2" xfId="13429" xr:uid="{00000000-0005-0000-0000-00002F350000}"/>
    <cellStyle name="Normal 3 2 2 4 2 5 3" xfId="13430" xr:uid="{00000000-0005-0000-0000-000030350000}"/>
    <cellStyle name="Normal 3 2 2 4 2 5 4" xfId="13431" xr:uid="{00000000-0005-0000-0000-000031350000}"/>
    <cellStyle name="Normal 3 2 2 4 2 6" xfId="13432" xr:uid="{00000000-0005-0000-0000-000032350000}"/>
    <cellStyle name="Normal 3 2 2 4 2 7" xfId="13433" xr:uid="{00000000-0005-0000-0000-000033350000}"/>
    <cellStyle name="Normal 3 2 2 4 2 8" xfId="13434" xr:uid="{00000000-0005-0000-0000-000034350000}"/>
    <cellStyle name="Normal 3 2 2 4 3" xfId="13435" xr:uid="{00000000-0005-0000-0000-000035350000}"/>
    <cellStyle name="Normal 3 2 2 4 3 2" xfId="13436" xr:uid="{00000000-0005-0000-0000-000036350000}"/>
    <cellStyle name="Normal 3 2 2 4 3 2 2" xfId="13437" xr:uid="{00000000-0005-0000-0000-000037350000}"/>
    <cellStyle name="Normal 3 2 2 4 3 2 2 2" xfId="13438" xr:uid="{00000000-0005-0000-0000-000038350000}"/>
    <cellStyle name="Normal 3 2 2 4 3 2 2 3" xfId="13439" xr:uid="{00000000-0005-0000-0000-000039350000}"/>
    <cellStyle name="Normal 3 2 2 4 3 2 2 4" xfId="13440" xr:uid="{00000000-0005-0000-0000-00003A350000}"/>
    <cellStyle name="Normal 3 2 2 4 3 2 3" xfId="13441" xr:uid="{00000000-0005-0000-0000-00003B350000}"/>
    <cellStyle name="Normal 3 2 2 4 3 2 4" xfId="13442" xr:uid="{00000000-0005-0000-0000-00003C350000}"/>
    <cellStyle name="Normal 3 2 2 4 3 2 5" xfId="13443" xr:uid="{00000000-0005-0000-0000-00003D350000}"/>
    <cellStyle name="Normal 3 2 2 4 3 3" xfId="13444" xr:uid="{00000000-0005-0000-0000-00003E350000}"/>
    <cellStyle name="Normal 3 2 2 4 3 3 2" xfId="13445" xr:uid="{00000000-0005-0000-0000-00003F350000}"/>
    <cellStyle name="Normal 3 2 2 4 3 3 3" xfId="13446" xr:uid="{00000000-0005-0000-0000-000040350000}"/>
    <cellStyle name="Normal 3 2 2 4 3 3 4" xfId="13447" xr:uid="{00000000-0005-0000-0000-000041350000}"/>
    <cellStyle name="Normal 3 2 2 4 3 4" xfId="13448" xr:uid="{00000000-0005-0000-0000-000042350000}"/>
    <cellStyle name="Normal 3 2 2 4 3 5" xfId="13449" xr:uid="{00000000-0005-0000-0000-000043350000}"/>
    <cellStyle name="Normal 3 2 2 4 3 6" xfId="13450" xr:uid="{00000000-0005-0000-0000-000044350000}"/>
    <cellStyle name="Normal 3 2 2 4 4" xfId="13451" xr:uid="{00000000-0005-0000-0000-000045350000}"/>
    <cellStyle name="Normal 3 2 2 4 4 2" xfId="13452" xr:uid="{00000000-0005-0000-0000-000046350000}"/>
    <cellStyle name="Normal 3 2 2 4 4 2 2" xfId="13453" xr:uid="{00000000-0005-0000-0000-000047350000}"/>
    <cellStyle name="Normal 3 2 2 4 4 2 2 2" xfId="13454" xr:uid="{00000000-0005-0000-0000-000048350000}"/>
    <cellStyle name="Normal 3 2 2 4 4 2 2 3" xfId="13455" xr:uid="{00000000-0005-0000-0000-000049350000}"/>
    <cellStyle name="Normal 3 2 2 4 4 2 2 4" xfId="13456" xr:uid="{00000000-0005-0000-0000-00004A350000}"/>
    <cellStyle name="Normal 3 2 2 4 4 2 3" xfId="13457" xr:uid="{00000000-0005-0000-0000-00004B350000}"/>
    <cellStyle name="Normal 3 2 2 4 4 2 4" xfId="13458" xr:uid="{00000000-0005-0000-0000-00004C350000}"/>
    <cellStyle name="Normal 3 2 2 4 4 2 5" xfId="13459" xr:uid="{00000000-0005-0000-0000-00004D350000}"/>
    <cellStyle name="Normal 3 2 2 4 4 3" xfId="13460" xr:uid="{00000000-0005-0000-0000-00004E350000}"/>
    <cellStyle name="Normal 3 2 2 4 4 3 2" xfId="13461" xr:uid="{00000000-0005-0000-0000-00004F350000}"/>
    <cellStyle name="Normal 3 2 2 4 4 3 3" xfId="13462" xr:uid="{00000000-0005-0000-0000-000050350000}"/>
    <cellStyle name="Normal 3 2 2 4 4 3 4" xfId="13463" xr:uid="{00000000-0005-0000-0000-000051350000}"/>
    <cellStyle name="Normal 3 2 2 4 4 4" xfId="13464" xr:uid="{00000000-0005-0000-0000-000052350000}"/>
    <cellStyle name="Normal 3 2 2 4 4 5" xfId="13465" xr:uid="{00000000-0005-0000-0000-000053350000}"/>
    <cellStyle name="Normal 3 2 2 4 4 6" xfId="13466" xr:uid="{00000000-0005-0000-0000-000054350000}"/>
    <cellStyle name="Normal 3 2 2 4 5" xfId="13467" xr:uid="{00000000-0005-0000-0000-000055350000}"/>
    <cellStyle name="Normal 3 2 2 4 6" xfId="13468" xr:uid="{00000000-0005-0000-0000-000056350000}"/>
    <cellStyle name="Normal 3 2 2 4 6 2" xfId="13469" xr:uid="{00000000-0005-0000-0000-000057350000}"/>
    <cellStyle name="Normal 3 2 2 4 6 2 2" xfId="13470" xr:uid="{00000000-0005-0000-0000-000058350000}"/>
    <cellStyle name="Normal 3 2 2 4 6 2 3" xfId="13471" xr:uid="{00000000-0005-0000-0000-000059350000}"/>
    <cellStyle name="Normal 3 2 2 4 6 2 4" xfId="13472" xr:uid="{00000000-0005-0000-0000-00005A350000}"/>
    <cellStyle name="Normal 3 2 2 4 6 3" xfId="13473" xr:uid="{00000000-0005-0000-0000-00005B350000}"/>
    <cellStyle name="Normal 3 2 2 4 6 4" xfId="13474" xr:uid="{00000000-0005-0000-0000-00005C350000}"/>
    <cellStyle name="Normal 3 2 2 4 6 5" xfId="13475" xr:uid="{00000000-0005-0000-0000-00005D350000}"/>
    <cellStyle name="Normal 3 2 2 4 7" xfId="13476" xr:uid="{00000000-0005-0000-0000-00005E350000}"/>
    <cellStyle name="Normal 3 2 2 4 7 2" xfId="13477" xr:uid="{00000000-0005-0000-0000-00005F350000}"/>
    <cellStyle name="Normal 3 2 2 4 7 3" xfId="13478" xr:uid="{00000000-0005-0000-0000-000060350000}"/>
    <cellStyle name="Normal 3 2 2 4 7 4" xfId="13479" xr:uid="{00000000-0005-0000-0000-000061350000}"/>
    <cellStyle name="Normal 3 2 2 4 8" xfId="13480" xr:uid="{00000000-0005-0000-0000-000062350000}"/>
    <cellStyle name="Normal 3 2 2 4 9" xfId="13481" xr:uid="{00000000-0005-0000-0000-000063350000}"/>
    <cellStyle name="Normal 3 2 2 5" xfId="13482" xr:uid="{00000000-0005-0000-0000-000064350000}"/>
    <cellStyle name="Normal 3 2 2 5 10" xfId="13483" xr:uid="{00000000-0005-0000-0000-000065350000}"/>
    <cellStyle name="Normal 3 2 2 5 11" xfId="13484" xr:uid="{00000000-0005-0000-0000-000066350000}"/>
    <cellStyle name="Normal 3 2 2 5 2" xfId="13485" xr:uid="{00000000-0005-0000-0000-000067350000}"/>
    <cellStyle name="Normal 3 2 2 5 2 2" xfId="13486" xr:uid="{00000000-0005-0000-0000-000068350000}"/>
    <cellStyle name="Normal 3 2 2 5 2 2 2" xfId="13487" xr:uid="{00000000-0005-0000-0000-000069350000}"/>
    <cellStyle name="Normal 3 2 2 5 2 2 2 2" xfId="13488" xr:uid="{00000000-0005-0000-0000-00006A350000}"/>
    <cellStyle name="Normal 3 2 2 5 2 2 2 2 2" xfId="13489" xr:uid="{00000000-0005-0000-0000-00006B350000}"/>
    <cellStyle name="Normal 3 2 2 5 2 2 2 2 3" xfId="13490" xr:uid="{00000000-0005-0000-0000-00006C350000}"/>
    <cellStyle name="Normal 3 2 2 5 2 2 2 2 4" xfId="13491" xr:uid="{00000000-0005-0000-0000-00006D350000}"/>
    <cellStyle name="Normal 3 2 2 5 2 2 2 3" xfId="13492" xr:uid="{00000000-0005-0000-0000-00006E350000}"/>
    <cellStyle name="Normal 3 2 2 5 2 2 2 4" xfId="13493" xr:uid="{00000000-0005-0000-0000-00006F350000}"/>
    <cellStyle name="Normal 3 2 2 5 2 2 2 5" xfId="13494" xr:uid="{00000000-0005-0000-0000-000070350000}"/>
    <cellStyle name="Normal 3 2 2 5 2 2 3" xfId="13495" xr:uid="{00000000-0005-0000-0000-000071350000}"/>
    <cellStyle name="Normal 3 2 2 5 2 2 3 2" xfId="13496" xr:uid="{00000000-0005-0000-0000-000072350000}"/>
    <cellStyle name="Normal 3 2 2 5 2 2 3 3" xfId="13497" xr:uid="{00000000-0005-0000-0000-000073350000}"/>
    <cellStyle name="Normal 3 2 2 5 2 2 3 4" xfId="13498" xr:uid="{00000000-0005-0000-0000-000074350000}"/>
    <cellStyle name="Normal 3 2 2 5 2 2 4" xfId="13499" xr:uid="{00000000-0005-0000-0000-000075350000}"/>
    <cellStyle name="Normal 3 2 2 5 2 2 5" xfId="13500" xr:uid="{00000000-0005-0000-0000-000076350000}"/>
    <cellStyle name="Normal 3 2 2 5 2 2 6" xfId="13501" xr:uid="{00000000-0005-0000-0000-000077350000}"/>
    <cellStyle name="Normal 3 2 2 5 2 3" xfId="13502" xr:uid="{00000000-0005-0000-0000-000078350000}"/>
    <cellStyle name="Normal 3 2 2 5 2 3 2" xfId="13503" xr:uid="{00000000-0005-0000-0000-000079350000}"/>
    <cellStyle name="Normal 3 2 2 5 2 3 2 2" xfId="13504" xr:uid="{00000000-0005-0000-0000-00007A350000}"/>
    <cellStyle name="Normal 3 2 2 5 2 3 2 2 2" xfId="13505" xr:uid="{00000000-0005-0000-0000-00007B350000}"/>
    <cellStyle name="Normal 3 2 2 5 2 3 2 2 3" xfId="13506" xr:uid="{00000000-0005-0000-0000-00007C350000}"/>
    <cellStyle name="Normal 3 2 2 5 2 3 2 2 4" xfId="13507" xr:uid="{00000000-0005-0000-0000-00007D350000}"/>
    <cellStyle name="Normal 3 2 2 5 2 3 2 3" xfId="13508" xr:uid="{00000000-0005-0000-0000-00007E350000}"/>
    <cellStyle name="Normal 3 2 2 5 2 3 2 4" xfId="13509" xr:uid="{00000000-0005-0000-0000-00007F350000}"/>
    <cellStyle name="Normal 3 2 2 5 2 3 2 5" xfId="13510" xr:uid="{00000000-0005-0000-0000-000080350000}"/>
    <cellStyle name="Normal 3 2 2 5 2 3 3" xfId="13511" xr:uid="{00000000-0005-0000-0000-000081350000}"/>
    <cellStyle name="Normal 3 2 2 5 2 3 3 2" xfId="13512" xr:uid="{00000000-0005-0000-0000-000082350000}"/>
    <cellStyle name="Normal 3 2 2 5 2 3 3 3" xfId="13513" xr:uid="{00000000-0005-0000-0000-000083350000}"/>
    <cellStyle name="Normal 3 2 2 5 2 3 3 4" xfId="13514" xr:uid="{00000000-0005-0000-0000-000084350000}"/>
    <cellStyle name="Normal 3 2 2 5 2 3 4" xfId="13515" xr:uid="{00000000-0005-0000-0000-000085350000}"/>
    <cellStyle name="Normal 3 2 2 5 2 3 5" xfId="13516" xr:uid="{00000000-0005-0000-0000-000086350000}"/>
    <cellStyle name="Normal 3 2 2 5 2 3 6" xfId="13517" xr:uid="{00000000-0005-0000-0000-000087350000}"/>
    <cellStyle name="Normal 3 2 2 5 2 4" xfId="13518" xr:uid="{00000000-0005-0000-0000-000088350000}"/>
    <cellStyle name="Normal 3 2 2 5 2 4 2" xfId="13519" xr:uid="{00000000-0005-0000-0000-000089350000}"/>
    <cellStyle name="Normal 3 2 2 5 2 4 2 2" xfId="13520" xr:uid="{00000000-0005-0000-0000-00008A350000}"/>
    <cellStyle name="Normal 3 2 2 5 2 4 2 3" xfId="13521" xr:uid="{00000000-0005-0000-0000-00008B350000}"/>
    <cellStyle name="Normal 3 2 2 5 2 4 2 4" xfId="13522" xr:uid="{00000000-0005-0000-0000-00008C350000}"/>
    <cellStyle name="Normal 3 2 2 5 2 4 3" xfId="13523" xr:uid="{00000000-0005-0000-0000-00008D350000}"/>
    <cellStyle name="Normal 3 2 2 5 2 4 4" xfId="13524" xr:uid="{00000000-0005-0000-0000-00008E350000}"/>
    <cellStyle name="Normal 3 2 2 5 2 4 5" xfId="13525" xr:uid="{00000000-0005-0000-0000-00008F350000}"/>
    <cellStyle name="Normal 3 2 2 5 2 5" xfId="13526" xr:uid="{00000000-0005-0000-0000-000090350000}"/>
    <cellStyle name="Normal 3 2 2 5 2 5 2" xfId="13527" xr:uid="{00000000-0005-0000-0000-000091350000}"/>
    <cellStyle name="Normal 3 2 2 5 2 5 3" xfId="13528" xr:uid="{00000000-0005-0000-0000-000092350000}"/>
    <cellStyle name="Normal 3 2 2 5 2 5 4" xfId="13529" xr:uid="{00000000-0005-0000-0000-000093350000}"/>
    <cellStyle name="Normal 3 2 2 5 2 6" xfId="13530" xr:uid="{00000000-0005-0000-0000-000094350000}"/>
    <cellStyle name="Normal 3 2 2 5 2 7" xfId="13531" xr:uid="{00000000-0005-0000-0000-000095350000}"/>
    <cellStyle name="Normal 3 2 2 5 2 8" xfId="13532" xr:uid="{00000000-0005-0000-0000-000096350000}"/>
    <cellStyle name="Normal 3 2 2 5 3" xfId="13533" xr:uid="{00000000-0005-0000-0000-000097350000}"/>
    <cellStyle name="Normal 3 2 2 5 3 2" xfId="13534" xr:uid="{00000000-0005-0000-0000-000098350000}"/>
    <cellStyle name="Normal 3 2 2 5 3 2 2" xfId="13535" xr:uid="{00000000-0005-0000-0000-000099350000}"/>
    <cellStyle name="Normal 3 2 2 5 3 2 2 2" xfId="13536" xr:uid="{00000000-0005-0000-0000-00009A350000}"/>
    <cellStyle name="Normal 3 2 2 5 3 2 2 3" xfId="13537" xr:uid="{00000000-0005-0000-0000-00009B350000}"/>
    <cellStyle name="Normal 3 2 2 5 3 2 2 4" xfId="13538" xr:uid="{00000000-0005-0000-0000-00009C350000}"/>
    <cellStyle name="Normal 3 2 2 5 3 2 3" xfId="13539" xr:uid="{00000000-0005-0000-0000-00009D350000}"/>
    <cellStyle name="Normal 3 2 2 5 3 2 4" xfId="13540" xr:uid="{00000000-0005-0000-0000-00009E350000}"/>
    <cellStyle name="Normal 3 2 2 5 3 2 5" xfId="13541" xr:uid="{00000000-0005-0000-0000-00009F350000}"/>
    <cellStyle name="Normal 3 2 2 5 3 3" xfId="13542" xr:uid="{00000000-0005-0000-0000-0000A0350000}"/>
    <cellStyle name="Normal 3 2 2 5 3 3 2" xfId="13543" xr:uid="{00000000-0005-0000-0000-0000A1350000}"/>
    <cellStyle name="Normal 3 2 2 5 3 3 3" xfId="13544" xr:uid="{00000000-0005-0000-0000-0000A2350000}"/>
    <cellStyle name="Normal 3 2 2 5 3 3 4" xfId="13545" xr:uid="{00000000-0005-0000-0000-0000A3350000}"/>
    <cellStyle name="Normal 3 2 2 5 3 4" xfId="13546" xr:uid="{00000000-0005-0000-0000-0000A4350000}"/>
    <cellStyle name="Normal 3 2 2 5 3 5" xfId="13547" xr:uid="{00000000-0005-0000-0000-0000A5350000}"/>
    <cellStyle name="Normal 3 2 2 5 3 6" xfId="13548" xr:uid="{00000000-0005-0000-0000-0000A6350000}"/>
    <cellStyle name="Normal 3 2 2 5 4" xfId="13549" xr:uid="{00000000-0005-0000-0000-0000A7350000}"/>
    <cellStyle name="Normal 3 2 2 5 4 2" xfId="13550" xr:uid="{00000000-0005-0000-0000-0000A8350000}"/>
    <cellStyle name="Normal 3 2 2 5 4 2 2" xfId="13551" xr:uid="{00000000-0005-0000-0000-0000A9350000}"/>
    <cellStyle name="Normal 3 2 2 5 4 2 2 2" xfId="13552" xr:uid="{00000000-0005-0000-0000-0000AA350000}"/>
    <cellStyle name="Normal 3 2 2 5 4 2 2 3" xfId="13553" xr:uid="{00000000-0005-0000-0000-0000AB350000}"/>
    <cellStyle name="Normal 3 2 2 5 4 2 2 4" xfId="13554" xr:uid="{00000000-0005-0000-0000-0000AC350000}"/>
    <cellStyle name="Normal 3 2 2 5 4 2 3" xfId="13555" xr:uid="{00000000-0005-0000-0000-0000AD350000}"/>
    <cellStyle name="Normal 3 2 2 5 4 2 4" xfId="13556" xr:uid="{00000000-0005-0000-0000-0000AE350000}"/>
    <cellStyle name="Normal 3 2 2 5 4 2 5" xfId="13557" xr:uid="{00000000-0005-0000-0000-0000AF350000}"/>
    <cellStyle name="Normal 3 2 2 5 4 3" xfId="13558" xr:uid="{00000000-0005-0000-0000-0000B0350000}"/>
    <cellStyle name="Normal 3 2 2 5 4 3 2" xfId="13559" xr:uid="{00000000-0005-0000-0000-0000B1350000}"/>
    <cellStyle name="Normal 3 2 2 5 4 3 3" xfId="13560" xr:uid="{00000000-0005-0000-0000-0000B2350000}"/>
    <cellStyle name="Normal 3 2 2 5 4 3 4" xfId="13561" xr:uid="{00000000-0005-0000-0000-0000B3350000}"/>
    <cellStyle name="Normal 3 2 2 5 4 4" xfId="13562" xr:uid="{00000000-0005-0000-0000-0000B4350000}"/>
    <cellStyle name="Normal 3 2 2 5 4 5" xfId="13563" xr:uid="{00000000-0005-0000-0000-0000B5350000}"/>
    <cellStyle name="Normal 3 2 2 5 4 6" xfId="13564" xr:uid="{00000000-0005-0000-0000-0000B6350000}"/>
    <cellStyle name="Normal 3 2 2 5 5" xfId="13565" xr:uid="{00000000-0005-0000-0000-0000B7350000}"/>
    <cellStyle name="Normal 3 2 2 5 6" xfId="13566" xr:uid="{00000000-0005-0000-0000-0000B8350000}"/>
    <cellStyle name="Normal 3 2 2 5 6 2" xfId="13567" xr:uid="{00000000-0005-0000-0000-0000B9350000}"/>
    <cellStyle name="Normal 3 2 2 5 6 2 2" xfId="13568" xr:uid="{00000000-0005-0000-0000-0000BA350000}"/>
    <cellStyle name="Normal 3 2 2 5 6 2 3" xfId="13569" xr:uid="{00000000-0005-0000-0000-0000BB350000}"/>
    <cellStyle name="Normal 3 2 2 5 6 2 4" xfId="13570" xr:uid="{00000000-0005-0000-0000-0000BC350000}"/>
    <cellStyle name="Normal 3 2 2 5 6 3" xfId="13571" xr:uid="{00000000-0005-0000-0000-0000BD350000}"/>
    <cellStyle name="Normal 3 2 2 5 6 4" xfId="13572" xr:uid="{00000000-0005-0000-0000-0000BE350000}"/>
    <cellStyle name="Normal 3 2 2 5 6 5" xfId="13573" xr:uid="{00000000-0005-0000-0000-0000BF350000}"/>
    <cellStyle name="Normal 3 2 2 5 7" xfId="13574" xr:uid="{00000000-0005-0000-0000-0000C0350000}"/>
    <cellStyle name="Normal 3 2 2 5 8" xfId="13575" xr:uid="{00000000-0005-0000-0000-0000C1350000}"/>
    <cellStyle name="Normal 3 2 2 5 8 2" xfId="13576" xr:uid="{00000000-0005-0000-0000-0000C2350000}"/>
    <cellStyle name="Normal 3 2 2 5 8 3" xfId="13577" xr:uid="{00000000-0005-0000-0000-0000C3350000}"/>
    <cellStyle name="Normal 3 2 2 5 8 4" xfId="13578" xr:uid="{00000000-0005-0000-0000-0000C4350000}"/>
    <cellStyle name="Normal 3 2 2 5 9" xfId="13579" xr:uid="{00000000-0005-0000-0000-0000C5350000}"/>
    <cellStyle name="Normal 3 2 2 6" xfId="13580" xr:uid="{00000000-0005-0000-0000-0000C6350000}"/>
    <cellStyle name="Normal 3 2 2 6 2" xfId="13581" xr:uid="{00000000-0005-0000-0000-0000C7350000}"/>
    <cellStyle name="Normal 3 2 2 6 2 2" xfId="13582" xr:uid="{00000000-0005-0000-0000-0000C8350000}"/>
    <cellStyle name="Normal 3 2 2 6 2 2 2" xfId="13583" xr:uid="{00000000-0005-0000-0000-0000C9350000}"/>
    <cellStyle name="Normal 3 2 2 6 2 2 2 2" xfId="13584" xr:uid="{00000000-0005-0000-0000-0000CA350000}"/>
    <cellStyle name="Normal 3 2 2 6 2 2 2 3" xfId="13585" xr:uid="{00000000-0005-0000-0000-0000CB350000}"/>
    <cellStyle name="Normal 3 2 2 6 2 2 2 4" xfId="13586" xr:uid="{00000000-0005-0000-0000-0000CC350000}"/>
    <cellStyle name="Normal 3 2 2 6 2 2 3" xfId="13587" xr:uid="{00000000-0005-0000-0000-0000CD350000}"/>
    <cellStyle name="Normal 3 2 2 6 2 2 4" xfId="13588" xr:uid="{00000000-0005-0000-0000-0000CE350000}"/>
    <cellStyle name="Normal 3 2 2 6 2 2 5" xfId="13589" xr:uid="{00000000-0005-0000-0000-0000CF350000}"/>
    <cellStyle name="Normal 3 2 2 6 2 3" xfId="13590" xr:uid="{00000000-0005-0000-0000-0000D0350000}"/>
    <cellStyle name="Normal 3 2 2 6 2 3 2" xfId="13591" xr:uid="{00000000-0005-0000-0000-0000D1350000}"/>
    <cellStyle name="Normal 3 2 2 6 2 3 3" xfId="13592" xr:uid="{00000000-0005-0000-0000-0000D2350000}"/>
    <cellStyle name="Normal 3 2 2 6 2 3 4" xfId="13593" xr:uid="{00000000-0005-0000-0000-0000D3350000}"/>
    <cellStyle name="Normal 3 2 2 6 2 4" xfId="13594" xr:uid="{00000000-0005-0000-0000-0000D4350000}"/>
    <cellStyle name="Normal 3 2 2 6 2 5" xfId="13595" xr:uid="{00000000-0005-0000-0000-0000D5350000}"/>
    <cellStyle name="Normal 3 2 2 6 2 6" xfId="13596" xr:uid="{00000000-0005-0000-0000-0000D6350000}"/>
    <cellStyle name="Normal 3 2 2 6 3" xfId="13597" xr:uid="{00000000-0005-0000-0000-0000D7350000}"/>
    <cellStyle name="Normal 3 2 2 6 3 2" xfId="13598" xr:uid="{00000000-0005-0000-0000-0000D8350000}"/>
    <cellStyle name="Normal 3 2 2 6 3 2 2" xfId="13599" xr:uid="{00000000-0005-0000-0000-0000D9350000}"/>
    <cellStyle name="Normal 3 2 2 6 3 2 2 2" xfId="13600" xr:uid="{00000000-0005-0000-0000-0000DA350000}"/>
    <cellStyle name="Normal 3 2 2 6 3 2 2 3" xfId="13601" xr:uid="{00000000-0005-0000-0000-0000DB350000}"/>
    <cellStyle name="Normal 3 2 2 6 3 2 2 4" xfId="13602" xr:uid="{00000000-0005-0000-0000-0000DC350000}"/>
    <cellStyle name="Normal 3 2 2 6 3 2 3" xfId="13603" xr:uid="{00000000-0005-0000-0000-0000DD350000}"/>
    <cellStyle name="Normal 3 2 2 6 3 2 4" xfId="13604" xr:uid="{00000000-0005-0000-0000-0000DE350000}"/>
    <cellStyle name="Normal 3 2 2 6 3 2 5" xfId="13605" xr:uid="{00000000-0005-0000-0000-0000DF350000}"/>
    <cellStyle name="Normal 3 2 2 6 3 3" xfId="13606" xr:uid="{00000000-0005-0000-0000-0000E0350000}"/>
    <cellStyle name="Normal 3 2 2 6 3 3 2" xfId="13607" xr:uid="{00000000-0005-0000-0000-0000E1350000}"/>
    <cellStyle name="Normal 3 2 2 6 3 3 3" xfId="13608" xr:uid="{00000000-0005-0000-0000-0000E2350000}"/>
    <cellStyle name="Normal 3 2 2 6 3 3 4" xfId="13609" xr:uid="{00000000-0005-0000-0000-0000E3350000}"/>
    <cellStyle name="Normal 3 2 2 6 3 4" xfId="13610" xr:uid="{00000000-0005-0000-0000-0000E4350000}"/>
    <cellStyle name="Normal 3 2 2 6 3 5" xfId="13611" xr:uid="{00000000-0005-0000-0000-0000E5350000}"/>
    <cellStyle name="Normal 3 2 2 6 3 6" xfId="13612" xr:uid="{00000000-0005-0000-0000-0000E6350000}"/>
    <cellStyle name="Normal 3 2 2 6 4" xfId="13613" xr:uid="{00000000-0005-0000-0000-0000E7350000}"/>
    <cellStyle name="Normal 3 2 2 6 5" xfId="13614" xr:uid="{00000000-0005-0000-0000-0000E8350000}"/>
    <cellStyle name="Normal 3 2 2 6 5 2" xfId="13615" xr:uid="{00000000-0005-0000-0000-0000E9350000}"/>
    <cellStyle name="Normal 3 2 2 6 5 2 2" xfId="13616" xr:uid="{00000000-0005-0000-0000-0000EA350000}"/>
    <cellStyle name="Normal 3 2 2 6 5 2 3" xfId="13617" xr:uid="{00000000-0005-0000-0000-0000EB350000}"/>
    <cellStyle name="Normal 3 2 2 6 5 2 4" xfId="13618" xr:uid="{00000000-0005-0000-0000-0000EC350000}"/>
    <cellStyle name="Normal 3 2 2 6 5 3" xfId="13619" xr:uid="{00000000-0005-0000-0000-0000ED350000}"/>
    <cellStyle name="Normal 3 2 2 6 5 4" xfId="13620" xr:uid="{00000000-0005-0000-0000-0000EE350000}"/>
    <cellStyle name="Normal 3 2 2 6 5 5" xfId="13621" xr:uid="{00000000-0005-0000-0000-0000EF350000}"/>
    <cellStyle name="Normal 3 2 2 6 6" xfId="13622" xr:uid="{00000000-0005-0000-0000-0000F0350000}"/>
    <cellStyle name="Normal 3 2 2 6 6 2" xfId="13623" xr:uid="{00000000-0005-0000-0000-0000F1350000}"/>
    <cellStyle name="Normal 3 2 2 6 6 3" xfId="13624" xr:uid="{00000000-0005-0000-0000-0000F2350000}"/>
    <cellStyle name="Normal 3 2 2 6 6 4" xfId="13625" xr:uid="{00000000-0005-0000-0000-0000F3350000}"/>
    <cellStyle name="Normal 3 2 2 6 7" xfId="13626" xr:uid="{00000000-0005-0000-0000-0000F4350000}"/>
    <cellStyle name="Normal 3 2 2 6 8" xfId="13627" xr:uid="{00000000-0005-0000-0000-0000F5350000}"/>
    <cellStyle name="Normal 3 2 2 6 9" xfId="13628" xr:uid="{00000000-0005-0000-0000-0000F6350000}"/>
    <cellStyle name="Normal 3 2 2 7" xfId="13629" xr:uid="{00000000-0005-0000-0000-0000F7350000}"/>
    <cellStyle name="Normal 3 2 2 7 2" xfId="13630" xr:uid="{00000000-0005-0000-0000-0000F8350000}"/>
    <cellStyle name="Normal 3 2 2 7 2 2" xfId="13631" xr:uid="{00000000-0005-0000-0000-0000F9350000}"/>
    <cellStyle name="Normal 3 2 2 7 2 2 2" xfId="13632" xr:uid="{00000000-0005-0000-0000-0000FA350000}"/>
    <cellStyle name="Normal 3 2 2 7 2 2 2 2" xfId="13633" xr:uid="{00000000-0005-0000-0000-0000FB350000}"/>
    <cellStyle name="Normal 3 2 2 7 2 2 2 3" xfId="13634" xr:uid="{00000000-0005-0000-0000-0000FC350000}"/>
    <cellStyle name="Normal 3 2 2 7 2 2 2 4" xfId="13635" xr:uid="{00000000-0005-0000-0000-0000FD350000}"/>
    <cellStyle name="Normal 3 2 2 7 2 2 3" xfId="13636" xr:uid="{00000000-0005-0000-0000-0000FE350000}"/>
    <cellStyle name="Normal 3 2 2 7 2 2 4" xfId="13637" xr:uid="{00000000-0005-0000-0000-0000FF350000}"/>
    <cellStyle name="Normal 3 2 2 7 2 2 5" xfId="13638" xr:uid="{00000000-0005-0000-0000-000000360000}"/>
    <cellStyle name="Normal 3 2 2 7 2 3" xfId="13639" xr:uid="{00000000-0005-0000-0000-000001360000}"/>
    <cellStyle name="Normal 3 2 2 7 2 3 2" xfId="13640" xr:uid="{00000000-0005-0000-0000-000002360000}"/>
    <cellStyle name="Normal 3 2 2 7 2 3 3" xfId="13641" xr:uid="{00000000-0005-0000-0000-000003360000}"/>
    <cellStyle name="Normal 3 2 2 7 2 3 4" xfId="13642" xr:uid="{00000000-0005-0000-0000-000004360000}"/>
    <cellStyle name="Normal 3 2 2 7 2 4" xfId="13643" xr:uid="{00000000-0005-0000-0000-000005360000}"/>
    <cellStyle name="Normal 3 2 2 7 2 5" xfId="13644" xr:uid="{00000000-0005-0000-0000-000006360000}"/>
    <cellStyle name="Normal 3 2 2 7 2 6" xfId="13645" xr:uid="{00000000-0005-0000-0000-000007360000}"/>
    <cellStyle name="Normal 3 2 2 7 3" xfId="13646" xr:uid="{00000000-0005-0000-0000-000008360000}"/>
    <cellStyle name="Normal 3 2 2 7 3 2" xfId="13647" xr:uid="{00000000-0005-0000-0000-000009360000}"/>
    <cellStyle name="Normal 3 2 2 7 3 2 2" xfId="13648" xr:uid="{00000000-0005-0000-0000-00000A360000}"/>
    <cellStyle name="Normal 3 2 2 7 3 2 2 2" xfId="13649" xr:uid="{00000000-0005-0000-0000-00000B360000}"/>
    <cellStyle name="Normal 3 2 2 7 3 2 2 3" xfId="13650" xr:uid="{00000000-0005-0000-0000-00000C360000}"/>
    <cellStyle name="Normal 3 2 2 7 3 2 2 4" xfId="13651" xr:uid="{00000000-0005-0000-0000-00000D360000}"/>
    <cellStyle name="Normal 3 2 2 7 3 2 3" xfId="13652" xr:uid="{00000000-0005-0000-0000-00000E360000}"/>
    <cellStyle name="Normal 3 2 2 7 3 2 4" xfId="13653" xr:uid="{00000000-0005-0000-0000-00000F360000}"/>
    <cellStyle name="Normal 3 2 2 7 3 2 5" xfId="13654" xr:uid="{00000000-0005-0000-0000-000010360000}"/>
    <cellStyle name="Normal 3 2 2 7 3 3" xfId="13655" xr:uid="{00000000-0005-0000-0000-000011360000}"/>
    <cellStyle name="Normal 3 2 2 7 3 3 2" xfId="13656" xr:uid="{00000000-0005-0000-0000-000012360000}"/>
    <cellStyle name="Normal 3 2 2 7 3 3 3" xfId="13657" xr:uid="{00000000-0005-0000-0000-000013360000}"/>
    <cellStyle name="Normal 3 2 2 7 3 3 4" xfId="13658" xr:uid="{00000000-0005-0000-0000-000014360000}"/>
    <cellStyle name="Normal 3 2 2 7 3 4" xfId="13659" xr:uid="{00000000-0005-0000-0000-000015360000}"/>
    <cellStyle name="Normal 3 2 2 7 3 5" xfId="13660" xr:uid="{00000000-0005-0000-0000-000016360000}"/>
    <cellStyle name="Normal 3 2 2 7 3 6" xfId="13661" xr:uid="{00000000-0005-0000-0000-000017360000}"/>
    <cellStyle name="Normal 3 2 2 7 4" xfId="13662" xr:uid="{00000000-0005-0000-0000-000018360000}"/>
    <cellStyle name="Normal 3 2 2 7 5" xfId="13663" xr:uid="{00000000-0005-0000-0000-000019360000}"/>
    <cellStyle name="Normal 3 2 2 7 5 2" xfId="13664" xr:uid="{00000000-0005-0000-0000-00001A360000}"/>
    <cellStyle name="Normal 3 2 2 7 5 2 2" xfId="13665" xr:uid="{00000000-0005-0000-0000-00001B360000}"/>
    <cellStyle name="Normal 3 2 2 7 5 2 3" xfId="13666" xr:uid="{00000000-0005-0000-0000-00001C360000}"/>
    <cellStyle name="Normal 3 2 2 7 5 2 4" xfId="13667" xr:uid="{00000000-0005-0000-0000-00001D360000}"/>
    <cellStyle name="Normal 3 2 2 7 5 3" xfId="13668" xr:uid="{00000000-0005-0000-0000-00001E360000}"/>
    <cellStyle name="Normal 3 2 2 7 5 4" xfId="13669" xr:uid="{00000000-0005-0000-0000-00001F360000}"/>
    <cellStyle name="Normal 3 2 2 7 5 5" xfId="13670" xr:uid="{00000000-0005-0000-0000-000020360000}"/>
    <cellStyle name="Normal 3 2 2 7 6" xfId="13671" xr:uid="{00000000-0005-0000-0000-000021360000}"/>
    <cellStyle name="Normal 3 2 2 7 6 2" xfId="13672" xr:uid="{00000000-0005-0000-0000-000022360000}"/>
    <cellStyle name="Normal 3 2 2 7 6 3" xfId="13673" xr:uid="{00000000-0005-0000-0000-000023360000}"/>
    <cellStyle name="Normal 3 2 2 7 6 4" xfId="13674" xr:uid="{00000000-0005-0000-0000-000024360000}"/>
    <cellStyle name="Normal 3 2 2 7 7" xfId="13675" xr:uid="{00000000-0005-0000-0000-000025360000}"/>
    <cellStyle name="Normal 3 2 2 7 8" xfId="13676" xr:uid="{00000000-0005-0000-0000-000026360000}"/>
    <cellStyle name="Normal 3 2 2 7 9" xfId="13677" xr:uid="{00000000-0005-0000-0000-000027360000}"/>
    <cellStyle name="Normal 3 2 2 8" xfId="13678" xr:uid="{00000000-0005-0000-0000-000028360000}"/>
    <cellStyle name="Normal 3 2 2 8 2" xfId="13679" xr:uid="{00000000-0005-0000-0000-000029360000}"/>
    <cellStyle name="Normal 3 2 2 8 2 2" xfId="13680" xr:uid="{00000000-0005-0000-0000-00002A360000}"/>
    <cellStyle name="Normal 3 2 2 8 2 2 2" xfId="13681" xr:uid="{00000000-0005-0000-0000-00002B360000}"/>
    <cellStyle name="Normal 3 2 2 8 2 2 3" xfId="13682" xr:uid="{00000000-0005-0000-0000-00002C360000}"/>
    <cellStyle name="Normal 3 2 2 8 2 2 4" xfId="13683" xr:uid="{00000000-0005-0000-0000-00002D360000}"/>
    <cellStyle name="Normal 3 2 2 8 2 3" xfId="13684" xr:uid="{00000000-0005-0000-0000-00002E360000}"/>
    <cellStyle name="Normal 3 2 2 8 2 4" xfId="13685" xr:uid="{00000000-0005-0000-0000-00002F360000}"/>
    <cellStyle name="Normal 3 2 2 8 2 5" xfId="13686" xr:uid="{00000000-0005-0000-0000-000030360000}"/>
    <cellStyle name="Normal 3 2 2 8 3" xfId="13687" xr:uid="{00000000-0005-0000-0000-000031360000}"/>
    <cellStyle name="Normal 3 2 2 8 3 2" xfId="13688" xr:uid="{00000000-0005-0000-0000-000032360000}"/>
    <cellStyle name="Normal 3 2 2 8 3 3" xfId="13689" xr:uid="{00000000-0005-0000-0000-000033360000}"/>
    <cellStyle name="Normal 3 2 2 8 3 4" xfId="13690" xr:uid="{00000000-0005-0000-0000-000034360000}"/>
    <cellStyle name="Normal 3 2 2 8 4" xfId="13691" xr:uid="{00000000-0005-0000-0000-000035360000}"/>
    <cellStyle name="Normal 3 2 2 8 5" xfId="13692" xr:uid="{00000000-0005-0000-0000-000036360000}"/>
    <cellStyle name="Normal 3 2 2 8 6" xfId="13693" xr:uid="{00000000-0005-0000-0000-000037360000}"/>
    <cellStyle name="Normal 3 2 2 9" xfId="13694" xr:uid="{00000000-0005-0000-0000-000038360000}"/>
    <cellStyle name="Normal 3 2 2 9 2" xfId="13695" xr:uid="{00000000-0005-0000-0000-000039360000}"/>
    <cellStyle name="Normal 3 2 2 9 2 2" xfId="13696" xr:uid="{00000000-0005-0000-0000-00003A360000}"/>
    <cellStyle name="Normal 3 2 2 9 2 2 2" xfId="13697" xr:uid="{00000000-0005-0000-0000-00003B360000}"/>
    <cellStyle name="Normal 3 2 2 9 2 2 3" xfId="13698" xr:uid="{00000000-0005-0000-0000-00003C360000}"/>
    <cellStyle name="Normal 3 2 2 9 2 2 4" xfId="13699" xr:uid="{00000000-0005-0000-0000-00003D360000}"/>
    <cellStyle name="Normal 3 2 2 9 2 3" xfId="13700" xr:uid="{00000000-0005-0000-0000-00003E360000}"/>
    <cellStyle name="Normal 3 2 2 9 2 4" xfId="13701" xr:uid="{00000000-0005-0000-0000-00003F360000}"/>
    <cellStyle name="Normal 3 2 2 9 2 5" xfId="13702" xr:uid="{00000000-0005-0000-0000-000040360000}"/>
    <cellStyle name="Normal 3 2 2 9 3" xfId="13703" xr:uid="{00000000-0005-0000-0000-000041360000}"/>
    <cellStyle name="Normal 3 2 2 9 3 2" xfId="13704" xr:uid="{00000000-0005-0000-0000-000042360000}"/>
    <cellStyle name="Normal 3 2 2 9 3 3" xfId="13705" xr:uid="{00000000-0005-0000-0000-000043360000}"/>
    <cellStyle name="Normal 3 2 2 9 3 4" xfId="13706" xr:uid="{00000000-0005-0000-0000-000044360000}"/>
    <cellStyle name="Normal 3 2 2 9 4" xfId="13707" xr:uid="{00000000-0005-0000-0000-000045360000}"/>
    <cellStyle name="Normal 3 2 2 9 5" xfId="13708" xr:uid="{00000000-0005-0000-0000-000046360000}"/>
    <cellStyle name="Normal 3 2 2 9 6" xfId="13709" xr:uid="{00000000-0005-0000-0000-000047360000}"/>
    <cellStyle name="Normal 3 2 20" xfId="13710" xr:uid="{00000000-0005-0000-0000-000048360000}"/>
    <cellStyle name="Normal 3 2 20 2" xfId="13711" xr:uid="{00000000-0005-0000-0000-000049360000}"/>
    <cellStyle name="Normal 3 2 20 2 2" xfId="13712" xr:uid="{00000000-0005-0000-0000-00004A360000}"/>
    <cellStyle name="Normal 3 2 20 2 2 2" xfId="13713" xr:uid="{00000000-0005-0000-0000-00004B360000}"/>
    <cellStyle name="Normal 3 2 20 2 2 3" xfId="13714" xr:uid="{00000000-0005-0000-0000-00004C360000}"/>
    <cellStyle name="Normal 3 2 20 2 2 4" xfId="13715" xr:uid="{00000000-0005-0000-0000-00004D360000}"/>
    <cellStyle name="Normal 3 2 20 2 3" xfId="13716" xr:uid="{00000000-0005-0000-0000-00004E360000}"/>
    <cellStyle name="Normal 3 2 20 2 4" xfId="13717" xr:uid="{00000000-0005-0000-0000-00004F360000}"/>
    <cellStyle name="Normal 3 2 20 2 5" xfId="13718" xr:uid="{00000000-0005-0000-0000-000050360000}"/>
    <cellStyle name="Normal 3 2 20 3" xfId="13719" xr:uid="{00000000-0005-0000-0000-000051360000}"/>
    <cellStyle name="Normal 3 2 20 4" xfId="13720" xr:uid="{00000000-0005-0000-0000-000052360000}"/>
    <cellStyle name="Normal 3 2 20 4 2" xfId="13721" xr:uid="{00000000-0005-0000-0000-000053360000}"/>
    <cellStyle name="Normal 3 2 20 4 3" xfId="13722" xr:uid="{00000000-0005-0000-0000-000054360000}"/>
    <cellStyle name="Normal 3 2 20 4 4" xfId="13723" xr:uid="{00000000-0005-0000-0000-000055360000}"/>
    <cellStyle name="Normal 3 2 20 5" xfId="13724" xr:uid="{00000000-0005-0000-0000-000056360000}"/>
    <cellStyle name="Normal 3 2 20 6" xfId="13725" xr:uid="{00000000-0005-0000-0000-000057360000}"/>
    <cellStyle name="Normal 3 2 20 7" xfId="13726" xr:uid="{00000000-0005-0000-0000-000058360000}"/>
    <cellStyle name="Normal 3 2 21" xfId="13727" xr:uid="{00000000-0005-0000-0000-000059360000}"/>
    <cellStyle name="Normal 3 2 21 2" xfId="13728" xr:uid="{00000000-0005-0000-0000-00005A360000}"/>
    <cellStyle name="Normal 3 2 21 3" xfId="13729" xr:uid="{00000000-0005-0000-0000-00005B360000}"/>
    <cellStyle name="Normal 3 2 21 3 2" xfId="13730" xr:uid="{00000000-0005-0000-0000-00005C360000}"/>
    <cellStyle name="Normal 3 2 21 3 3" xfId="13731" xr:uid="{00000000-0005-0000-0000-00005D360000}"/>
    <cellStyle name="Normal 3 2 21 3 4" xfId="13732" xr:uid="{00000000-0005-0000-0000-00005E360000}"/>
    <cellStyle name="Normal 3 2 21 4" xfId="13733" xr:uid="{00000000-0005-0000-0000-00005F360000}"/>
    <cellStyle name="Normal 3 2 21 5" xfId="13734" xr:uid="{00000000-0005-0000-0000-000060360000}"/>
    <cellStyle name="Normal 3 2 21 6" xfId="13735" xr:uid="{00000000-0005-0000-0000-000061360000}"/>
    <cellStyle name="Normal 3 2 22" xfId="13736" xr:uid="{00000000-0005-0000-0000-000062360000}"/>
    <cellStyle name="Normal 3 2 22 2" xfId="13737" xr:uid="{00000000-0005-0000-0000-000063360000}"/>
    <cellStyle name="Normal 3 2 22 3" xfId="13738" xr:uid="{00000000-0005-0000-0000-000064360000}"/>
    <cellStyle name="Normal 3 2 22 4" xfId="13739" xr:uid="{00000000-0005-0000-0000-000065360000}"/>
    <cellStyle name="Normal 3 2 23" xfId="13740" xr:uid="{00000000-0005-0000-0000-000066360000}"/>
    <cellStyle name="Normal 3 2 24" xfId="13741" xr:uid="{00000000-0005-0000-0000-000067360000}"/>
    <cellStyle name="Normal 3 2 25" xfId="13742" xr:uid="{00000000-0005-0000-0000-000068360000}"/>
    <cellStyle name="Normal 3 2 3" xfId="13743" xr:uid="{00000000-0005-0000-0000-000069360000}"/>
    <cellStyle name="Normal 3 2 3 10" xfId="13744" xr:uid="{00000000-0005-0000-0000-00006A360000}"/>
    <cellStyle name="Normal 3 2 3 10 2" xfId="13745" xr:uid="{00000000-0005-0000-0000-00006B360000}"/>
    <cellStyle name="Normal 3 2 3 10 2 2" xfId="13746" xr:uid="{00000000-0005-0000-0000-00006C360000}"/>
    <cellStyle name="Normal 3 2 3 10 2 3" xfId="13747" xr:uid="{00000000-0005-0000-0000-00006D360000}"/>
    <cellStyle name="Normal 3 2 3 10 2 4" xfId="13748" xr:uid="{00000000-0005-0000-0000-00006E360000}"/>
    <cellStyle name="Normal 3 2 3 10 3" xfId="13749" xr:uid="{00000000-0005-0000-0000-00006F360000}"/>
    <cellStyle name="Normal 3 2 3 10 4" xfId="13750" xr:uid="{00000000-0005-0000-0000-000070360000}"/>
    <cellStyle name="Normal 3 2 3 10 5" xfId="13751" xr:uid="{00000000-0005-0000-0000-000071360000}"/>
    <cellStyle name="Normal 3 2 3 11" xfId="13752" xr:uid="{00000000-0005-0000-0000-000072360000}"/>
    <cellStyle name="Normal 3 2 3 11 2" xfId="13753" xr:uid="{00000000-0005-0000-0000-000073360000}"/>
    <cellStyle name="Normal 3 2 3 11 3" xfId="13754" xr:uid="{00000000-0005-0000-0000-000074360000}"/>
    <cellStyle name="Normal 3 2 3 11 4" xfId="13755" xr:uid="{00000000-0005-0000-0000-000075360000}"/>
    <cellStyle name="Normal 3 2 3 12" xfId="13756" xr:uid="{00000000-0005-0000-0000-000076360000}"/>
    <cellStyle name="Normal 3 2 3 13" xfId="13757" xr:uid="{00000000-0005-0000-0000-000077360000}"/>
    <cellStyle name="Normal 3 2 3 14" xfId="13758" xr:uid="{00000000-0005-0000-0000-000078360000}"/>
    <cellStyle name="Normal 3 2 3 2" xfId="13759" xr:uid="{00000000-0005-0000-0000-000079360000}"/>
    <cellStyle name="Normal 3 2 3 2 10" xfId="13760" xr:uid="{00000000-0005-0000-0000-00007A360000}"/>
    <cellStyle name="Normal 3 2 3 2 2" xfId="13761" xr:uid="{00000000-0005-0000-0000-00007B360000}"/>
    <cellStyle name="Normal 3 2 3 2 2 2" xfId="13762" xr:uid="{00000000-0005-0000-0000-00007C360000}"/>
    <cellStyle name="Normal 3 2 3 2 2 2 2" xfId="13763" xr:uid="{00000000-0005-0000-0000-00007D360000}"/>
    <cellStyle name="Normal 3 2 3 2 2 2 2 2" xfId="13764" xr:uid="{00000000-0005-0000-0000-00007E360000}"/>
    <cellStyle name="Normal 3 2 3 2 2 2 2 2 2" xfId="13765" xr:uid="{00000000-0005-0000-0000-00007F360000}"/>
    <cellStyle name="Normal 3 2 3 2 2 2 2 2 3" xfId="13766" xr:uid="{00000000-0005-0000-0000-000080360000}"/>
    <cellStyle name="Normal 3 2 3 2 2 2 2 2 4" xfId="13767" xr:uid="{00000000-0005-0000-0000-000081360000}"/>
    <cellStyle name="Normal 3 2 3 2 2 2 2 3" xfId="13768" xr:uid="{00000000-0005-0000-0000-000082360000}"/>
    <cellStyle name="Normal 3 2 3 2 2 2 2 4" xfId="13769" xr:uid="{00000000-0005-0000-0000-000083360000}"/>
    <cellStyle name="Normal 3 2 3 2 2 2 2 5" xfId="13770" xr:uid="{00000000-0005-0000-0000-000084360000}"/>
    <cellStyle name="Normal 3 2 3 2 2 2 3" xfId="13771" xr:uid="{00000000-0005-0000-0000-000085360000}"/>
    <cellStyle name="Normal 3 2 3 2 2 2 3 2" xfId="13772" xr:uid="{00000000-0005-0000-0000-000086360000}"/>
    <cellStyle name="Normal 3 2 3 2 2 2 3 3" xfId="13773" xr:uid="{00000000-0005-0000-0000-000087360000}"/>
    <cellStyle name="Normal 3 2 3 2 2 2 3 4" xfId="13774" xr:uid="{00000000-0005-0000-0000-000088360000}"/>
    <cellStyle name="Normal 3 2 3 2 2 2 4" xfId="13775" xr:uid="{00000000-0005-0000-0000-000089360000}"/>
    <cellStyle name="Normal 3 2 3 2 2 2 5" xfId="13776" xr:uid="{00000000-0005-0000-0000-00008A360000}"/>
    <cellStyle name="Normal 3 2 3 2 2 2 6" xfId="13777" xr:uid="{00000000-0005-0000-0000-00008B360000}"/>
    <cellStyle name="Normal 3 2 3 2 2 3" xfId="13778" xr:uid="{00000000-0005-0000-0000-00008C360000}"/>
    <cellStyle name="Normal 3 2 3 2 2 3 2" xfId="13779" xr:uid="{00000000-0005-0000-0000-00008D360000}"/>
    <cellStyle name="Normal 3 2 3 2 2 3 2 2" xfId="13780" xr:uid="{00000000-0005-0000-0000-00008E360000}"/>
    <cellStyle name="Normal 3 2 3 2 2 3 2 2 2" xfId="13781" xr:uid="{00000000-0005-0000-0000-00008F360000}"/>
    <cellStyle name="Normal 3 2 3 2 2 3 2 2 3" xfId="13782" xr:uid="{00000000-0005-0000-0000-000090360000}"/>
    <cellStyle name="Normal 3 2 3 2 2 3 2 2 4" xfId="13783" xr:uid="{00000000-0005-0000-0000-000091360000}"/>
    <cellStyle name="Normal 3 2 3 2 2 3 2 3" xfId="13784" xr:uid="{00000000-0005-0000-0000-000092360000}"/>
    <cellStyle name="Normal 3 2 3 2 2 3 2 4" xfId="13785" xr:uid="{00000000-0005-0000-0000-000093360000}"/>
    <cellStyle name="Normal 3 2 3 2 2 3 2 5" xfId="13786" xr:uid="{00000000-0005-0000-0000-000094360000}"/>
    <cellStyle name="Normal 3 2 3 2 2 3 3" xfId="13787" xr:uid="{00000000-0005-0000-0000-000095360000}"/>
    <cellStyle name="Normal 3 2 3 2 2 3 3 2" xfId="13788" xr:uid="{00000000-0005-0000-0000-000096360000}"/>
    <cellStyle name="Normal 3 2 3 2 2 3 3 3" xfId="13789" xr:uid="{00000000-0005-0000-0000-000097360000}"/>
    <cellStyle name="Normal 3 2 3 2 2 3 3 4" xfId="13790" xr:uid="{00000000-0005-0000-0000-000098360000}"/>
    <cellStyle name="Normal 3 2 3 2 2 3 4" xfId="13791" xr:uid="{00000000-0005-0000-0000-000099360000}"/>
    <cellStyle name="Normal 3 2 3 2 2 3 5" xfId="13792" xr:uid="{00000000-0005-0000-0000-00009A360000}"/>
    <cellStyle name="Normal 3 2 3 2 2 3 6" xfId="13793" xr:uid="{00000000-0005-0000-0000-00009B360000}"/>
    <cellStyle name="Normal 3 2 3 2 2 4" xfId="13794" xr:uid="{00000000-0005-0000-0000-00009C360000}"/>
    <cellStyle name="Normal 3 2 3 2 2 5" xfId="13795" xr:uid="{00000000-0005-0000-0000-00009D360000}"/>
    <cellStyle name="Normal 3 2 3 2 2 5 2" xfId="13796" xr:uid="{00000000-0005-0000-0000-00009E360000}"/>
    <cellStyle name="Normal 3 2 3 2 2 5 2 2" xfId="13797" xr:uid="{00000000-0005-0000-0000-00009F360000}"/>
    <cellStyle name="Normal 3 2 3 2 2 5 2 3" xfId="13798" xr:uid="{00000000-0005-0000-0000-0000A0360000}"/>
    <cellStyle name="Normal 3 2 3 2 2 5 2 4" xfId="13799" xr:uid="{00000000-0005-0000-0000-0000A1360000}"/>
    <cellStyle name="Normal 3 2 3 2 2 5 3" xfId="13800" xr:uid="{00000000-0005-0000-0000-0000A2360000}"/>
    <cellStyle name="Normal 3 2 3 2 2 5 4" xfId="13801" xr:uid="{00000000-0005-0000-0000-0000A3360000}"/>
    <cellStyle name="Normal 3 2 3 2 2 5 5" xfId="13802" xr:uid="{00000000-0005-0000-0000-0000A4360000}"/>
    <cellStyle name="Normal 3 2 3 2 2 6" xfId="13803" xr:uid="{00000000-0005-0000-0000-0000A5360000}"/>
    <cellStyle name="Normal 3 2 3 2 2 6 2" xfId="13804" xr:uid="{00000000-0005-0000-0000-0000A6360000}"/>
    <cellStyle name="Normal 3 2 3 2 2 6 3" xfId="13805" xr:uid="{00000000-0005-0000-0000-0000A7360000}"/>
    <cellStyle name="Normal 3 2 3 2 2 6 4" xfId="13806" xr:uid="{00000000-0005-0000-0000-0000A8360000}"/>
    <cellStyle name="Normal 3 2 3 2 2 7" xfId="13807" xr:uid="{00000000-0005-0000-0000-0000A9360000}"/>
    <cellStyle name="Normal 3 2 3 2 2 8" xfId="13808" xr:uid="{00000000-0005-0000-0000-0000AA360000}"/>
    <cellStyle name="Normal 3 2 3 2 2 9" xfId="13809" xr:uid="{00000000-0005-0000-0000-0000AB360000}"/>
    <cellStyle name="Normal 3 2 3 2 3" xfId="13810" xr:uid="{00000000-0005-0000-0000-0000AC360000}"/>
    <cellStyle name="Normal 3 2 3 2 3 2" xfId="13811" xr:uid="{00000000-0005-0000-0000-0000AD360000}"/>
    <cellStyle name="Normal 3 2 3 2 3 2 2" xfId="13812" xr:uid="{00000000-0005-0000-0000-0000AE360000}"/>
    <cellStyle name="Normal 3 2 3 2 3 2 2 2" xfId="13813" xr:uid="{00000000-0005-0000-0000-0000AF360000}"/>
    <cellStyle name="Normal 3 2 3 2 3 2 2 3" xfId="13814" xr:uid="{00000000-0005-0000-0000-0000B0360000}"/>
    <cellStyle name="Normal 3 2 3 2 3 2 2 4" xfId="13815" xr:uid="{00000000-0005-0000-0000-0000B1360000}"/>
    <cellStyle name="Normal 3 2 3 2 3 2 3" xfId="13816" xr:uid="{00000000-0005-0000-0000-0000B2360000}"/>
    <cellStyle name="Normal 3 2 3 2 3 2 4" xfId="13817" xr:uid="{00000000-0005-0000-0000-0000B3360000}"/>
    <cellStyle name="Normal 3 2 3 2 3 2 5" xfId="13818" xr:uid="{00000000-0005-0000-0000-0000B4360000}"/>
    <cellStyle name="Normal 3 2 3 2 3 3" xfId="13819" xr:uid="{00000000-0005-0000-0000-0000B5360000}"/>
    <cellStyle name="Normal 3 2 3 2 3 3 2" xfId="13820" xr:uid="{00000000-0005-0000-0000-0000B6360000}"/>
    <cellStyle name="Normal 3 2 3 2 3 3 3" xfId="13821" xr:uid="{00000000-0005-0000-0000-0000B7360000}"/>
    <cellStyle name="Normal 3 2 3 2 3 3 4" xfId="13822" xr:uid="{00000000-0005-0000-0000-0000B8360000}"/>
    <cellStyle name="Normal 3 2 3 2 3 4" xfId="13823" xr:uid="{00000000-0005-0000-0000-0000B9360000}"/>
    <cellStyle name="Normal 3 2 3 2 3 5" xfId="13824" xr:uid="{00000000-0005-0000-0000-0000BA360000}"/>
    <cellStyle name="Normal 3 2 3 2 3 6" xfId="13825" xr:uid="{00000000-0005-0000-0000-0000BB360000}"/>
    <cellStyle name="Normal 3 2 3 2 4" xfId="13826" xr:uid="{00000000-0005-0000-0000-0000BC360000}"/>
    <cellStyle name="Normal 3 2 3 2 4 2" xfId="13827" xr:uid="{00000000-0005-0000-0000-0000BD360000}"/>
    <cellStyle name="Normal 3 2 3 2 4 2 2" xfId="13828" xr:uid="{00000000-0005-0000-0000-0000BE360000}"/>
    <cellStyle name="Normal 3 2 3 2 4 2 2 2" xfId="13829" xr:uid="{00000000-0005-0000-0000-0000BF360000}"/>
    <cellStyle name="Normal 3 2 3 2 4 2 2 3" xfId="13830" xr:uid="{00000000-0005-0000-0000-0000C0360000}"/>
    <cellStyle name="Normal 3 2 3 2 4 2 2 4" xfId="13831" xr:uid="{00000000-0005-0000-0000-0000C1360000}"/>
    <cellStyle name="Normal 3 2 3 2 4 2 3" xfId="13832" xr:uid="{00000000-0005-0000-0000-0000C2360000}"/>
    <cellStyle name="Normal 3 2 3 2 4 2 4" xfId="13833" xr:uid="{00000000-0005-0000-0000-0000C3360000}"/>
    <cellStyle name="Normal 3 2 3 2 4 2 5" xfId="13834" xr:uid="{00000000-0005-0000-0000-0000C4360000}"/>
    <cellStyle name="Normal 3 2 3 2 4 3" xfId="13835" xr:uid="{00000000-0005-0000-0000-0000C5360000}"/>
    <cellStyle name="Normal 3 2 3 2 4 3 2" xfId="13836" xr:uid="{00000000-0005-0000-0000-0000C6360000}"/>
    <cellStyle name="Normal 3 2 3 2 4 3 3" xfId="13837" xr:uid="{00000000-0005-0000-0000-0000C7360000}"/>
    <cellStyle name="Normal 3 2 3 2 4 3 4" xfId="13838" xr:uid="{00000000-0005-0000-0000-0000C8360000}"/>
    <cellStyle name="Normal 3 2 3 2 4 4" xfId="13839" xr:uid="{00000000-0005-0000-0000-0000C9360000}"/>
    <cellStyle name="Normal 3 2 3 2 4 5" xfId="13840" xr:uid="{00000000-0005-0000-0000-0000CA360000}"/>
    <cellStyle name="Normal 3 2 3 2 4 6" xfId="13841" xr:uid="{00000000-0005-0000-0000-0000CB360000}"/>
    <cellStyle name="Normal 3 2 3 2 5" xfId="13842" xr:uid="{00000000-0005-0000-0000-0000CC360000}"/>
    <cellStyle name="Normal 3 2 3 2 6" xfId="13843" xr:uid="{00000000-0005-0000-0000-0000CD360000}"/>
    <cellStyle name="Normal 3 2 3 2 6 2" xfId="13844" xr:uid="{00000000-0005-0000-0000-0000CE360000}"/>
    <cellStyle name="Normal 3 2 3 2 6 2 2" xfId="13845" xr:uid="{00000000-0005-0000-0000-0000CF360000}"/>
    <cellStyle name="Normal 3 2 3 2 6 2 3" xfId="13846" xr:uid="{00000000-0005-0000-0000-0000D0360000}"/>
    <cellStyle name="Normal 3 2 3 2 6 2 4" xfId="13847" xr:uid="{00000000-0005-0000-0000-0000D1360000}"/>
    <cellStyle name="Normal 3 2 3 2 6 3" xfId="13848" xr:uid="{00000000-0005-0000-0000-0000D2360000}"/>
    <cellStyle name="Normal 3 2 3 2 6 4" xfId="13849" xr:uid="{00000000-0005-0000-0000-0000D3360000}"/>
    <cellStyle name="Normal 3 2 3 2 6 5" xfId="13850" xr:uid="{00000000-0005-0000-0000-0000D4360000}"/>
    <cellStyle name="Normal 3 2 3 2 7" xfId="13851" xr:uid="{00000000-0005-0000-0000-0000D5360000}"/>
    <cellStyle name="Normal 3 2 3 2 7 2" xfId="13852" xr:uid="{00000000-0005-0000-0000-0000D6360000}"/>
    <cellStyle name="Normal 3 2 3 2 7 3" xfId="13853" xr:uid="{00000000-0005-0000-0000-0000D7360000}"/>
    <cellStyle name="Normal 3 2 3 2 7 4" xfId="13854" xr:uid="{00000000-0005-0000-0000-0000D8360000}"/>
    <cellStyle name="Normal 3 2 3 2 8" xfId="13855" xr:uid="{00000000-0005-0000-0000-0000D9360000}"/>
    <cellStyle name="Normal 3 2 3 2 9" xfId="13856" xr:uid="{00000000-0005-0000-0000-0000DA360000}"/>
    <cellStyle name="Normal 3 2 3 3" xfId="13857" xr:uid="{00000000-0005-0000-0000-0000DB360000}"/>
    <cellStyle name="Normal 3 2 3 3 10" xfId="13858" xr:uid="{00000000-0005-0000-0000-0000DC360000}"/>
    <cellStyle name="Normal 3 2 3 3 2" xfId="13859" xr:uid="{00000000-0005-0000-0000-0000DD360000}"/>
    <cellStyle name="Normal 3 2 3 3 2 2" xfId="13860" xr:uid="{00000000-0005-0000-0000-0000DE360000}"/>
    <cellStyle name="Normal 3 2 3 3 2 2 2" xfId="13861" xr:uid="{00000000-0005-0000-0000-0000DF360000}"/>
    <cellStyle name="Normal 3 2 3 3 2 2 2 2" xfId="13862" xr:uid="{00000000-0005-0000-0000-0000E0360000}"/>
    <cellStyle name="Normal 3 2 3 3 2 2 2 2 2" xfId="13863" xr:uid="{00000000-0005-0000-0000-0000E1360000}"/>
    <cellStyle name="Normal 3 2 3 3 2 2 2 2 3" xfId="13864" xr:uid="{00000000-0005-0000-0000-0000E2360000}"/>
    <cellStyle name="Normal 3 2 3 3 2 2 2 2 4" xfId="13865" xr:uid="{00000000-0005-0000-0000-0000E3360000}"/>
    <cellStyle name="Normal 3 2 3 3 2 2 2 3" xfId="13866" xr:uid="{00000000-0005-0000-0000-0000E4360000}"/>
    <cellStyle name="Normal 3 2 3 3 2 2 2 4" xfId="13867" xr:uid="{00000000-0005-0000-0000-0000E5360000}"/>
    <cellStyle name="Normal 3 2 3 3 2 2 2 5" xfId="13868" xr:uid="{00000000-0005-0000-0000-0000E6360000}"/>
    <cellStyle name="Normal 3 2 3 3 2 2 3" xfId="13869" xr:uid="{00000000-0005-0000-0000-0000E7360000}"/>
    <cellStyle name="Normal 3 2 3 3 2 2 3 2" xfId="13870" xr:uid="{00000000-0005-0000-0000-0000E8360000}"/>
    <cellStyle name="Normal 3 2 3 3 2 2 3 3" xfId="13871" xr:uid="{00000000-0005-0000-0000-0000E9360000}"/>
    <cellStyle name="Normal 3 2 3 3 2 2 3 4" xfId="13872" xr:uid="{00000000-0005-0000-0000-0000EA360000}"/>
    <cellStyle name="Normal 3 2 3 3 2 2 4" xfId="13873" xr:uid="{00000000-0005-0000-0000-0000EB360000}"/>
    <cellStyle name="Normal 3 2 3 3 2 2 5" xfId="13874" xr:uid="{00000000-0005-0000-0000-0000EC360000}"/>
    <cellStyle name="Normal 3 2 3 3 2 2 6" xfId="13875" xr:uid="{00000000-0005-0000-0000-0000ED360000}"/>
    <cellStyle name="Normal 3 2 3 3 2 3" xfId="13876" xr:uid="{00000000-0005-0000-0000-0000EE360000}"/>
    <cellStyle name="Normal 3 2 3 3 2 3 2" xfId="13877" xr:uid="{00000000-0005-0000-0000-0000EF360000}"/>
    <cellStyle name="Normal 3 2 3 3 2 3 2 2" xfId="13878" xr:uid="{00000000-0005-0000-0000-0000F0360000}"/>
    <cellStyle name="Normal 3 2 3 3 2 3 2 2 2" xfId="13879" xr:uid="{00000000-0005-0000-0000-0000F1360000}"/>
    <cellStyle name="Normal 3 2 3 3 2 3 2 2 3" xfId="13880" xr:uid="{00000000-0005-0000-0000-0000F2360000}"/>
    <cellStyle name="Normal 3 2 3 3 2 3 2 2 4" xfId="13881" xr:uid="{00000000-0005-0000-0000-0000F3360000}"/>
    <cellStyle name="Normal 3 2 3 3 2 3 2 3" xfId="13882" xr:uid="{00000000-0005-0000-0000-0000F4360000}"/>
    <cellStyle name="Normal 3 2 3 3 2 3 2 4" xfId="13883" xr:uid="{00000000-0005-0000-0000-0000F5360000}"/>
    <cellStyle name="Normal 3 2 3 3 2 3 2 5" xfId="13884" xr:uid="{00000000-0005-0000-0000-0000F6360000}"/>
    <cellStyle name="Normal 3 2 3 3 2 3 3" xfId="13885" xr:uid="{00000000-0005-0000-0000-0000F7360000}"/>
    <cellStyle name="Normal 3 2 3 3 2 3 3 2" xfId="13886" xr:uid="{00000000-0005-0000-0000-0000F8360000}"/>
    <cellStyle name="Normal 3 2 3 3 2 3 3 3" xfId="13887" xr:uid="{00000000-0005-0000-0000-0000F9360000}"/>
    <cellStyle name="Normal 3 2 3 3 2 3 3 4" xfId="13888" xr:uid="{00000000-0005-0000-0000-0000FA360000}"/>
    <cellStyle name="Normal 3 2 3 3 2 3 4" xfId="13889" xr:uid="{00000000-0005-0000-0000-0000FB360000}"/>
    <cellStyle name="Normal 3 2 3 3 2 3 5" xfId="13890" xr:uid="{00000000-0005-0000-0000-0000FC360000}"/>
    <cellStyle name="Normal 3 2 3 3 2 3 6" xfId="13891" xr:uid="{00000000-0005-0000-0000-0000FD360000}"/>
    <cellStyle name="Normal 3 2 3 3 2 4" xfId="13892" xr:uid="{00000000-0005-0000-0000-0000FE360000}"/>
    <cellStyle name="Normal 3 2 3 3 2 4 2" xfId="13893" xr:uid="{00000000-0005-0000-0000-0000FF360000}"/>
    <cellStyle name="Normal 3 2 3 3 2 4 2 2" xfId="13894" xr:uid="{00000000-0005-0000-0000-000000370000}"/>
    <cellStyle name="Normal 3 2 3 3 2 4 2 3" xfId="13895" xr:uid="{00000000-0005-0000-0000-000001370000}"/>
    <cellStyle name="Normal 3 2 3 3 2 4 2 4" xfId="13896" xr:uid="{00000000-0005-0000-0000-000002370000}"/>
    <cellStyle name="Normal 3 2 3 3 2 4 3" xfId="13897" xr:uid="{00000000-0005-0000-0000-000003370000}"/>
    <cellStyle name="Normal 3 2 3 3 2 4 4" xfId="13898" xr:uid="{00000000-0005-0000-0000-000004370000}"/>
    <cellStyle name="Normal 3 2 3 3 2 4 5" xfId="13899" xr:uid="{00000000-0005-0000-0000-000005370000}"/>
    <cellStyle name="Normal 3 2 3 3 2 5" xfId="13900" xr:uid="{00000000-0005-0000-0000-000006370000}"/>
    <cellStyle name="Normal 3 2 3 3 2 5 2" xfId="13901" xr:uid="{00000000-0005-0000-0000-000007370000}"/>
    <cellStyle name="Normal 3 2 3 3 2 5 3" xfId="13902" xr:uid="{00000000-0005-0000-0000-000008370000}"/>
    <cellStyle name="Normal 3 2 3 3 2 5 4" xfId="13903" xr:uid="{00000000-0005-0000-0000-000009370000}"/>
    <cellStyle name="Normal 3 2 3 3 2 6" xfId="13904" xr:uid="{00000000-0005-0000-0000-00000A370000}"/>
    <cellStyle name="Normal 3 2 3 3 2 7" xfId="13905" xr:uid="{00000000-0005-0000-0000-00000B370000}"/>
    <cellStyle name="Normal 3 2 3 3 2 8" xfId="13906" xr:uid="{00000000-0005-0000-0000-00000C370000}"/>
    <cellStyle name="Normal 3 2 3 3 3" xfId="13907" xr:uid="{00000000-0005-0000-0000-00000D370000}"/>
    <cellStyle name="Normal 3 2 3 3 3 2" xfId="13908" xr:uid="{00000000-0005-0000-0000-00000E370000}"/>
    <cellStyle name="Normal 3 2 3 3 3 2 2" xfId="13909" xr:uid="{00000000-0005-0000-0000-00000F370000}"/>
    <cellStyle name="Normal 3 2 3 3 3 2 2 2" xfId="13910" xr:uid="{00000000-0005-0000-0000-000010370000}"/>
    <cellStyle name="Normal 3 2 3 3 3 2 2 3" xfId="13911" xr:uid="{00000000-0005-0000-0000-000011370000}"/>
    <cellStyle name="Normal 3 2 3 3 3 2 2 4" xfId="13912" xr:uid="{00000000-0005-0000-0000-000012370000}"/>
    <cellStyle name="Normal 3 2 3 3 3 2 3" xfId="13913" xr:uid="{00000000-0005-0000-0000-000013370000}"/>
    <cellStyle name="Normal 3 2 3 3 3 2 4" xfId="13914" xr:uid="{00000000-0005-0000-0000-000014370000}"/>
    <cellStyle name="Normal 3 2 3 3 3 2 5" xfId="13915" xr:uid="{00000000-0005-0000-0000-000015370000}"/>
    <cellStyle name="Normal 3 2 3 3 3 3" xfId="13916" xr:uid="{00000000-0005-0000-0000-000016370000}"/>
    <cellStyle name="Normal 3 2 3 3 3 3 2" xfId="13917" xr:uid="{00000000-0005-0000-0000-000017370000}"/>
    <cellStyle name="Normal 3 2 3 3 3 3 3" xfId="13918" xr:uid="{00000000-0005-0000-0000-000018370000}"/>
    <cellStyle name="Normal 3 2 3 3 3 3 4" xfId="13919" xr:uid="{00000000-0005-0000-0000-000019370000}"/>
    <cellStyle name="Normal 3 2 3 3 3 4" xfId="13920" xr:uid="{00000000-0005-0000-0000-00001A370000}"/>
    <cellStyle name="Normal 3 2 3 3 3 5" xfId="13921" xr:uid="{00000000-0005-0000-0000-00001B370000}"/>
    <cellStyle name="Normal 3 2 3 3 3 6" xfId="13922" xr:uid="{00000000-0005-0000-0000-00001C370000}"/>
    <cellStyle name="Normal 3 2 3 3 4" xfId="13923" xr:uid="{00000000-0005-0000-0000-00001D370000}"/>
    <cellStyle name="Normal 3 2 3 3 4 2" xfId="13924" xr:uid="{00000000-0005-0000-0000-00001E370000}"/>
    <cellStyle name="Normal 3 2 3 3 4 2 2" xfId="13925" xr:uid="{00000000-0005-0000-0000-00001F370000}"/>
    <cellStyle name="Normal 3 2 3 3 4 2 2 2" xfId="13926" xr:uid="{00000000-0005-0000-0000-000020370000}"/>
    <cellStyle name="Normal 3 2 3 3 4 2 2 3" xfId="13927" xr:uid="{00000000-0005-0000-0000-000021370000}"/>
    <cellStyle name="Normal 3 2 3 3 4 2 2 4" xfId="13928" xr:uid="{00000000-0005-0000-0000-000022370000}"/>
    <cellStyle name="Normal 3 2 3 3 4 2 3" xfId="13929" xr:uid="{00000000-0005-0000-0000-000023370000}"/>
    <cellStyle name="Normal 3 2 3 3 4 2 4" xfId="13930" xr:uid="{00000000-0005-0000-0000-000024370000}"/>
    <cellStyle name="Normal 3 2 3 3 4 2 5" xfId="13931" xr:uid="{00000000-0005-0000-0000-000025370000}"/>
    <cellStyle name="Normal 3 2 3 3 4 3" xfId="13932" xr:uid="{00000000-0005-0000-0000-000026370000}"/>
    <cellStyle name="Normal 3 2 3 3 4 3 2" xfId="13933" xr:uid="{00000000-0005-0000-0000-000027370000}"/>
    <cellStyle name="Normal 3 2 3 3 4 3 3" xfId="13934" xr:uid="{00000000-0005-0000-0000-000028370000}"/>
    <cellStyle name="Normal 3 2 3 3 4 3 4" xfId="13935" xr:uid="{00000000-0005-0000-0000-000029370000}"/>
    <cellStyle name="Normal 3 2 3 3 4 4" xfId="13936" xr:uid="{00000000-0005-0000-0000-00002A370000}"/>
    <cellStyle name="Normal 3 2 3 3 4 5" xfId="13937" xr:uid="{00000000-0005-0000-0000-00002B370000}"/>
    <cellStyle name="Normal 3 2 3 3 4 6" xfId="13938" xr:uid="{00000000-0005-0000-0000-00002C370000}"/>
    <cellStyle name="Normal 3 2 3 3 5" xfId="13939" xr:uid="{00000000-0005-0000-0000-00002D370000}"/>
    <cellStyle name="Normal 3 2 3 3 6" xfId="13940" xr:uid="{00000000-0005-0000-0000-00002E370000}"/>
    <cellStyle name="Normal 3 2 3 3 6 2" xfId="13941" xr:uid="{00000000-0005-0000-0000-00002F370000}"/>
    <cellStyle name="Normal 3 2 3 3 6 2 2" xfId="13942" xr:uid="{00000000-0005-0000-0000-000030370000}"/>
    <cellStyle name="Normal 3 2 3 3 6 2 3" xfId="13943" xr:uid="{00000000-0005-0000-0000-000031370000}"/>
    <cellStyle name="Normal 3 2 3 3 6 2 4" xfId="13944" xr:uid="{00000000-0005-0000-0000-000032370000}"/>
    <cellStyle name="Normal 3 2 3 3 6 3" xfId="13945" xr:uid="{00000000-0005-0000-0000-000033370000}"/>
    <cellStyle name="Normal 3 2 3 3 6 4" xfId="13946" xr:uid="{00000000-0005-0000-0000-000034370000}"/>
    <cellStyle name="Normal 3 2 3 3 6 5" xfId="13947" xr:uid="{00000000-0005-0000-0000-000035370000}"/>
    <cellStyle name="Normal 3 2 3 3 7" xfId="13948" xr:uid="{00000000-0005-0000-0000-000036370000}"/>
    <cellStyle name="Normal 3 2 3 3 7 2" xfId="13949" xr:uid="{00000000-0005-0000-0000-000037370000}"/>
    <cellStyle name="Normal 3 2 3 3 7 3" xfId="13950" xr:uid="{00000000-0005-0000-0000-000038370000}"/>
    <cellStyle name="Normal 3 2 3 3 7 4" xfId="13951" xr:uid="{00000000-0005-0000-0000-000039370000}"/>
    <cellStyle name="Normal 3 2 3 3 8" xfId="13952" xr:uid="{00000000-0005-0000-0000-00003A370000}"/>
    <cellStyle name="Normal 3 2 3 3 9" xfId="13953" xr:uid="{00000000-0005-0000-0000-00003B370000}"/>
    <cellStyle name="Normal 3 2 3 4" xfId="13954" xr:uid="{00000000-0005-0000-0000-00003C370000}"/>
    <cellStyle name="Normal 3 2 3 4 10" xfId="13955" xr:uid="{00000000-0005-0000-0000-00003D370000}"/>
    <cellStyle name="Normal 3 2 3 4 2" xfId="13956" xr:uid="{00000000-0005-0000-0000-00003E370000}"/>
    <cellStyle name="Normal 3 2 3 4 2 2" xfId="13957" xr:uid="{00000000-0005-0000-0000-00003F370000}"/>
    <cellStyle name="Normal 3 2 3 4 2 2 2" xfId="13958" xr:uid="{00000000-0005-0000-0000-000040370000}"/>
    <cellStyle name="Normal 3 2 3 4 2 2 2 2" xfId="13959" xr:uid="{00000000-0005-0000-0000-000041370000}"/>
    <cellStyle name="Normal 3 2 3 4 2 2 2 2 2" xfId="13960" xr:uid="{00000000-0005-0000-0000-000042370000}"/>
    <cellStyle name="Normal 3 2 3 4 2 2 2 2 3" xfId="13961" xr:uid="{00000000-0005-0000-0000-000043370000}"/>
    <cellStyle name="Normal 3 2 3 4 2 2 2 2 4" xfId="13962" xr:uid="{00000000-0005-0000-0000-000044370000}"/>
    <cellStyle name="Normal 3 2 3 4 2 2 2 3" xfId="13963" xr:uid="{00000000-0005-0000-0000-000045370000}"/>
    <cellStyle name="Normal 3 2 3 4 2 2 2 4" xfId="13964" xr:uid="{00000000-0005-0000-0000-000046370000}"/>
    <cellStyle name="Normal 3 2 3 4 2 2 2 5" xfId="13965" xr:uid="{00000000-0005-0000-0000-000047370000}"/>
    <cellStyle name="Normal 3 2 3 4 2 2 3" xfId="13966" xr:uid="{00000000-0005-0000-0000-000048370000}"/>
    <cellStyle name="Normal 3 2 3 4 2 2 3 2" xfId="13967" xr:uid="{00000000-0005-0000-0000-000049370000}"/>
    <cellStyle name="Normal 3 2 3 4 2 2 3 3" xfId="13968" xr:uid="{00000000-0005-0000-0000-00004A370000}"/>
    <cellStyle name="Normal 3 2 3 4 2 2 3 4" xfId="13969" xr:uid="{00000000-0005-0000-0000-00004B370000}"/>
    <cellStyle name="Normal 3 2 3 4 2 2 4" xfId="13970" xr:uid="{00000000-0005-0000-0000-00004C370000}"/>
    <cellStyle name="Normal 3 2 3 4 2 2 5" xfId="13971" xr:uid="{00000000-0005-0000-0000-00004D370000}"/>
    <cellStyle name="Normal 3 2 3 4 2 2 6" xfId="13972" xr:uid="{00000000-0005-0000-0000-00004E370000}"/>
    <cellStyle name="Normal 3 2 3 4 2 3" xfId="13973" xr:uid="{00000000-0005-0000-0000-00004F370000}"/>
    <cellStyle name="Normal 3 2 3 4 2 3 2" xfId="13974" xr:uid="{00000000-0005-0000-0000-000050370000}"/>
    <cellStyle name="Normal 3 2 3 4 2 3 2 2" xfId="13975" xr:uid="{00000000-0005-0000-0000-000051370000}"/>
    <cellStyle name="Normal 3 2 3 4 2 3 2 2 2" xfId="13976" xr:uid="{00000000-0005-0000-0000-000052370000}"/>
    <cellStyle name="Normal 3 2 3 4 2 3 2 2 3" xfId="13977" xr:uid="{00000000-0005-0000-0000-000053370000}"/>
    <cellStyle name="Normal 3 2 3 4 2 3 2 2 4" xfId="13978" xr:uid="{00000000-0005-0000-0000-000054370000}"/>
    <cellStyle name="Normal 3 2 3 4 2 3 2 3" xfId="13979" xr:uid="{00000000-0005-0000-0000-000055370000}"/>
    <cellStyle name="Normal 3 2 3 4 2 3 2 4" xfId="13980" xr:uid="{00000000-0005-0000-0000-000056370000}"/>
    <cellStyle name="Normal 3 2 3 4 2 3 2 5" xfId="13981" xr:uid="{00000000-0005-0000-0000-000057370000}"/>
    <cellStyle name="Normal 3 2 3 4 2 3 3" xfId="13982" xr:uid="{00000000-0005-0000-0000-000058370000}"/>
    <cellStyle name="Normal 3 2 3 4 2 3 3 2" xfId="13983" xr:uid="{00000000-0005-0000-0000-000059370000}"/>
    <cellStyle name="Normal 3 2 3 4 2 3 3 3" xfId="13984" xr:uid="{00000000-0005-0000-0000-00005A370000}"/>
    <cellStyle name="Normal 3 2 3 4 2 3 3 4" xfId="13985" xr:uid="{00000000-0005-0000-0000-00005B370000}"/>
    <cellStyle name="Normal 3 2 3 4 2 3 4" xfId="13986" xr:uid="{00000000-0005-0000-0000-00005C370000}"/>
    <cellStyle name="Normal 3 2 3 4 2 3 5" xfId="13987" xr:uid="{00000000-0005-0000-0000-00005D370000}"/>
    <cellStyle name="Normal 3 2 3 4 2 3 6" xfId="13988" xr:uid="{00000000-0005-0000-0000-00005E370000}"/>
    <cellStyle name="Normal 3 2 3 4 2 4" xfId="13989" xr:uid="{00000000-0005-0000-0000-00005F370000}"/>
    <cellStyle name="Normal 3 2 3 4 2 4 2" xfId="13990" xr:uid="{00000000-0005-0000-0000-000060370000}"/>
    <cellStyle name="Normal 3 2 3 4 2 4 2 2" xfId="13991" xr:uid="{00000000-0005-0000-0000-000061370000}"/>
    <cellStyle name="Normal 3 2 3 4 2 4 2 3" xfId="13992" xr:uid="{00000000-0005-0000-0000-000062370000}"/>
    <cellStyle name="Normal 3 2 3 4 2 4 2 4" xfId="13993" xr:uid="{00000000-0005-0000-0000-000063370000}"/>
    <cellStyle name="Normal 3 2 3 4 2 4 3" xfId="13994" xr:uid="{00000000-0005-0000-0000-000064370000}"/>
    <cellStyle name="Normal 3 2 3 4 2 4 4" xfId="13995" xr:uid="{00000000-0005-0000-0000-000065370000}"/>
    <cellStyle name="Normal 3 2 3 4 2 4 5" xfId="13996" xr:uid="{00000000-0005-0000-0000-000066370000}"/>
    <cellStyle name="Normal 3 2 3 4 2 5" xfId="13997" xr:uid="{00000000-0005-0000-0000-000067370000}"/>
    <cellStyle name="Normal 3 2 3 4 2 5 2" xfId="13998" xr:uid="{00000000-0005-0000-0000-000068370000}"/>
    <cellStyle name="Normal 3 2 3 4 2 5 3" xfId="13999" xr:uid="{00000000-0005-0000-0000-000069370000}"/>
    <cellStyle name="Normal 3 2 3 4 2 5 4" xfId="14000" xr:uid="{00000000-0005-0000-0000-00006A370000}"/>
    <cellStyle name="Normal 3 2 3 4 2 6" xfId="14001" xr:uid="{00000000-0005-0000-0000-00006B370000}"/>
    <cellStyle name="Normal 3 2 3 4 2 7" xfId="14002" xr:uid="{00000000-0005-0000-0000-00006C370000}"/>
    <cellStyle name="Normal 3 2 3 4 2 8" xfId="14003" xr:uid="{00000000-0005-0000-0000-00006D370000}"/>
    <cellStyle name="Normal 3 2 3 4 3" xfId="14004" xr:uid="{00000000-0005-0000-0000-00006E370000}"/>
    <cellStyle name="Normal 3 2 3 4 3 2" xfId="14005" xr:uid="{00000000-0005-0000-0000-00006F370000}"/>
    <cellStyle name="Normal 3 2 3 4 3 2 2" xfId="14006" xr:uid="{00000000-0005-0000-0000-000070370000}"/>
    <cellStyle name="Normal 3 2 3 4 3 2 2 2" xfId="14007" xr:uid="{00000000-0005-0000-0000-000071370000}"/>
    <cellStyle name="Normal 3 2 3 4 3 2 2 3" xfId="14008" xr:uid="{00000000-0005-0000-0000-000072370000}"/>
    <cellStyle name="Normal 3 2 3 4 3 2 2 4" xfId="14009" xr:uid="{00000000-0005-0000-0000-000073370000}"/>
    <cellStyle name="Normal 3 2 3 4 3 2 3" xfId="14010" xr:uid="{00000000-0005-0000-0000-000074370000}"/>
    <cellStyle name="Normal 3 2 3 4 3 2 4" xfId="14011" xr:uid="{00000000-0005-0000-0000-000075370000}"/>
    <cellStyle name="Normal 3 2 3 4 3 2 5" xfId="14012" xr:uid="{00000000-0005-0000-0000-000076370000}"/>
    <cellStyle name="Normal 3 2 3 4 3 3" xfId="14013" xr:uid="{00000000-0005-0000-0000-000077370000}"/>
    <cellStyle name="Normal 3 2 3 4 3 3 2" xfId="14014" xr:uid="{00000000-0005-0000-0000-000078370000}"/>
    <cellStyle name="Normal 3 2 3 4 3 3 3" xfId="14015" xr:uid="{00000000-0005-0000-0000-000079370000}"/>
    <cellStyle name="Normal 3 2 3 4 3 3 4" xfId="14016" xr:uid="{00000000-0005-0000-0000-00007A370000}"/>
    <cellStyle name="Normal 3 2 3 4 3 4" xfId="14017" xr:uid="{00000000-0005-0000-0000-00007B370000}"/>
    <cellStyle name="Normal 3 2 3 4 3 5" xfId="14018" xr:uid="{00000000-0005-0000-0000-00007C370000}"/>
    <cellStyle name="Normal 3 2 3 4 3 6" xfId="14019" xr:uid="{00000000-0005-0000-0000-00007D370000}"/>
    <cellStyle name="Normal 3 2 3 4 4" xfId="14020" xr:uid="{00000000-0005-0000-0000-00007E370000}"/>
    <cellStyle name="Normal 3 2 3 4 4 2" xfId="14021" xr:uid="{00000000-0005-0000-0000-00007F370000}"/>
    <cellStyle name="Normal 3 2 3 4 4 2 2" xfId="14022" xr:uid="{00000000-0005-0000-0000-000080370000}"/>
    <cellStyle name="Normal 3 2 3 4 4 2 2 2" xfId="14023" xr:uid="{00000000-0005-0000-0000-000081370000}"/>
    <cellStyle name="Normal 3 2 3 4 4 2 2 3" xfId="14024" xr:uid="{00000000-0005-0000-0000-000082370000}"/>
    <cellStyle name="Normal 3 2 3 4 4 2 2 4" xfId="14025" xr:uid="{00000000-0005-0000-0000-000083370000}"/>
    <cellStyle name="Normal 3 2 3 4 4 2 3" xfId="14026" xr:uid="{00000000-0005-0000-0000-000084370000}"/>
    <cellStyle name="Normal 3 2 3 4 4 2 4" xfId="14027" xr:uid="{00000000-0005-0000-0000-000085370000}"/>
    <cellStyle name="Normal 3 2 3 4 4 2 5" xfId="14028" xr:uid="{00000000-0005-0000-0000-000086370000}"/>
    <cellStyle name="Normal 3 2 3 4 4 3" xfId="14029" xr:uid="{00000000-0005-0000-0000-000087370000}"/>
    <cellStyle name="Normal 3 2 3 4 4 3 2" xfId="14030" xr:uid="{00000000-0005-0000-0000-000088370000}"/>
    <cellStyle name="Normal 3 2 3 4 4 3 3" xfId="14031" xr:uid="{00000000-0005-0000-0000-000089370000}"/>
    <cellStyle name="Normal 3 2 3 4 4 3 4" xfId="14032" xr:uid="{00000000-0005-0000-0000-00008A370000}"/>
    <cellStyle name="Normal 3 2 3 4 4 4" xfId="14033" xr:uid="{00000000-0005-0000-0000-00008B370000}"/>
    <cellStyle name="Normal 3 2 3 4 4 5" xfId="14034" xr:uid="{00000000-0005-0000-0000-00008C370000}"/>
    <cellStyle name="Normal 3 2 3 4 4 6" xfId="14035" xr:uid="{00000000-0005-0000-0000-00008D370000}"/>
    <cellStyle name="Normal 3 2 3 4 5" xfId="14036" xr:uid="{00000000-0005-0000-0000-00008E370000}"/>
    <cellStyle name="Normal 3 2 3 4 6" xfId="14037" xr:uid="{00000000-0005-0000-0000-00008F370000}"/>
    <cellStyle name="Normal 3 2 3 4 6 2" xfId="14038" xr:uid="{00000000-0005-0000-0000-000090370000}"/>
    <cellStyle name="Normal 3 2 3 4 6 2 2" xfId="14039" xr:uid="{00000000-0005-0000-0000-000091370000}"/>
    <cellStyle name="Normal 3 2 3 4 6 2 3" xfId="14040" xr:uid="{00000000-0005-0000-0000-000092370000}"/>
    <cellStyle name="Normal 3 2 3 4 6 2 4" xfId="14041" xr:uid="{00000000-0005-0000-0000-000093370000}"/>
    <cellStyle name="Normal 3 2 3 4 6 3" xfId="14042" xr:uid="{00000000-0005-0000-0000-000094370000}"/>
    <cellStyle name="Normal 3 2 3 4 6 4" xfId="14043" xr:uid="{00000000-0005-0000-0000-000095370000}"/>
    <cellStyle name="Normal 3 2 3 4 6 5" xfId="14044" xr:uid="{00000000-0005-0000-0000-000096370000}"/>
    <cellStyle name="Normal 3 2 3 4 7" xfId="14045" xr:uid="{00000000-0005-0000-0000-000097370000}"/>
    <cellStyle name="Normal 3 2 3 4 7 2" xfId="14046" xr:uid="{00000000-0005-0000-0000-000098370000}"/>
    <cellStyle name="Normal 3 2 3 4 7 3" xfId="14047" xr:uid="{00000000-0005-0000-0000-000099370000}"/>
    <cellStyle name="Normal 3 2 3 4 7 4" xfId="14048" xr:uid="{00000000-0005-0000-0000-00009A370000}"/>
    <cellStyle name="Normal 3 2 3 4 8" xfId="14049" xr:uid="{00000000-0005-0000-0000-00009B370000}"/>
    <cellStyle name="Normal 3 2 3 4 9" xfId="14050" xr:uid="{00000000-0005-0000-0000-00009C370000}"/>
    <cellStyle name="Normal 3 2 3 5" xfId="14051" xr:uid="{00000000-0005-0000-0000-00009D370000}"/>
    <cellStyle name="Normal 3 2 3 5 2" xfId="14052" xr:uid="{00000000-0005-0000-0000-00009E370000}"/>
    <cellStyle name="Normal 3 2 3 5 2 2" xfId="14053" xr:uid="{00000000-0005-0000-0000-00009F370000}"/>
    <cellStyle name="Normal 3 2 3 5 2 2 2" xfId="14054" xr:uid="{00000000-0005-0000-0000-0000A0370000}"/>
    <cellStyle name="Normal 3 2 3 5 2 2 2 2" xfId="14055" xr:uid="{00000000-0005-0000-0000-0000A1370000}"/>
    <cellStyle name="Normal 3 2 3 5 2 2 2 3" xfId="14056" xr:uid="{00000000-0005-0000-0000-0000A2370000}"/>
    <cellStyle name="Normal 3 2 3 5 2 2 2 4" xfId="14057" xr:uid="{00000000-0005-0000-0000-0000A3370000}"/>
    <cellStyle name="Normal 3 2 3 5 2 2 3" xfId="14058" xr:uid="{00000000-0005-0000-0000-0000A4370000}"/>
    <cellStyle name="Normal 3 2 3 5 2 2 4" xfId="14059" xr:uid="{00000000-0005-0000-0000-0000A5370000}"/>
    <cellStyle name="Normal 3 2 3 5 2 2 5" xfId="14060" xr:uid="{00000000-0005-0000-0000-0000A6370000}"/>
    <cellStyle name="Normal 3 2 3 5 2 3" xfId="14061" xr:uid="{00000000-0005-0000-0000-0000A7370000}"/>
    <cellStyle name="Normal 3 2 3 5 2 3 2" xfId="14062" xr:uid="{00000000-0005-0000-0000-0000A8370000}"/>
    <cellStyle name="Normal 3 2 3 5 2 3 3" xfId="14063" xr:uid="{00000000-0005-0000-0000-0000A9370000}"/>
    <cellStyle name="Normal 3 2 3 5 2 3 4" xfId="14064" xr:uid="{00000000-0005-0000-0000-0000AA370000}"/>
    <cellStyle name="Normal 3 2 3 5 2 4" xfId="14065" xr:uid="{00000000-0005-0000-0000-0000AB370000}"/>
    <cellStyle name="Normal 3 2 3 5 2 5" xfId="14066" xr:uid="{00000000-0005-0000-0000-0000AC370000}"/>
    <cellStyle name="Normal 3 2 3 5 2 6" xfId="14067" xr:uid="{00000000-0005-0000-0000-0000AD370000}"/>
    <cellStyle name="Normal 3 2 3 5 3" xfId="14068" xr:uid="{00000000-0005-0000-0000-0000AE370000}"/>
    <cellStyle name="Normal 3 2 3 5 3 2" xfId="14069" xr:uid="{00000000-0005-0000-0000-0000AF370000}"/>
    <cellStyle name="Normal 3 2 3 5 3 2 2" xfId="14070" xr:uid="{00000000-0005-0000-0000-0000B0370000}"/>
    <cellStyle name="Normal 3 2 3 5 3 2 2 2" xfId="14071" xr:uid="{00000000-0005-0000-0000-0000B1370000}"/>
    <cellStyle name="Normal 3 2 3 5 3 2 2 3" xfId="14072" xr:uid="{00000000-0005-0000-0000-0000B2370000}"/>
    <cellStyle name="Normal 3 2 3 5 3 2 2 4" xfId="14073" xr:uid="{00000000-0005-0000-0000-0000B3370000}"/>
    <cellStyle name="Normal 3 2 3 5 3 2 3" xfId="14074" xr:uid="{00000000-0005-0000-0000-0000B4370000}"/>
    <cellStyle name="Normal 3 2 3 5 3 2 4" xfId="14075" xr:uid="{00000000-0005-0000-0000-0000B5370000}"/>
    <cellStyle name="Normal 3 2 3 5 3 2 5" xfId="14076" xr:uid="{00000000-0005-0000-0000-0000B6370000}"/>
    <cellStyle name="Normal 3 2 3 5 3 3" xfId="14077" xr:uid="{00000000-0005-0000-0000-0000B7370000}"/>
    <cellStyle name="Normal 3 2 3 5 3 3 2" xfId="14078" xr:uid="{00000000-0005-0000-0000-0000B8370000}"/>
    <cellStyle name="Normal 3 2 3 5 3 3 3" xfId="14079" xr:uid="{00000000-0005-0000-0000-0000B9370000}"/>
    <cellStyle name="Normal 3 2 3 5 3 3 4" xfId="14080" xr:uid="{00000000-0005-0000-0000-0000BA370000}"/>
    <cellStyle name="Normal 3 2 3 5 3 4" xfId="14081" xr:uid="{00000000-0005-0000-0000-0000BB370000}"/>
    <cellStyle name="Normal 3 2 3 5 3 5" xfId="14082" xr:uid="{00000000-0005-0000-0000-0000BC370000}"/>
    <cellStyle name="Normal 3 2 3 5 3 6" xfId="14083" xr:uid="{00000000-0005-0000-0000-0000BD370000}"/>
    <cellStyle name="Normal 3 2 3 5 4" xfId="14084" xr:uid="{00000000-0005-0000-0000-0000BE370000}"/>
    <cellStyle name="Normal 3 2 3 5 5" xfId="14085" xr:uid="{00000000-0005-0000-0000-0000BF370000}"/>
    <cellStyle name="Normal 3 2 3 5 5 2" xfId="14086" xr:uid="{00000000-0005-0000-0000-0000C0370000}"/>
    <cellStyle name="Normal 3 2 3 5 5 2 2" xfId="14087" xr:uid="{00000000-0005-0000-0000-0000C1370000}"/>
    <cellStyle name="Normal 3 2 3 5 5 2 3" xfId="14088" xr:uid="{00000000-0005-0000-0000-0000C2370000}"/>
    <cellStyle name="Normal 3 2 3 5 5 2 4" xfId="14089" xr:uid="{00000000-0005-0000-0000-0000C3370000}"/>
    <cellStyle name="Normal 3 2 3 5 5 3" xfId="14090" xr:uid="{00000000-0005-0000-0000-0000C4370000}"/>
    <cellStyle name="Normal 3 2 3 5 5 4" xfId="14091" xr:uid="{00000000-0005-0000-0000-0000C5370000}"/>
    <cellStyle name="Normal 3 2 3 5 5 5" xfId="14092" xr:uid="{00000000-0005-0000-0000-0000C6370000}"/>
    <cellStyle name="Normal 3 2 3 5 6" xfId="14093" xr:uid="{00000000-0005-0000-0000-0000C7370000}"/>
    <cellStyle name="Normal 3 2 3 5 6 2" xfId="14094" xr:uid="{00000000-0005-0000-0000-0000C8370000}"/>
    <cellStyle name="Normal 3 2 3 5 6 3" xfId="14095" xr:uid="{00000000-0005-0000-0000-0000C9370000}"/>
    <cellStyle name="Normal 3 2 3 5 6 4" xfId="14096" xr:uid="{00000000-0005-0000-0000-0000CA370000}"/>
    <cellStyle name="Normal 3 2 3 5 7" xfId="14097" xr:uid="{00000000-0005-0000-0000-0000CB370000}"/>
    <cellStyle name="Normal 3 2 3 5 8" xfId="14098" xr:uid="{00000000-0005-0000-0000-0000CC370000}"/>
    <cellStyle name="Normal 3 2 3 5 9" xfId="14099" xr:uid="{00000000-0005-0000-0000-0000CD370000}"/>
    <cellStyle name="Normal 3 2 3 6" xfId="14100" xr:uid="{00000000-0005-0000-0000-0000CE370000}"/>
    <cellStyle name="Normal 3 2 3 6 2" xfId="14101" xr:uid="{00000000-0005-0000-0000-0000CF370000}"/>
    <cellStyle name="Normal 3 2 3 6 2 2" xfId="14102" xr:uid="{00000000-0005-0000-0000-0000D0370000}"/>
    <cellStyle name="Normal 3 2 3 6 2 2 2" xfId="14103" xr:uid="{00000000-0005-0000-0000-0000D1370000}"/>
    <cellStyle name="Normal 3 2 3 6 2 2 2 2" xfId="14104" xr:uid="{00000000-0005-0000-0000-0000D2370000}"/>
    <cellStyle name="Normal 3 2 3 6 2 2 2 3" xfId="14105" xr:uid="{00000000-0005-0000-0000-0000D3370000}"/>
    <cellStyle name="Normal 3 2 3 6 2 2 2 4" xfId="14106" xr:uid="{00000000-0005-0000-0000-0000D4370000}"/>
    <cellStyle name="Normal 3 2 3 6 2 2 3" xfId="14107" xr:uid="{00000000-0005-0000-0000-0000D5370000}"/>
    <cellStyle name="Normal 3 2 3 6 2 2 4" xfId="14108" xr:uid="{00000000-0005-0000-0000-0000D6370000}"/>
    <cellStyle name="Normal 3 2 3 6 2 2 5" xfId="14109" xr:uid="{00000000-0005-0000-0000-0000D7370000}"/>
    <cellStyle name="Normal 3 2 3 6 2 3" xfId="14110" xr:uid="{00000000-0005-0000-0000-0000D8370000}"/>
    <cellStyle name="Normal 3 2 3 6 2 3 2" xfId="14111" xr:uid="{00000000-0005-0000-0000-0000D9370000}"/>
    <cellStyle name="Normal 3 2 3 6 2 3 3" xfId="14112" xr:uid="{00000000-0005-0000-0000-0000DA370000}"/>
    <cellStyle name="Normal 3 2 3 6 2 3 4" xfId="14113" xr:uid="{00000000-0005-0000-0000-0000DB370000}"/>
    <cellStyle name="Normal 3 2 3 6 2 4" xfId="14114" xr:uid="{00000000-0005-0000-0000-0000DC370000}"/>
    <cellStyle name="Normal 3 2 3 6 2 5" xfId="14115" xr:uid="{00000000-0005-0000-0000-0000DD370000}"/>
    <cellStyle name="Normal 3 2 3 6 2 6" xfId="14116" xr:uid="{00000000-0005-0000-0000-0000DE370000}"/>
    <cellStyle name="Normal 3 2 3 6 3" xfId="14117" xr:uid="{00000000-0005-0000-0000-0000DF370000}"/>
    <cellStyle name="Normal 3 2 3 6 3 2" xfId="14118" xr:uid="{00000000-0005-0000-0000-0000E0370000}"/>
    <cellStyle name="Normal 3 2 3 6 3 2 2" xfId="14119" xr:uid="{00000000-0005-0000-0000-0000E1370000}"/>
    <cellStyle name="Normal 3 2 3 6 3 2 2 2" xfId="14120" xr:uid="{00000000-0005-0000-0000-0000E2370000}"/>
    <cellStyle name="Normal 3 2 3 6 3 2 2 3" xfId="14121" xr:uid="{00000000-0005-0000-0000-0000E3370000}"/>
    <cellStyle name="Normal 3 2 3 6 3 2 2 4" xfId="14122" xr:uid="{00000000-0005-0000-0000-0000E4370000}"/>
    <cellStyle name="Normal 3 2 3 6 3 2 3" xfId="14123" xr:uid="{00000000-0005-0000-0000-0000E5370000}"/>
    <cellStyle name="Normal 3 2 3 6 3 2 4" xfId="14124" xr:uid="{00000000-0005-0000-0000-0000E6370000}"/>
    <cellStyle name="Normal 3 2 3 6 3 2 5" xfId="14125" xr:uid="{00000000-0005-0000-0000-0000E7370000}"/>
    <cellStyle name="Normal 3 2 3 6 3 3" xfId="14126" xr:uid="{00000000-0005-0000-0000-0000E8370000}"/>
    <cellStyle name="Normal 3 2 3 6 3 3 2" xfId="14127" xr:uid="{00000000-0005-0000-0000-0000E9370000}"/>
    <cellStyle name="Normal 3 2 3 6 3 3 3" xfId="14128" xr:uid="{00000000-0005-0000-0000-0000EA370000}"/>
    <cellStyle name="Normal 3 2 3 6 3 3 4" xfId="14129" xr:uid="{00000000-0005-0000-0000-0000EB370000}"/>
    <cellStyle name="Normal 3 2 3 6 3 4" xfId="14130" xr:uid="{00000000-0005-0000-0000-0000EC370000}"/>
    <cellStyle name="Normal 3 2 3 6 3 5" xfId="14131" xr:uid="{00000000-0005-0000-0000-0000ED370000}"/>
    <cellStyle name="Normal 3 2 3 6 3 6" xfId="14132" xr:uid="{00000000-0005-0000-0000-0000EE370000}"/>
    <cellStyle name="Normal 3 2 3 6 4" xfId="14133" xr:uid="{00000000-0005-0000-0000-0000EF370000}"/>
    <cellStyle name="Normal 3 2 3 6 4 2" xfId="14134" xr:uid="{00000000-0005-0000-0000-0000F0370000}"/>
    <cellStyle name="Normal 3 2 3 6 4 2 2" xfId="14135" xr:uid="{00000000-0005-0000-0000-0000F1370000}"/>
    <cellStyle name="Normal 3 2 3 6 4 2 3" xfId="14136" xr:uid="{00000000-0005-0000-0000-0000F2370000}"/>
    <cellStyle name="Normal 3 2 3 6 4 2 4" xfId="14137" xr:uid="{00000000-0005-0000-0000-0000F3370000}"/>
    <cellStyle name="Normal 3 2 3 6 4 3" xfId="14138" xr:uid="{00000000-0005-0000-0000-0000F4370000}"/>
    <cellStyle name="Normal 3 2 3 6 4 4" xfId="14139" xr:uid="{00000000-0005-0000-0000-0000F5370000}"/>
    <cellStyle name="Normal 3 2 3 6 4 5" xfId="14140" xr:uid="{00000000-0005-0000-0000-0000F6370000}"/>
    <cellStyle name="Normal 3 2 3 6 5" xfId="14141" xr:uid="{00000000-0005-0000-0000-0000F7370000}"/>
    <cellStyle name="Normal 3 2 3 6 5 2" xfId="14142" xr:uid="{00000000-0005-0000-0000-0000F8370000}"/>
    <cellStyle name="Normal 3 2 3 6 5 3" xfId="14143" xr:uid="{00000000-0005-0000-0000-0000F9370000}"/>
    <cellStyle name="Normal 3 2 3 6 5 4" xfId="14144" xr:uid="{00000000-0005-0000-0000-0000FA370000}"/>
    <cellStyle name="Normal 3 2 3 6 6" xfId="14145" xr:uid="{00000000-0005-0000-0000-0000FB370000}"/>
    <cellStyle name="Normal 3 2 3 6 7" xfId="14146" xr:uid="{00000000-0005-0000-0000-0000FC370000}"/>
    <cellStyle name="Normal 3 2 3 6 8" xfId="14147" xr:uid="{00000000-0005-0000-0000-0000FD370000}"/>
    <cellStyle name="Normal 3 2 3 7" xfId="14148" xr:uid="{00000000-0005-0000-0000-0000FE370000}"/>
    <cellStyle name="Normal 3 2 3 7 2" xfId="14149" xr:uid="{00000000-0005-0000-0000-0000FF370000}"/>
    <cellStyle name="Normal 3 2 3 7 2 2" xfId="14150" xr:uid="{00000000-0005-0000-0000-000000380000}"/>
    <cellStyle name="Normal 3 2 3 7 2 2 2" xfId="14151" xr:uid="{00000000-0005-0000-0000-000001380000}"/>
    <cellStyle name="Normal 3 2 3 7 2 2 3" xfId="14152" xr:uid="{00000000-0005-0000-0000-000002380000}"/>
    <cellStyle name="Normal 3 2 3 7 2 2 4" xfId="14153" xr:uid="{00000000-0005-0000-0000-000003380000}"/>
    <cellStyle name="Normal 3 2 3 7 2 3" xfId="14154" xr:uid="{00000000-0005-0000-0000-000004380000}"/>
    <cellStyle name="Normal 3 2 3 7 2 4" xfId="14155" xr:uid="{00000000-0005-0000-0000-000005380000}"/>
    <cellStyle name="Normal 3 2 3 7 2 5" xfId="14156" xr:uid="{00000000-0005-0000-0000-000006380000}"/>
    <cellStyle name="Normal 3 2 3 7 3" xfId="14157" xr:uid="{00000000-0005-0000-0000-000007380000}"/>
    <cellStyle name="Normal 3 2 3 7 3 2" xfId="14158" xr:uid="{00000000-0005-0000-0000-000008380000}"/>
    <cellStyle name="Normal 3 2 3 7 3 3" xfId="14159" xr:uid="{00000000-0005-0000-0000-000009380000}"/>
    <cellStyle name="Normal 3 2 3 7 3 4" xfId="14160" xr:uid="{00000000-0005-0000-0000-00000A380000}"/>
    <cellStyle name="Normal 3 2 3 7 4" xfId="14161" xr:uid="{00000000-0005-0000-0000-00000B380000}"/>
    <cellStyle name="Normal 3 2 3 7 5" xfId="14162" xr:uid="{00000000-0005-0000-0000-00000C380000}"/>
    <cellStyle name="Normal 3 2 3 7 6" xfId="14163" xr:uid="{00000000-0005-0000-0000-00000D380000}"/>
    <cellStyle name="Normal 3 2 3 8" xfId="14164" xr:uid="{00000000-0005-0000-0000-00000E380000}"/>
    <cellStyle name="Normal 3 2 3 8 2" xfId="14165" xr:uid="{00000000-0005-0000-0000-00000F380000}"/>
    <cellStyle name="Normal 3 2 3 8 2 2" xfId="14166" xr:uid="{00000000-0005-0000-0000-000010380000}"/>
    <cellStyle name="Normal 3 2 3 8 2 2 2" xfId="14167" xr:uid="{00000000-0005-0000-0000-000011380000}"/>
    <cellStyle name="Normal 3 2 3 8 2 2 3" xfId="14168" xr:uid="{00000000-0005-0000-0000-000012380000}"/>
    <cellStyle name="Normal 3 2 3 8 2 2 4" xfId="14169" xr:uid="{00000000-0005-0000-0000-000013380000}"/>
    <cellStyle name="Normal 3 2 3 8 2 3" xfId="14170" xr:uid="{00000000-0005-0000-0000-000014380000}"/>
    <cellStyle name="Normal 3 2 3 8 2 4" xfId="14171" xr:uid="{00000000-0005-0000-0000-000015380000}"/>
    <cellStyle name="Normal 3 2 3 8 2 5" xfId="14172" xr:uid="{00000000-0005-0000-0000-000016380000}"/>
    <cellStyle name="Normal 3 2 3 8 3" xfId="14173" xr:uid="{00000000-0005-0000-0000-000017380000}"/>
    <cellStyle name="Normal 3 2 3 8 3 2" xfId="14174" xr:uid="{00000000-0005-0000-0000-000018380000}"/>
    <cellStyle name="Normal 3 2 3 8 3 3" xfId="14175" xr:uid="{00000000-0005-0000-0000-000019380000}"/>
    <cellStyle name="Normal 3 2 3 8 3 4" xfId="14176" xr:uid="{00000000-0005-0000-0000-00001A380000}"/>
    <cellStyle name="Normal 3 2 3 8 4" xfId="14177" xr:uid="{00000000-0005-0000-0000-00001B380000}"/>
    <cellStyle name="Normal 3 2 3 8 5" xfId="14178" xr:uid="{00000000-0005-0000-0000-00001C380000}"/>
    <cellStyle name="Normal 3 2 3 8 6" xfId="14179" xr:uid="{00000000-0005-0000-0000-00001D380000}"/>
    <cellStyle name="Normal 3 2 3 9" xfId="14180" xr:uid="{00000000-0005-0000-0000-00001E380000}"/>
    <cellStyle name="Normal 3 2 4" xfId="14181" xr:uid="{00000000-0005-0000-0000-00001F380000}"/>
    <cellStyle name="Normal 3 2 4 10" xfId="14182" xr:uid="{00000000-0005-0000-0000-000020380000}"/>
    <cellStyle name="Normal 3 2 4 2" xfId="14183" xr:uid="{00000000-0005-0000-0000-000021380000}"/>
    <cellStyle name="Normal 3 2 4 2 2" xfId="14184" xr:uid="{00000000-0005-0000-0000-000022380000}"/>
    <cellStyle name="Normal 3 2 4 2 2 2" xfId="14185" xr:uid="{00000000-0005-0000-0000-000023380000}"/>
    <cellStyle name="Normal 3 2 4 2 2 2 2" xfId="14186" xr:uid="{00000000-0005-0000-0000-000024380000}"/>
    <cellStyle name="Normal 3 2 4 2 2 2 2 2" xfId="14187" xr:uid="{00000000-0005-0000-0000-000025380000}"/>
    <cellStyle name="Normal 3 2 4 2 2 2 2 3" xfId="14188" xr:uid="{00000000-0005-0000-0000-000026380000}"/>
    <cellStyle name="Normal 3 2 4 2 2 2 2 4" xfId="14189" xr:uid="{00000000-0005-0000-0000-000027380000}"/>
    <cellStyle name="Normal 3 2 4 2 2 2 3" xfId="14190" xr:uid="{00000000-0005-0000-0000-000028380000}"/>
    <cellStyle name="Normal 3 2 4 2 2 2 4" xfId="14191" xr:uid="{00000000-0005-0000-0000-000029380000}"/>
    <cellStyle name="Normal 3 2 4 2 2 2 5" xfId="14192" xr:uid="{00000000-0005-0000-0000-00002A380000}"/>
    <cellStyle name="Normal 3 2 4 2 2 3" xfId="14193" xr:uid="{00000000-0005-0000-0000-00002B380000}"/>
    <cellStyle name="Normal 3 2 4 2 2 3 2" xfId="14194" xr:uid="{00000000-0005-0000-0000-00002C380000}"/>
    <cellStyle name="Normal 3 2 4 2 2 3 3" xfId="14195" xr:uid="{00000000-0005-0000-0000-00002D380000}"/>
    <cellStyle name="Normal 3 2 4 2 2 3 4" xfId="14196" xr:uid="{00000000-0005-0000-0000-00002E380000}"/>
    <cellStyle name="Normal 3 2 4 2 2 4" xfId="14197" xr:uid="{00000000-0005-0000-0000-00002F380000}"/>
    <cellStyle name="Normal 3 2 4 2 2 5" xfId="14198" xr:uid="{00000000-0005-0000-0000-000030380000}"/>
    <cellStyle name="Normal 3 2 4 2 2 6" xfId="14199" xr:uid="{00000000-0005-0000-0000-000031380000}"/>
    <cellStyle name="Normal 3 2 4 2 3" xfId="14200" xr:uid="{00000000-0005-0000-0000-000032380000}"/>
    <cellStyle name="Normal 3 2 4 2 3 2" xfId="14201" xr:uid="{00000000-0005-0000-0000-000033380000}"/>
    <cellStyle name="Normal 3 2 4 2 3 2 2" xfId="14202" xr:uid="{00000000-0005-0000-0000-000034380000}"/>
    <cellStyle name="Normal 3 2 4 2 3 2 2 2" xfId="14203" xr:uid="{00000000-0005-0000-0000-000035380000}"/>
    <cellStyle name="Normal 3 2 4 2 3 2 2 3" xfId="14204" xr:uid="{00000000-0005-0000-0000-000036380000}"/>
    <cellStyle name="Normal 3 2 4 2 3 2 2 4" xfId="14205" xr:uid="{00000000-0005-0000-0000-000037380000}"/>
    <cellStyle name="Normal 3 2 4 2 3 2 3" xfId="14206" xr:uid="{00000000-0005-0000-0000-000038380000}"/>
    <cellStyle name="Normal 3 2 4 2 3 2 4" xfId="14207" xr:uid="{00000000-0005-0000-0000-000039380000}"/>
    <cellStyle name="Normal 3 2 4 2 3 2 5" xfId="14208" xr:uid="{00000000-0005-0000-0000-00003A380000}"/>
    <cellStyle name="Normal 3 2 4 2 3 3" xfId="14209" xr:uid="{00000000-0005-0000-0000-00003B380000}"/>
    <cellStyle name="Normal 3 2 4 2 3 3 2" xfId="14210" xr:uid="{00000000-0005-0000-0000-00003C380000}"/>
    <cellStyle name="Normal 3 2 4 2 3 3 3" xfId="14211" xr:uid="{00000000-0005-0000-0000-00003D380000}"/>
    <cellStyle name="Normal 3 2 4 2 3 3 4" xfId="14212" xr:uid="{00000000-0005-0000-0000-00003E380000}"/>
    <cellStyle name="Normal 3 2 4 2 3 4" xfId="14213" xr:uid="{00000000-0005-0000-0000-00003F380000}"/>
    <cellStyle name="Normal 3 2 4 2 3 5" xfId="14214" xr:uid="{00000000-0005-0000-0000-000040380000}"/>
    <cellStyle name="Normal 3 2 4 2 3 6" xfId="14215" xr:uid="{00000000-0005-0000-0000-000041380000}"/>
    <cellStyle name="Normal 3 2 4 2 4" xfId="14216" xr:uid="{00000000-0005-0000-0000-000042380000}"/>
    <cellStyle name="Normal 3 2 4 2 5" xfId="14217" xr:uid="{00000000-0005-0000-0000-000043380000}"/>
    <cellStyle name="Normal 3 2 4 2 5 2" xfId="14218" xr:uid="{00000000-0005-0000-0000-000044380000}"/>
    <cellStyle name="Normal 3 2 4 2 5 2 2" xfId="14219" xr:uid="{00000000-0005-0000-0000-000045380000}"/>
    <cellStyle name="Normal 3 2 4 2 5 2 3" xfId="14220" xr:uid="{00000000-0005-0000-0000-000046380000}"/>
    <cellStyle name="Normal 3 2 4 2 5 2 4" xfId="14221" xr:uid="{00000000-0005-0000-0000-000047380000}"/>
    <cellStyle name="Normal 3 2 4 2 5 3" xfId="14222" xr:uid="{00000000-0005-0000-0000-000048380000}"/>
    <cellStyle name="Normal 3 2 4 2 5 4" xfId="14223" xr:uid="{00000000-0005-0000-0000-000049380000}"/>
    <cellStyle name="Normal 3 2 4 2 5 5" xfId="14224" xr:uid="{00000000-0005-0000-0000-00004A380000}"/>
    <cellStyle name="Normal 3 2 4 2 6" xfId="14225" xr:uid="{00000000-0005-0000-0000-00004B380000}"/>
    <cellStyle name="Normal 3 2 4 2 6 2" xfId="14226" xr:uid="{00000000-0005-0000-0000-00004C380000}"/>
    <cellStyle name="Normal 3 2 4 2 6 3" xfId="14227" xr:uid="{00000000-0005-0000-0000-00004D380000}"/>
    <cellStyle name="Normal 3 2 4 2 6 4" xfId="14228" xr:uid="{00000000-0005-0000-0000-00004E380000}"/>
    <cellStyle name="Normal 3 2 4 2 7" xfId="14229" xr:uid="{00000000-0005-0000-0000-00004F380000}"/>
    <cellStyle name="Normal 3 2 4 2 8" xfId="14230" xr:uid="{00000000-0005-0000-0000-000050380000}"/>
    <cellStyle name="Normal 3 2 4 2 9" xfId="14231" xr:uid="{00000000-0005-0000-0000-000051380000}"/>
    <cellStyle name="Normal 3 2 4 3" xfId="14232" xr:uid="{00000000-0005-0000-0000-000052380000}"/>
    <cellStyle name="Normal 3 2 4 3 2" xfId="14233" xr:uid="{00000000-0005-0000-0000-000053380000}"/>
    <cellStyle name="Normal 3 2 4 3 2 2" xfId="14234" xr:uid="{00000000-0005-0000-0000-000054380000}"/>
    <cellStyle name="Normal 3 2 4 3 2 2 2" xfId="14235" xr:uid="{00000000-0005-0000-0000-000055380000}"/>
    <cellStyle name="Normal 3 2 4 3 2 2 3" xfId="14236" xr:uid="{00000000-0005-0000-0000-000056380000}"/>
    <cellStyle name="Normal 3 2 4 3 2 2 4" xfId="14237" xr:uid="{00000000-0005-0000-0000-000057380000}"/>
    <cellStyle name="Normal 3 2 4 3 2 3" xfId="14238" xr:uid="{00000000-0005-0000-0000-000058380000}"/>
    <cellStyle name="Normal 3 2 4 3 2 4" xfId="14239" xr:uid="{00000000-0005-0000-0000-000059380000}"/>
    <cellStyle name="Normal 3 2 4 3 2 5" xfId="14240" xr:uid="{00000000-0005-0000-0000-00005A380000}"/>
    <cellStyle name="Normal 3 2 4 3 3" xfId="14241" xr:uid="{00000000-0005-0000-0000-00005B380000}"/>
    <cellStyle name="Normal 3 2 4 3 3 2" xfId="14242" xr:uid="{00000000-0005-0000-0000-00005C380000}"/>
    <cellStyle name="Normal 3 2 4 3 3 3" xfId="14243" xr:uid="{00000000-0005-0000-0000-00005D380000}"/>
    <cellStyle name="Normal 3 2 4 3 3 4" xfId="14244" xr:uid="{00000000-0005-0000-0000-00005E380000}"/>
    <cellStyle name="Normal 3 2 4 3 4" xfId="14245" xr:uid="{00000000-0005-0000-0000-00005F380000}"/>
    <cellStyle name="Normal 3 2 4 3 5" xfId="14246" xr:uid="{00000000-0005-0000-0000-000060380000}"/>
    <cellStyle name="Normal 3 2 4 3 6" xfId="14247" xr:uid="{00000000-0005-0000-0000-000061380000}"/>
    <cellStyle name="Normal 3 2 4 4" xfId="14248" xr:uid="{00000000-0005-0000-0000-000062380000}"/>
    <cellStyle name="Normal 3 2 4 4 2" xfId="14249" xr:uid="{00000000-0005-0000-0000-000063380000}"/>
    <cellStyle name="Normal 3 2 4 4 2 2" xfId="14250" xr:uid="{00000000-0005-0000-0000-000064380000}"/>
    <cellStyle name="Normal 3 2 4 4 2 2 2" xfId="14251" xr:uid="{00000000-0005-0000-0000-000065380000}"/>
    <cellStyle name="Normal 3 2 4 4 2 2 3" xfId="14252" xr:uid="{00000000-0005-0000-0000-000066380000}"/>
    <cellStyle name="Normal 3 2 4 4 2 2 4" xfId="14253" xr:uid="{00000000-0005-0000-0000-000067380000}"/>
    <cellStyle name="Normal 3 2 4 4 2 3" xfId="14254" xr:uid="{00000000-0005-0000-0000-000068380000}"/>
    <cellStyle name="Normal 3 2 4 4 2 4" xfId="14255" xr:uid="{00000000-0005-0000-0000-000069380000}"/>
    <cellStyle name="Normal 3 2 4 4 2 5" xfId="14256" xr:uid="{00000000-0005-0000-0000-00006A380000}"/>
    <cellStyle name="Normal 3 2 4 4 3" xfId="14257" xr:uid="{00000000-0005-0000-0000-00006B380000}"/>
    <cellStyle name="Normal 3 2 4 4 3 2" xfId="14258" xr:uid="{00000000-0005-0000-0000-00006C380000}"/>
    <cellStyle name="Normal 3 2 4 4 3 3" xfId="14259" xr:uid="{00000000-0005-0000-0000-00006D380000}"/>
    <cellStyle name="Normal 3 2 4 4 3 4" xfId="14260" xr:uid="{00000000-0005-0000-0000-00006E380000}"/>
    <cellStyle name="Normal 3 2 4 4 4" xfId="14261" xr:uid="{00000000-0005-0000-0000-00006F380000}"/>
    <cellStyle name="Normal 3 2 4 4 5" xfId="14262" xr:uid="{00000000-0005-0000-0000-000070380000}"/>
    <cellStyle name="Normal 3 2 4 4 6" xfId="14263" xr:uid="{00000000-0005-0000-0000-000071380000}"/>
    <cellStyle name="Normal 3 2 4 5" xfId="14264" xr:uid="{00000000-0005-0000-0000-000072380000}"/>
    <cellStyle name="Normal 3 2 4 6" xfId="14265" xr:uid="{00000000-0005-0000-0000-000073380000}"/>
    <cellStyle name="Normal 3 2 4 6 2" xfId="14266" xr:uid="{00000000-0005-0000-0000-000074380000}"/>
    <cellStyle name="Normal 3 2 4 6 2 2" xfId="14267" xr:uid="{00000000-0005-0000-0000-000075380000}"/>
    <cellStyle name="Normal 3 2 4 6 2 3" xfId="14268" xr:uid="{00000000-0005-0000-0000-000076380000}"/>
    <cellStyle name="Normal 3 2 4 6 2 4" xfId="14269" xr:uid="{00000000-0005-0000-0000-000077380000}"/>
    <cellStyle name="Normal 3 2 4 6 3" xfId="14270" xr:uid="{00000000-0005-0000-0000-000078380000}"/>
    <cellStyle name="Normal 3 2 4 6 4" xfId="14271" xr:uid="{00000000-0005-0000-0000-000079380000}"/>
    <cellStyle name="Normal 3 2 4 6 5" xfId="14272" xr:uid="{00000000-0005-0000-0000-00007A380000}"/>
    <cellStyle name="Normal 3 2 4 7" xfId="14273" xr:uid="{00000000-0005-0000-0000-00007B380000}"/>
    <cellStyle name="Normal 3 2 4 7 2" xfId="14274" xr:uid="{00000000-0005-0000-0000-00007C380000}"/>
    <cellStyle name="Normal 3 2 4 7 3" xfId="14275" xr:uid="{00000000-0005-0000-0000-00007D380000}"/>
    <cellStyle name="Normal 3 2 4 7 4" xfId="14276" xr:uid="{00000000-0005-0000-0000-00007E380000}"/>
    <cellStyle name="Normal 3 2 4 8" xfId="14277" xr:uid="{00000000-0005-0000-0000-00007F380000}"/>
    <cellStyle name="Normal 3 2 4 9" xfId="14278" xr:uid="{00000000-0005-0000-0000-000080380000}"/>
    <cellStyle name="Normal 3 2 5" xfId="14279" xr:uid="{00000000-0005-0000-0000-000081380000}"/>
    <cellStyle name="Normal 3 2 5 10" xfId="14280" xr:uid="{00000000-0005-0000-0000-000082380000}"/>
    <cellStyle name="Normal 3 2 5 2" xfId="14281" xr:uid="{00000000-0005-0000-0000-000083380000}"/>
    <cellStyle name="Normal 3 2 5 2 2" xfId="14282" xr:uid="{00000000-0005-0000-0000-000084380000}"/>
    <cellStyle name="Normal 3 2 5 2 2 2" xfId="14283" xr:uid="{00000000-0005-0000-0000-000085380000}"/>
    <cellStyle name="Normal 3 2 5 2 2 2 2" xfId="14284" xr:uid="{00000000-0005-0000-0000-000086380000}"/>
    <cellStyle name="Normal 3 2 5 2 2 2 2 2" xfId="14285" xr:uid="{00000000-0005-0000-0000-000087380000}"/>
    <cellStyle name="Normal 3 2 5 2 2 2 2 3" xfId="14286" xr:uid="{00000000-0005-0000-0000-000088380000}"/>
    <cellStyle name="Normal 3 2 5 2 2 2 2 4" xfId="14287" xr:uid="{00000000-0005-0000-0000-000089380000}"/>
    <cellStyle name="Normal 3 2 5 2 2 2 3" xfId="14288" xr:uid="{00000000-0005-0000-0000-00008A380000}"/>
    <cellStyle name="Normal 3 2 5 2 2 2 4" xfId="14289" xr:uid="{00000000-0005-0000-0000-00008B380000}"/>
    <cellStyle name="Normal 3 2 5 2 2 2 5" xfId="14290" xr:uid="{00000000-0005-0000-0000-00008C380000}"/>
    <cellStyle name="Normal 3 2 5 2 2 3" xfId="14291" xr:uid="{00000000-0005-0000-0000-00008D380000}"/>
    <cellStyle name="Normal 3 2 5 2 2 3 2" xfId="14292" xr:uid="{00000000-0005-0000-0000-00008E380000}"/>
    <cellStyle name="Normal 3 2 5 2 2 3 3" xfId="14293" xr:uid="{00000000-0005-0000-0000-00008F380000}"/>
    <cellStyle name="Normal 3 2 5 2 2 3 4" xfId="14294" xr:uid="{00000000-0005-0000-0000-000090380000}"/>
    <cellStyle name="Normal 3 2 5 2 2 4" xfId="14295" xr:uid="{00000000-0005-0000-0000-000091380000}"/>
    <cellStyle name="Normal 3 2 5 2 2 5" xfId="14296" xr:uid="{00000000-0005-0000-0000-000092380000}"/>
    <cellStyle name="Normal 3 2 5 2 2 6" xfId="14297" xr:uid="{00000000-0005-0000-0000-000093380000}"/>
    <cellStyle name="Normal 3 2 5 2 3" xfId="14298" xr:uid="{00000000-0005-0000-0000-000094380000}"/>
    <cellStyle name="Normal 3 2 5 2 3 2" xfId="14299" xr:uid="{00000000-0005-0000-0000-000095380000}"/>
    <cellStyle name="Normal 3 2 5 2 3 2 2" xfId="14300" xr:uid="{00000000-0005-0000-0000-000096380000}"/>
    <cellStyle name="Normal 3 2 5 2 3 2 2 2" xfId="14301" xr:uid="{00000000-0005-0000-0000-000097380000}"/>
    <cellStyle name="Normal 3 2 5 2 3 2 2 3" xfId="14302" xr:uid="{00000000-0005-0000-0000-000098380000}"/>
    <cellStyle name="Normal 3 2 5 2 3 2 2 4" xfId="14303" xr:uid="{00000000-0005-0000-0000-000099380000}"/>
    <cellStyle name="Normal 3 2 5 2 3 2 3" xfId="14304" xr:uid="{00000000-0005-0000-0000-00009A380000}"/>
    <cellStyle name="Normal 3 2 5 2 3 2 4" xfId="14305" xr:uid="{00000000-0005-0000-0000-00009B380000}"/>
    <cellStyle name="Normal 3 2 5 2 3 2 5" xfId="14306" xr:uid="{00000000-0005-0000-0000-00009C380000}"/>
    <cellStyle name="Normal 3 2 5 2 3 3" xfId="14307" xr:uid="{00000000-0005-0000-0000-00009D380000}"/>
    <cellStyle name="Normal 3 2 5 2 3 3 2" xfId="14308" xr:uid="{00000000-0005-0000-0000-00009E380000}"/>
    <cellStyle name="Normal 3 2 5 2 3 3 3" xfId="14309" xr:uid="{00000000-0005-0000-0000-00009F380000}"/>
    <cellStyle name="Normal 3 2 5 2 3 3 4" xfId="14310" xr:uid="{00000000-0005-0000-0000-0000A0380000}"/>
    <cellStyle name="Normal 3 2 5 2 3 4" xfId="14311" xr:uid="{00000000-0005-0000-0000-0000A1380000}"/>
    <cellStyle name="Normal 3 2 5 2 3 5" xfId="14312" xr:uid="{00000000-0005-0000-0000-0000A2380000}"/>
    <cellStyle name="Normal 3 2 5 2 3 6" xfId="14313" xr:uid="{00000000-0005-0000-0000-0000A3380000}"/>
    <cellStyle name="Normal 3 2 5 2 4" xfId="14314" xr:uid="{00000000-0005-0000-0000-0000A4380000}"/>
    <cellStyle name="Normal 3 2 5 2 5" xfId="14315" xr:uid="{00000000-0005-0000-0000-0000A5380000}"/>
    <cellStyle name="Normal 3 2 5 2 5 2" xfId="14316" xr:uid="{00000000-0005-0000-0000-0000A6380000}"/>
    <cellStyle name="Normal 3 2 5 2 5 2 2" xfId="14317" xr:uid="{00000000-0005-0000-0000-0000A7380000}"/>
    <cellStyle name="Normal 3 2 5 2 5 2 3" xfId="14318" xr:uid="{00000000-0005-0000-0000-0000A8380000}"/>
    <cellStyle name="Normal 3 2 5 2 5 2 4" xfId="14319" xr:uid="{00000000-0005-0000-0000-0000A9380000}"/>
    <cellStyle name="Normal 3 2 5 2 5 3" xfId="14320" xr:uid="{00000000-0005-0000-0000-0000AA380000}"/>
    <cellStyle name="Normal 3 2 5 2 5 4" xfId="14321" xr:uid="{00000000-0005-0000-0000-0000AB380000}"/>
    <cellStyle name="Normal 3 2 5 2 5 5" xfId="14322" xr:uid="{00000000-0005-0000-0000-0000AC380000}"/>
    <cellStyle name="Normal 3 2 5 2 6" xfId="14323" xr:uid="{00000000-0005-0000-0000-0000AD380000}"/>
    <cellStyle name="Normal 3 2 5 2 6 2" xfId="14324" xr:uid="{00000000-0005-0000-0000-0000AE380000}"/>
    <cellStyle name="Normal 3 2 5 2 6 3" xfId="14325" xr:uid="{00000000-0005-0000-0000-0000AF380000}"/>
    <cellStyle name="Normal 3 2 5 2 6 4" xfId="14326" xr:uid="{00000000-0005-0000-0000-0000B0380000}"/>
    <cellStyle name="Normal 3 2 5 2 7" xfId="14327" xr:uid="{00000000-0005-0000-0000-0000B1380000}"/>
    <cellStyle name="Normal 3 2 5 2 8" xfId="14328" xr:uid="{00000000-0005-0000-0000-0000B2380000}"/>
    <cellStyle name="Normal 3 2 5 2 9" xfId="14329" xr:uid="{00000000-0005-0000-0000-0000B3380000}"/>
    <cellStyle name="Normal 3 2 5 3" xfId="14330" xr:uid="{00000000-0005-0000-0000-0000B4380000}"/>
    <cellStyle name="Normal 3 2 5 3 2" xfId="14331" xr:uid="{00000000-0005-0000-0000-0000B5380000}"/>
    <cellStyle name="Normal 3 2 5 3 2 2" xfId="14332" xr:uid="{00000000-0005-0000-0000-0000B6380000}"/>
    <cellStyle name="Normal 3 2 5 3 2 2 2" xfId="14333" xr:uid="{00000000-0005-0000-0000-0000B7380000}"/>
    <cellStyle name="Normal 3 2 5 3 2 2 3" xfId="14334" xr:uid="{00000000-0005-0000-0000-0000B8380000}"/>
    <cellStyle name="Normal 3 2 5 3 2 2 4" xfId="14335" xr:uid="{00000000-0005-0000-0000-0000B9380000}"/>
    <cellStyle name="Normal 3 2 5 3 2 3" xfId="14336" xr:uid="{00000000-0005-0000-0000-0000BA380000}"/>
    <cellStyle name="Normal 3 2 5 3 2 4" xfId="14337" xr:uid="{00000000-0005-0000-0000-0000BB380000}"/>
    <cellStyle name="Normal 3 2 5 3 2 5" xfId="14338" xr:uid="{00000000-0005-0000-0000-0000BC380000}"/>
    <cellStyle name="Normal 3 2 5 3 3" xfId="14339" xr:uid="{00000000-0005-0000-0000-0000BD380000}"/>
    <cellStyle name="Normal 3 2 5 3 3 2" xfId="14340" xr:uid="{00000000-0005-0000-0000-0000BE380000}"/>
    <cellStyle name="Normal 3 2 5 3 3 3" xfId="14341" xr:uid="{00000000-0005-0000-0000-0000BF380000}"/>
    <cellStyle name="Normal 3 2 5 3 3 4" xfId="14342" xr:uid="{00000000-0005-0000-0000-0000C0380000}"/>
    <cellStyle name="Normal 3 2 5 3 4" xfId="14343" xr:uid="{00000000-0005-0000-0000-0000C1380000}"/>
    <cellStyle name="Normal 3 2 5 3 5" xfId="14344" xr:uid="{00000000-0005-0000-0000-0000C2380000}"/>
    <cellStyle name="Normal 3 2 5 3 6" xfId="14345" xr:uid="{00000000-0005-0000-0000-0000C3380000}"/>
    <cellStyle name="Normal 3 2 5 4" xfId="14346" xr:uid="{00000000-0005-0000-0000-0000C4380000}"/>
    <cellStyle name="Normal 3 2 5 4 2" xfId="14347" xr:uid="{00000000-0005-0000-0000-0000C5380000}"/>
    <cellStyle name="Normal 3 2 5 4 2 2" xfId="14348" xr:uid="{00000000-0005-0000-0000-0000C6380000}"/>
    <cellStyle name="Normal 3 2 5 4 2 2 2" xfId="14349" xr:uid="{00000000-0005-0000-0000-0000C7380000}"/>
    <cellStyle name="Normal 3 2 5 4 2 2 3" xfId="14350" xr:uid="{00000000-0005-0000-0000-0000C8380000}"/>
    <cellStyle name="Normal 3 2 5 4 2 2 4" xfId="14351" xr:uid="{00000000-0005-0000-0000-0000C9380000}"/>
    <cellStyle name="Normal 3 2 5 4 2 3" xfId="14352" xr:uid="{00000000-0005-0000-0000-0000CA380000}"/>
    <cellStyle name="Normal 3 2 5 4 2 4" xfId="14353" xr:uid="{00000000-0005-0000-0000-0000CB380000}"/>
    <cellStyle name="Normal 3 2 5 4 2 5" xfId="14354" xr:uid="{00000000-0005-0000-0000-0000CC380000}"/>
    <cellStyle name="Normal 3 2 5 4 3" xfId="14355" xr:uid="{00000000-0005-0000-0000-0000CD380000}"/>
    <cellStyle name="Normal 3 2 5 4 3 2" xfId="14356" xr:uid="{00000000-0005-0000-0000-0000CE380000}"/>
    <cellStyle name="Normal 3 2 5 4 3 3" xfId="14357" xr:uid="{00000000-0005-0000-0000-0000CF380000}"/>
    <cellStyle name="Normal 3 2 5 4 3 4" xfId="14358" xr:uid="{00000000-0005-0000-0000-0000D0380000}"/>
    <cellStyle name="Normal 3 2 5 4 4" xfId="14359" xr:uid="{00000000-0005-0000-0000-0000D1380000}"/>
    <cellStyle name="Normal 3 2 5 4 5" xfId="14360" xr:uid="{00000000-0005-0000-0000-0000D2380000}"/>
    <cellStyle name="Normal 3 2 5 4 6" xfId="14361" xr:uid="{00000000-0005-0000-0000-0000D3380000}"/>
    <cellStyle name="Normal 3 2 5 5" xfId="14362" xr:uid="{00000000-0005-0000-0000-0000D4380000}"/>
    <cellStyle name="Normal 3 2 5 6" xfId="14363" xr:uid="{00000000-0005-0000-0000-0000D5380000}"/>
    <cellStyle name="Normal 3 2 5 6 2" xfId="14364" xr:uid="{00000000-0005-0000-0000-0000D6380000}"/>
    <cellStyle name="Normal 3 2 5 6 2 2" xfId="14365" xr:uid="{00000000-0005-0000-0000-0000D7380000}"/>
    <cellStyle name="Normal 3 2 5 6 2 3" xfId="14366" xr:uid="{00000000-0005-0000-0000-0000D8380000}"/>
    <cellStyle name="Normal 3 2 5 6 2 4" xfId="14367" xr:uid="{00000000-0005-0000-0000-0000D9380000}"/>
    <cellStyle name="Normal 3 2 5 6 3" xfId="14368" xr:uid="{00000000-0005-0000-0000-0000DA380000}"/>
    <cellStyle name="Normal 3 2 5 6 4" xfId="14369" xr:uid="{00000000-0005-0000-0000-0000DB380000}"/>
    <cellStyle name="Normal 3 2 5 6 5" xfId="14370" xr:uid="{00000000-0005-0000-0000-0000DC380000}"/>
    <cellStyle name="Normal 3 2 5 7" xfId="14371" xr:uid="{00000000-0005-0000-0000-0000DD380000}"/>
    <cellStyle name="Normal 3 2 5 7 2" xfId="14372" xr:uid="{00000000-0005-0000-0000-0000DE380000}"/>
    <cellStyle name="Normal 3 2 5 7 3" xfId="14373" xr:uid="{00000000-0005-0000-0000-0000DF380000}"/>
    <cellStyle name="Normal 3 2 5 7 4" xfId="14374" xr:uid="{00000000-0005-0000-0000-0000E0380000}"/>
    <cellStyle name="Normal 3 2 5 8" xfId="14375" xr:uid="{00000000-0005-0000-0000-0000E1380000}"/>
    <cellStyle name="Normal 3 2 5 9" xfId="14376" xr:uid="{00000000-0005-0000-0000-0000E2380000}"/>
    <cellStyle name="Normal 3 2 6" xfId="14377" xr:uid="{00000000-0005-0000-0000-0000E3380000}"/>
    <cellStyle name="Normal 3 2 6 2" xfId="14378" xr:uid="{00000000-0005-0000-0000-0000E4380000}"/>
    <cellStyle name="Normal 3 2 6 2 2" xfId="14379" xr:uid="{00000000-0005-0000-0000-0000E5380000}"/>
    <cellStyle name="Normal 3 2 6 2 2 2" xfId="14380" xr:uid="{00000000-0005-0000-0000-0000E6380000}"/>
    <cellStyle name="Normal 3 2 6 2 3" xfId="14381" xr:uid="{00000000-0005-0000-0000-0000E7380000}"/>
    <cellStyle name="Normal 3 2 6 2 4" xfId="14382" xr:uid="{00000000-0005-0000-0000-0000E8380000}"/>
    <cellStyle name="Normal 3 2 6 2 5" xfId="14383" xr:uid="{00000000-0005-0000-0000-0000E9380000}"/>
    <cellStyle name="Normal 3 2 6 2 6" xfId="14384" xr:uid="{00000000-0005-0000-0000-0000EA380000}"/>
    <cellStyle name="Normal 3 2 6 2 7" xfId="14385" xr:uid="{00000000-0005-0000-0000-0000EB380000}"/>
    <cellStyle name="Normal 3 2 6 2 8" xfId="14386" xr:uid="{00000000-0005-0000-0000-0000EC380000}"/>
    <cellStyle name="Normal 3 2 6 3" xfId="14387" xr:uid="{00000000-0005-0000-0000-0000ED380000}"/>
    <cellStyle name="Normal 3 2 6 3 2" xfId="14388" xr:uid="{00000000-0005-0000-0000-0000EE380000}"/>
    <cellStyle name="Normal 3 2 6 4" xfId="14389" xr:uid="{00000000-0005-0000-0000-0000EF380000}"/>
    <cellStyle name="Normal 3 2 6 5" xfId="14390" xr:uid="{00000000-0005-0000-0000-0000F0380000}"/>
    <cellStyle name="Normal 3 2 6 6" xfId="14391" xr:uid="{00000000-0005-0000-0000-0000F1380000}"/>
    <cellStyle name="Normal 3 2 6 7" xfId="14392" xr:uid="{00000000-0005-0000-0000-0000F2380000}"/>
    <cellStyle name="Normal 3 2 6 8" xfId="14393" xr:uid="{00000000-0005-0000-0000-0000F3380000}"/>
    <cellStyle name="Normal 3 2 6 9" xfId="14394" xr:uid="{00000000-0005-0000-0000-0000F4380000}"/>
    <cellStyle name="Normal 3 2 7" xfId="14395" xr:uid="{00000000-0005-0000-0000-0000F5380000}"/>
    <cellStyle name="Normal 3 2 7 10" xfId="14396" xr:uid="{00000000-0005-0000-0000-0000F6380000}"/>
    <cellStyle name="Normal 3 2 7 2" xfId="14397" xr:uid="{00000000-0005-0000-0000-0000F7380000}"/>
    <cellStyle name="Normal 3 2 7 2 2" xfId="14398" xr:uid="{00000000-0005-0000-0000-0000F8380000}"/>
    <cellStyle name="Normal 3 2 7 2 2 2" xfId="14399" xr:uid="{00000000-0005-0000-0000-0000F9380000}"/>
    <cellStyle name="Normal 3 2 7 2 2 2 2" xfId="14400" xr:uid="{00000000-0005-0000-0000-0000FA380000}"/>
    <cellStyle name="Normal 3 2 7 2 2 2 2 2" xfId="14401" xr:uid="{00000000-0005-0000-0000-0000FB380000}"/>
    <cellStyle name="Normal 3 2 7 2 2 2 2 3" xfId="14402" xr:uid="{00000000-0005-0000-0000-0000FC380000}"/>
    <cellStyle name="Normal 3 2 7 2 2 2 2 4" xfId="14403" xr:uid="{00000000-0005-0000-0000-0000FD380000}"/>
    <cellStyle name="Normal 3 2 7 2 2 2 3" xfId="14404" xr:uid="{00000000-0005-0000-0000-0000FE380000}"/>
    <cellStyle name="Normal 3 2 7 2 2 2 4" xfId="14405" xr:uid="{00000000-0005-0000-0000-0000FF380000}"/>
    <cellStyle name="Normal 3 2 7 2 2 2 5" xfId="14406" xr:uid="{00000000-0005-0000-0000-000000390000}"/>
    <cellStyle name="Normal 3 2 7 2 2 3" xfId="14407" xr:uid="{00000000-0005-0000-0000-000001390000}"/>
    <cellStyle name="Normal 3 2 7 2 2 3 2" xfId="14408" xr:uid="{00000000-0005-0000-0000-000002390000}"/>
    <cellStyle name="Normal 3 2 7 2 2 3 3" xfId="14409" xr:uid="{00000000-0005-0000-0000-000003390000}"/>
    <cellStyle name="Normal 3 2 7 2 2 3 4" xfId="14410" xr:uid="{00000000-0005-0000-0000-000004390000}"/>
    <cellStyle name="Normal 3 2 7 2 2 4" xfId="14411" xr:uid="{00000000-0005-0000-0000-000005390000}"/>
    <cellStyle name="Normal 3 2 7 2 2 5" xfId="14412" xr:uid="{00000000-0005-0000-0000-000006390000}"/>
    <cellStyle name="Normal 3 2 7 2 2 6" xfId="14413" xr:uid="{00000000-0005-0000-0000-000007390000}"/>
    <cellStyle name="Normal 3 2 7 2 3" xfId="14414" xr:uid="{00000000-0005-0000-0000-000008390000}"/>
    <cellStyle name="Normal 3 2 7 2 3 2" xfId="14415" xr:uid="{00000000-0005-0000-0000-000009390000}"/>
    <cellStyle name="Normal 3 2 7 2 3 2 2" xfId="14416" xr:uid="{00000000-0005-0000-0000-00000A390000}"/>
    <cellStyle name="Normal 3 2 7 2 3 2 2 2" xfId="14417" xr:uid="{00000000-0005-0000-0000-00000B390000}"/>
    <cellStyle name="Normal 3 2 7 2 3 2 2 3" xfId="14418" xr:uid="{00000000-0005-0000-0000-00000C390000}"/>
    <cellStyle name="Normal 3 2 7 2 3 2 2 4" xfId="14419" xr:uid="{00000000-0005-0000-0000-00000D390000}"/>
    <cellStyle name="Normal 3 2 7 2 3 2 3" xfId="14420" xr:uid="{00000000-0005-0000-0000-00000E390000}"/>
    <cellStyle name="Normal 3 2 7 2 3 2 4" xfId="14421" xr:uid="{00000000-0005-0000-0000-00000F390000}"/>
    <cellStyle name="Normal 3 2 7 2 3 2 5" xfId="14422" xr:uid="{00000000-0005-0000-0000-000010390000}"/>
    <cellStyle name="Normal 3 2 7 2 3 3" xfId="14423" xr:uid="{00000000-0005-0000-0000-000011390000}"/>
    <cellStyle name="Normal 3 2 7 2 3 3 2" xfId="14424" xr:uid="{00000000-0005-0000-0000-000012390000}"/>
    <cellStyle name="Normal 3 2 7 2 3 3 3" xfId="14425" xr:uid="{00000000-0005-0000-0000-000013390000}"/>
    <cellStyle name="Normal 3 2 7 2 3 3 4" xfId="14426" xr:uid="{00000000-0005-0000-0000-000014390000}"/>
    <cellStyle name="Normal 3 2 7 2 3 4" xfId="14427" xr:uid="{00000000-0005-0000-0000-000015390000}"/>
    <cellStyle name="Normal 3 2 7 2 3 5" xfId="14428" xr:uid="{00000000-0005-0000-0000-000016390000}"/>
    <cellStyle name="Normal 3 2 7 2 3 6" xfId="14429" xr:uid="{00000000-0005-0000-0000-000017390000}"/>
    <cellStyle name="Normal 3 2 7 2 4" xfId="14430" xr:uid="{00000000-0005-0000-0000-000018390000}"/>
    <cellStyle name="Normal 3 2 7 2 4 2" xfId="14431" xr:uid="{00000000-0005-0000-0000-000019390000}"/>
    <cellStyle name="Normal 3 2 7 2 4 2 2" xfId="14432" xr:uid="{00000000-0005-0000-0000-00001A390000}"/>
    <cellStyle name="Normal 3 2 7 2 4 2 3" xfId="14433" xr:uid="{00000000-0005-0000-0000-00001B390000}"/>
    <cellStyle name="Normal 3 2 7 2 4 2 4" xfId="14434" xr:uid="{00000000-0005-0000-0000-00001C390000}"/>
    <cellStyle name="Normal 3 2 7 2 4 3" xfId="14435" xr:uid="{00000000-0005-0000-0000-00001D390000}"/>
    <cellStyle name="Normal 3 2 7 2 4 4" xfId="14436" xr:uid="{00000000-0005-0000-0000-00001E390000}"/>
    <cellStyle name="Normal 3 2 7 2 4 5" xfId="14437" xr:uid="{00000000-0005-0000-0000-00001F390000}"/>
    <cellStyle name="Normal 3 2 7 2 5" xfId="14438" xr:uid="{00000000-0005-0000-0000-000020390000}"/>
    <cellStyle name="Normal 3 2 7 2 5 2" xfId="14439" xr:uid="{00000000-0005-0000-0000-000021390000}"/>
    <cellStyle name="Normal 3 2 7 2 5 3" xfId="14440" xr:uid="{00000000-0005-0000-0000-000022390000}"/>
    <cellStyle name="Normal 3 2 7 2 5 4" xfId="14441" xr:uid="{00000000-0005-0000-0000-000023390000}"/>
    <cellStyle name="Normal 3 2 7 2 6" xfId="14442" xr:uid="{00000000-0005-0000-0000-000024390000}"/>
    <cellStyle name="Normal 3 2 7 2 7" xfId="14443" xr:uid="{00000000-0005-0000-0000-000025390000}"/>
    <cellStyle name="Normal 3 2 7 2 8" xfId="14444" xr:uid="{00000000-0005-0000-0000-000026390000}"/>
    <cellStyle name="Normal 3 2 7 3" xfId="14445" xr:uid="{00000000-0005-0000-0000-000027390000}"/>
    <cellStyle name="Normal 3 2 7 3 2" xfId="14446" xr:uid="{00000000-0005-0000-0000-000028390000}"/>
    <cellStyle name="Normal 3 2 7 3 2 2" xfId="14447" xr:uid="{00000000-0005-0000-0000-000029390000}"/>
    <cellStyle name="Normal 3 2 7 3 2 2 2" xfId="14448" xr:uid="{00000000-0005-0000-0000-00002A390000}"/>
    <cellStyle name="Normal 3 2 7 3 2 2 3" xfId="14449" xr:uid="{00000000-0005-0000-0000-00002B390000}"/>
    <cellStyle name="Normal 3 2 7 3 2 2 4" xfId="14450" xr:uid="{00000000-0005-0000-0000-00002C390000}"/>
    <cellStyle name="Normal 3 2 7 3 2 3" xfId="14451" xr:uid="{00000000-0005-0000-0000-00002D390000}"/>
    <cellStyle name="Normal 3 2 7 3 2 4" xfId="14452" xr:uid="{00000000-0005-0000-0000-00002E390000}"/>
    <cellStyle name="Normal 3 2 7 3 2 5" xfId="14453" xr:uid="{00000000-0005-0000-0000-00002F390000}"/>
    <cellStyle name="Normal 3 2 7 3 3" xfId="14454" xr:uid="{00000000-0005-0000-0000-000030390000}"/>
    <cellStyle name="Normal 3 2 7 3 3 2" xfId="14455" xr:uid="{00000000-0005-0000-0000-000031390000}"/>
    <cellStyle name="Normal 3 2 7 3 3 3" xfId="14456" xr:uid="{00000000-0005-0000-0000-000032390000}"/>
    <cellStyle name="Normal 3 2 7 3 3 4" xfId="14457" xr:uid="{00000000-0005-0000-0000-000033390000}"/>
    <cellStyle name="Normal 3 2 7 3 4" xfId="14458" xr:uid="{00000000-0005-0000-0000-000034390000}"/>
    <cellStyle name="Normal 3 2 7 3 5" xfId="14459" xr:uid="{00000000-0005-0000-0000-000035390000}"/>
    <cellStyle name="Normal 3 2 7 3 6" xfId="14460" xr:uid="{00000000-0005-0000-0000-000036390000}"/>
    <cellStyle name="Normal 3 2 7 4" xfId="14461" xr:uid="{00000000-0005-0000-0000-000037390000}"/>
    <cellStyle name="Normal 3 2 7 4 2" xfId="14462" xr:uid="{00000000-0005-0000-0000-000038390000}"/>
    <cellStyle name="Normal 3 2 7 4 2 2" xfId="14463" xr:uid="{00000000-0005-0000-0000-000039390000}"/>
    <cellStyle name="Normal 3 2 7 4 2 2 2" xfId="14464" xr:uid="{00000000-0005-0000-0000-00003A390000}"/>
    <cellStyle name="Normal 3 2 7 4 2 2 3" xfId="14465" xr:uid="{00000000-0005-0000-0000-00003B390000}"/>
    <cellStyle name="Normal 3 2 7 4 2 2 4" xfId="14466" xr:uid="{00000000-0005-0000-0000-00003C390000}"/>
    <cellStyle name="Normal 3 2 7 4 2 3" xfId="14467" xr:uid="{00000000-0005-0000-0000-00003D390000}"/>
    <cellStyle name="Normal 3 2 7 4 2 4" xfId="14468" xr:uid="{00000000-0005-0000-0000-00003E390000}"/>
    <cellStyle name="Normal 3 2 7 4 2 5" xfId="14469" xr:uid="{00000000-0005-0000-0000-00003F390000}"/>
    <cellStyle name="Normal 3 2 7 4 3" xfId="14470" xr:uid="{00000000-0005-0000-0000-000040390000}"/>
    <cellStyle name="Normal 3 2 7 4 3 2" xfId="14471" xr:uid="{00000000-0005-0000-0000-000041390000}"/>
    <cellStyle name="Normal 3 2 7 4 3 3" xfId="14472" xr:uid="{00000000-0005-0000-0000-000042390000}"/>
    <cellStyle name="Normal 3 2 7 4 3 4" xfId="14473" xr:uid="{00000000-0005-0000-0000-000043390000}"/>
    <cellStyle name="Normal 3 2 7 4 4" xfId="14474" xr:uid="{00000000-0005-0000-0000-000044390000}"/>
    <cellStyle name="Normal 3 2 7 4 5" xfId="14475" xr:uid="{00000000-0005-0000-0000-000045390000}"/>
    <cellStyle name="Normal 3 2 7 4 6" xfId="14476" xr:uid="{00000000-0005-0000-0000-000046390000}"/>
    <cellStyle name="Normal 3 2 7 5" xfId="14477" xr:uid="{00000000-0005-0000-0000-000047390000}"/>
    <cellStyle name="Normal 3 2 7 6" xfId="14478" xr:uid="{00000000-0005-0000-0000-000048390000}"/>
    <cellStyle name="Normal 3 2 7 6 2" xfId="14479" xr:uid="{00000000-0005-0000-0000-000049390000}"/>
    <cellStyle name="Normal 3 2 7 6 2 2" xfId="14480" xr:uid="{00000000-0005-0000-0000-00004A390000}"/>
    <cellStyle name="Normal 3 2 7 6 2 3" xfId="14481" xr:uid="{00000000-0005-0000-0000-00004B390000}"/>
    <cellStyle name="Normal 3 2 7 6 2 4" xfId="14482" xr:uid="{00000000-0005-0000-0000-00004C390000}"/>
    <cellStyle name="Normal 3 2 7 6 3" xfId="14483" xr:uid="{00000000-0005-0000-0000-00004D390000}"/>
    <cellStyle name="Normal 3 2 7 6 4" xfId="14484" xr:uid="{00000000-0005-0000-0000-00004E390000}"/>
    <cellStyle name="Normal 3 2 7 6 5" xfId="14485" xr:uid="{00000000-0005-0000-0000-00004F390000}"/>
    <cellStyle name="Normal 3 2 7 7" xfId="14486" xr:uid="{00000000-0005-0000-0000-000050390000}"/>
    <cellStyle name="Normal 3 2 7 7 2" xfId="14487" xr:uid="{00000000-0005-0000-0000-000051390000}"/>
    <cellStyle name="Normal 3 2 7 7 3" xfId="14488" xr:uid="{00000000-0005-0000-0000-000052390000}"/>
    <cellStyle name="Normal 3 2 7 7 4" xfId="14489" xr:uid="{00000000-0005-0000-0000-000053390000}"/>
    <cellStyle name="Normal 3 2 7 8" xfId="14490" xr:uid="{00000000-0005-0000-0000-000054390000}"/>
    <cellStyle name="Normal 3 2 7 9" xfId="14491" xr:uid="{00000000-0005-0000-0000-000055390000}"/>
    <cellStyle name="Normal 3 2 8" xfId="14492" xr:uid="{00000000-0005-0000-0000-000056390000}"/>
    <cellStyle name="Normal 3 2 8 2" xfId="14493" xr:uid="{00000000-0005-0000-0000-000057390000}"/>
    <cellStyle name="Normal 3 2 8 2 2" xfId="14494" xr:uid="{00000000-0005-0000-0000-000058390000}"/>
    <cellStyle name="Normal 3 2 8 2 2 2" xfId="14495" xr:uid="{00000000-0005-0000-0000-000059390000}"/>
    <cellStyle name="Normal 3 2 8 2 2 2 2" xfId="14496" xr:uid="{00000000-0005-0000-0000-00005A390000}"/>
    <cellStyle name="Normal 3 2 8 2 2 2 3" xfId="14497" xr:uid="{00000000-0005-0000-0000-00005B390000}"/>
    <cellStyle name="Normal 3 2 8 2 2 2 4" xfId="14498" xr:uid="{00000000-0005-0000-0000-00005C390000}"/>
    <cellStyle name="Normal 3 2 8 2 2 3" xfId="14499" xr:uid="{00000000-0005-0000-0000-00005D390000}"/>
    <cellStyle name="Normal 3 2 8 2 2 4" xfId="14500" xr:uid="{00000000-0005-0000-0000-00005E390000}"/>
    <cellStyle name="Normal 3 2 8 2 2 5" xfId="14501" xr:uid="{00000000-0005-0000-0000-00005F390000}"/>
    <cellStyle name="Normal 3 2 8 2 3" xfId="14502" xr:uid="{00000000-0005-0000-0000-000060390000}"/>
    <cellStyle name="Normal 3 2 8 2 3 2" xfId="14503" xr:uid="{00000000-0005-0000-0000-000061390000}"/>
    <cellStyle name="Normal 3 2 8 2 3 3" xfId="14504" xr:uid="{00000000-0005-0000-0000-000062390000}"/>
    <cellStyle name="Normal 3 2 8 2 3 4" xfId="14505" xr:uid="{00000000-0005-0000-0000-000063390000}"/>
    <cellStyle name="Normal 3 2 8 2 4" xfId="14506" xr:uid="{00000000-0005-0000-0000-000064390000}"/>
    <cellStyle name="Normal 3 2 8 2 5" xfId="14507" xr:uid="{00000000-0005-0000-0000-000065390000}"/>
    <cellStyle name="Normal 3 2 8 2 6" xfId="14508" xr:uid="{00000000-0005-0000-0000-000066390000}"/>
    <cellStyle name="Normal 3 2 8 3" xfId="14509" xr:uid="{00000000-0005-0000-0000-000067390000}"/>
    <cellStyle name="Normal 3 2 8 3 2" xfId="14510" xr:uid="{00000000-0005-0000-0000-000068390000}"/>
    <cellStyle name="Normal 3 2 8 3 2 2" xfId="14511" xr:uid="{00000000-0005-0000-0000-000069390000}"/>
    <cellStyle name="Normal 3 2 8 3 2 2 2" xfId="14512" xr:uid="{00000000-0005-0000-0000-00006A390000}"/>
    <cellStyle name="Normal 3 2 8 3 2 2 3" xfId="14513" xr:uid="{00000000-0005-0000-0000-00006B390000}"/>
    <cellStyle name="Normal 3 2 8 3 2 2 4" xfId="14514" xr:uid="{00000000-0005-0000-0000-00006C390000}"/>
    <cellStyle name="Normal 3 2 8 3 2 3" xfId="14515" xr:uid="{00000000-0005-0000-0000-00006D390000}"/>
    <cellStyle name="Normal 3 2 8 3 2 4" xfId="14516" xr:uid="{00000000-0005-0000-0000-00006E390000}"/>
    <cellStyle name="Normal 3 2 8 3 2 5" xfId="14517" xr:uid="{00000000-0005-0000-0000-00006F390000}"/>
    <cellStyle name="Normal 3 2 8 3 3" xfId="14518" xr:uid="{00000000-0005-0000-0000-000070390000}"/>
    <cellStyle name="Normal 3 2 8 3 3 2" xfId="14519" xr:uid="{00000000-0005-0000-0000-000071390000}"/>
    <cellStyle name="Normal 3 2 8 3 3 3" xfId="14520" xr:uid="{00000000-0005-0000-0000-000072390000}"/>
    <cellStyle name="Normal 3 2 8 3 3 4" xfId="14521" xr:uid="{00000000-0005-0000-0000-000073390000}"/>
    <cellStyle name="Normal 3 2 8 3 4" xfId="14522" xr:uid="{00000000-0005-0000-0000-000074390000}"/>
    <cellStyle name="Normal 3 2 8 3 5" xfId="14523" xr:uid="{00000000-0005-0000-0000-000075390000}"/>
    <cellStyle name="Normal 3 2 8 3 6" xfId="14524" xr:uid="{00000000-0005-0000-0000-000076390000}"/>
    <cellStyle name="Normal 3 2 8 4" xfId="14525" xr:uid="{00000000-0005-0000-0000-000077390000}"/>
    <cellStyle name="Normal 3 2 8 5" xfId="14526" xr:uid="{00000000-0005-0000-0000-000078390000}"/>
    <cellStyle name="Normal 3 2 8 5 2" xfId="14527" xr:uid="{00000000-0005-0000-0000-000079390000}"/>
    <cellStyle name="Normal 3 2 8 5 2 2" xfId="14528" xr:uid="{00000000-0005-0000-0000-00007A390000}"/>
    <cellStyle name="Normal 3 2 8 5 2 3" xfId="14529" xr:uid="{00000000-0005-0000-0000-00007B390000}"/>
    <cellStyle name="Normal 3 2 8 5 2 4" xfId="14530" xr:uid="{00000000-0005-0000-0000-00007C390000}"/>
    <cellStyle name="Normal 3 2 8 5 3" xfId="14531" xr:uid="{00000000-0005-0000-0000-00007D390000}"/>
    <cellStyle name="Normal 3 2 8 5 4" xfId="14532" xr:uid="{00000000-0005-0000-0000-00007E390000}"/>
    <cellStyle name="Normal 3 2 8 5 5" xfId="14533" xr:uid="{00000000-0005-0000-0000-00007F390000}"/>
    <cellStyle name="Normal 3 2 8 6" xfId="14534" xr:uid="{00000000-0005-0000-0000-000080390000}"/>
    <cellStyle name="Normal 3 2 8 6 2" xfId="14535" xr:uid="{00000000-0005-0000-0000-000081390000}"/>
    <cellStyle name="Normal 3 2 8 6 3" xfId="14536" xr:uid="{00000000-0005-0000-0000-000082390000}"/>
    <cellStyle name="Normal 3 2 8 6 4" xfId="14537" xr:uid="{00000000-0005-0000-0000-000083390000}"/>
    <cellStyle name="Normal 3 2 8 7" xfId="14538" xr:uid="{00000000-0005-0000-0000-000084390000}"/>
    <cellStyle name="Normal 3 2 8 8" xfId="14539" xr:uid="{00000000-0005-0000-0000-000085390000}"/>
    <cellStyle name="Normal 3 2 8 9" xfId="14540" xr:uid="{00000000-0005-0000-0000-000086390000}"/>
    <cellStyle name="Normal 3 2 9" xfId="14541" xr:uid="{00000000-0005-0000-0000-000087390000}"/>
    <cellStyle name="Normal 3 2 9 2" xfId="14542" xr:uid="{00000000-0005-0000-0000-000088390000}"/>
    <cellStyle name="Normal 3 2 9 2 2" xfId="14543" xr:uid="{00000000-0005-0000-0000-000089390000}"/>
    <cellStyle name="Normal 3 2 9 2 2 2" xfId="14544" xr:uid="{00000000-0005-0000-0000-00008A390000}"/>
    <cellStyle name="Normal 3 2 9 2 2 2 2" xfId="14545" xr:uid="{00000000-0005-0000-0000-00008B390000}"/>
    <cellStyle name="Normal 3 2 9 2 2 2 3" xfId="14546" xr:uid="{00000000-0005-0000-0000-00008C390000}"/>
    <cellStyle name="Normal 3 2 9 2 2 2 4" xfId="14547" xr:uid="{00000000-0005-0000-0000-00008D390000}"/>
    <cellStyle name="Normal 3 2 9 2 2 3" xfId="14548" xr:uid="{00000000-0005-0000-0000-00008E390000}"/>
    <cellStyle name="Normal 3 2 9 2 2 4" xfId="14549" xr:uid="{00000000-0005-0000-0000-00008F390000}"/>
    <cellStyle name="Normal 3 2 9 2 2 5" xfId="14550" xr:uid="{00000000-0005-0000-0000-000090390000}"/>
    <cellStyle name="Normal 3 2 9 2 3" xfId="14551" xr:uid="{00000000-0005-0000-0000-000091390000}"/>
    <cellStyle name="Normal 3 2 9 2 3 2" xfId="14552" xr:uid="{00000000-0005-0000-0000-000092390000}"/>
    <cellStyle name="Normal 3 2 9 2 3 3" xfId="14553" xr:uid="{00000000-0005-0000-0000-000093390000}"/>
    <cellStyle name="Normal 3 2 9 2 3 4" xfId="14554" xr:uid="{00000000-0005-0000-0000-000094390000}"/>
    <cellStyle name="Normal 3 2 9 2 4" xfId="14555" xr:uid="{00000000-0005-0000-0000-000095390000}"/>
    <cellStyle name="Normal 3 2 9 2 5" xfId="14556" xr:uid="{00000000-0005-0000-0000-000096390000}"/>
    <cellStyle name="Normal 3 2 9 2 6" xfId="14557" xr:uid="{00000000-0005-0000-0000-000097390000}"/>
    <cellStyle name="Normal 3 2 9 3" xfId="14558" xr:uid="{00000000-0005-0000-0000-000098390000}"/>
    <cellStyle name="Normal 3 2 9 3 2" xfId="14559" xr:uid="{00000000-0005-0000-0000-000099390000}"/>
    <cellStyle name="Normal 3 2 9 3 2 2" xfId="14560" xr:uid="{00000000-0005-0000-0000-00009A390000}"/>
    <cellStyle name="Normal 3 2 9 3 2 2 2" xfId="14561" xr:uid="{00000000-0005-0000-0000-00009B390000}"/>
    <cellStyle name="Normal 3 2 9 3 2 2 3" xfId="14562" xr:uid="{00000000-0005-0000-0000-00009C390000}"/>
    <cellStyle name="Normal 3 2 9 3 2 2 4" xfId="14563" xr:uid="{00000000-0005-0000-0000-00009D390000}"/>
    <cellStyle name="Normal 3 2 9 3 2 3" xfId="14564" xr:uid="{00000000-0005-0000-0000-00009E390000}"/>
    <cellStyle name="Normal 3 2 9 3 2 4" xfId="14565" xr:uid="{00000000-0005-0000-0000-00009F390000}"/>
    <cellStyle name="Normal 3 2 9 3 2 5" xfId="14566" xr:uid="{00000000-0005-0000-0000-0000A0390000}"/>
    <cellStyle name="Normal 3 2 9 3 3" xfId="14567" xr:uid="{00000000-0005-0000-0000-0000A1390000}"/>
    <cellStyle name="Normal 3 2 9 3 3 2" xfId="14568" xr:uid="{00000000-0005-0000-0000-0000A2390000}"/>
    <cellStyle name="Normal 3 2 9 3 3 3" xfId="14569" xr:uid="{00000000-0005-0000-0000-0000A3390000}"/>
    <cellStyle name="Normal 3 2 9 3 3 4" xfId="14570" xr:uid="{00000000-0005-0000-0000-0000A4390000}"/>
    <cellStyle name="Normal 3 2 9 3 4" xfId="14571" xr:uid="{00000000-0005-0000-0000-0000A5390000}"/>
    <cellStyle name="Normal 3 2 9 3 5" xfId="14572" xr:uid="{00000000-0005-0000-0000-0000A6390000}"/>
    <cellStyle name="Normal 3 2 9 3 6" xfId="14573" xr:uid="{00000000-0005-0000-0000-0000A7390000}"/>
    <cellStyle name="Normal 3 2 9 4" xfId="14574" xr:uid="{00000000-0005-0000-0000-0000A8390000}"/>
    <cellStyle name="Normal 3 2 9 5" xfId="14575" xr:uid="{00000000-0005-0000-0000-0000A9390000}"/>
    <cellStyle name="Normal 3 2 9 5 2" xfId="14576" xr:uid="{00000000-0005-0000-0000-0000AA390000}"/>
    <cellStyle name="Normal 3 2 9 5 2 2" xfId="14577" xr:uid="{00000000-0005-0000-0000-0000AB390000}"/>
    <cellStyle name="Normal 3 2 9 5 2 3" xfId="14578" xr:uid="{00000000-0005-0000-0000-0000AC390000}"/>
    <cellStyle name="Normal 3 2 9 5 2 4" xfId="14579" xr:uid="{00000000-0005-0000-0000-0000AD390000}"/>
    <cellStyle name="Normal 3 2 9 5 3" xfId="14580" xr:uid="{00000000-0005-0000-0000-0000AE390000}"/>
    <cellStyle name="Normal 3 2 9 5 4" xfId="14581" xr:uid="{00000000-0005-0000-0000-0000AF390000}"/>
    <cellStyle name="Normal 3 2 9 5 5" xfId="14582" xr:uid="{00000000-0005-0000-0000-0000B0390000}"/>
    <cellStyle name="Normal 3 2 9 6" xfId="14583" xr:uid="{00000000-0005-0000-0000-0000B1390000}"/>
    <cellStyle name="Normal 3 2 9 6 2" xfId="14584" xr:uid="{00000000-0005-0000-0000-0000B2390000}"/>
    <cellStyle name="Normal 3 2 9 6 3" xfId="14585" xr:uid="{00000000-0005-0000-0000-0000B3390000}"/>
    <cellStyle name="Normal 3 2 9 6 4" xfId="14586" xr:uid="{00000000-0005-0000-0000-0000B4390000}"/>
    <cellStyle name="Normal 3 2 9 7" xfId="14587" xr:uid="{00000000-0005-0000-0000-0000B5390000}"/>
    <cellStyle name="Normal 3 2 9 8" xfId="14588" xr:uid="{00000000-0005-0000-0000-0000B6390000}"/>
    <cellStyle name="Normal 3 2 9 9" xfId="14589" xr:uid="{00000000-0005-0000-0000-0000B7390000}"/>
    <cellStyle name="Normal 3 2_Guarantees" xfId="14590" xr:uid="{00000000-0005-0000-0000-0000B8390000}"/>
    <cellStyle name="Normal 3 20" xfId="14591" xr:uid="{00000000-0005-0000-0000-0000B9390000}"/>
    <cellStyle name="Normal 3 20 2" xfId="14592" xr:uid="{00000000-0005-0000-0000-0000BA390000}"/>
    <cellStyle name="Normal 3 20 2 2" xfId="14593" xr:uid="{00000000-0005-0000-0000-0000BB390000}"/>
    <cellStyle name="Normal 3 20 2 2 2" xfId="14594" xr:uid="{00000000-0005-0000-0000-0000BC390000}"/>
    <cellStyle name="Normal 3 20 2 2 3" xfId="14595" xr:uid="{00000000-0005-0000-0000-0000BD390000}"/>
    <cellStyle name="Normal 3 20 2 2 4" xfId="14596" xr:uid="{00000000-0005-0000-0000-0000BE390000}"/>
    <cellStyle name="Normal 3 20 2 3" xfId="14597" xr:uid="{00000000-0005-0000-0000-0000BF390000}"/>
    <cellStyle name="Normal 3 20 2 4" xfId="14598" xr:uid="{00000000-0005-0000-0000-0000C0390000}"/>
    <cellStyle name="Normal 3 20 2 5" xfId="14599" xr:uid="{00000000-0005-0000-0000-0000C1390000}"/>
    <cellStyle name="Normal 3 20 3" xfId="14600" xr:uid="{00000000-0005-0000-0000-0000C2390000}"/>
    <cellStyle name="Normal 3 20 4" xfId="14601" xr:uid="{00000000-0005-0000-0000-0000C3390000}"/>
    <cellStyle name="Normal 3 20 4 2" xfId="14602" xr:uid="{00000000-0005-0000-0000-0000C4390000}"/>
    <cellStyle name="Normal 3 20 4 3" xfId="14603" xr:uid="{00000000-0005-0000-0000-0000C5390000}"/>
    <cellStyle name="Normal 3 20 4 4" xfId="14604" xr:uid="{00000000-0005-0000-0000-0000C6390000}"/>
    <cellStyle name="Normal 3 20 5" xfId="14605" xr:uid="{00000000-0005-0000-0000-0000C7390000}"/>
    <cellStyle name="Normal 3 20 6" xfId="14606" xr:uid="{00000000-0005-0000-0000-0000C8390000}"/>
    <cellStyle name="Normal 3 20 7" xfId="14607" xr:uid="{00000000-0005-0000-0000-0000C9390000}"/>
    <cellStyle name="Normal 3 21" xfId="14608" xr:uid="{00000000-0005-0000-0000-0000CA390000}"/>
    <cellStyle name="Normal 3 21 2" xfId="14609" xr:uid="{00000000-0005-0000-0000-0000CB390000}"/>
    <cellStyle name="Normal 3 21 2 2" xfId="14610" xr:uid="{00000000-0005-0000-0000-0000CC390000}"/>
    <cellStyle name="Normal 3 21 2 2 2" xfId="14611" xr:uid="{00000000-0005-0000-0000-0000CD390000}"/>
    <cellStyle name="Normal 3 21 2 2 3" xfId="14612" xr:uid="{00000000-0005-0000-0000-0000CE390000}"/>
    <cellStyle name="Normal 3 21 2 2 4" xfId="14613" xr:uid="{00000000-0005-0000-0000-0000CF390000}"/>
    <cellStyle name="Normal 3 21 2 3" xfId="14614" xr:uid="{00000000-0005-0000-0000-0000D0390000}"/>
    <cellStyle name="Normal 3 21 2 4" xfId="14615" xr:uid="{00000000-0005-0000-0000-0000D1390000}"/>
    <cellStyle name="Normal 3 21 2 5" xfId="14616" xr:uid="{00000000-0005-0000-0000-0000D2390000}"/>
    <cellStyle name="Normal 3 21 3" xfId="14617" xr:uid="{00000000-0005-0000-0000-0000D3390000}"/>
    <cellStyle name="Normal 3 21 4" xfId="14618" xr:uid="{00000000-0005-0000-0000-0000D4390000}"/>
    <cellStyle name="Normal 3 21 4 2" xfId="14619" xr:uid="{00000000-0005-0000-0000-0000D5390000}"/>
    <cellStyle name="Normal 3 21 4 3" xfId="14620" xr:uid="{00000000-0005-0000-0000-0000D6390000}"/>
    <cellStyle name="Normal 3 21 4 4" xfId="14621" xr:uid="{00000000-0005-0000-0000-0000D7390000}"/>
    <cellStyle name="Normal 3 21 5" xfId="14622" xr:uid="{00000000-0005-0000-0000-0000D8390000}"/>
    <cellStyle name="Normal 3 21 6" xfId="14623" xr:uid="{00000000-0005-0000-0000-0000D9390000}"/>
    <cellStyle name="Normal 3 21 7" xfId="14624" xr:uid="{00000000-0005-0000-0000-0000DA390000}"/>
    <cellStyle name="Normal 3 22" xfId="14625" xr:uid="{00000000-0005-0000-0000-0000DB390000}"/>
    <cellStyle name="Normal 3 22 2" xfId="14626" xr:uid="{00000000-0005-0000-0000-0000DC390000}"/>
    <cellStyle name="Normal 3 22 2 2" xfId="14627" xr:uid="{00000000-0005-0000-0000-0000DD390000}"/>
    <cellStyle name="Normal 3 22 2 2 2" xfId="14628" xr:uid="{00000000-0005-0000-0000-0000DE390000}"/>
    <cellStyle name="Normal 3 22 2 2 3" xfId="14629" xr:uid="{00000000-0005-0000-0000-0000DF390000}"/>
    <cellStyle name="Normal 3 22 2 2 4" xfId="14630" xr:uid="{00000000-0005-0000-0000-0000E0390000}"/>
    <cellStyle name="Normal 3 22 2 3" xfId="14631" xr:uid="{00000000-0005-0000-0000-0000E1390000}"/>
    <cellStyle name="Normal 3 22 2 4" xfId="14632" xr:uid="{00000000-0005-0000-0000-0000E2390000}"/>
    <cellStyle name="Normal 3 22 2 5" xfId="14633" xr:uid="{00000000-0005-0000-0000-0000E3390000}"/>
    <cellStyle name="Normal 3 22 3" xfId="14634" xr:uid="{00000000-0005-0000-0000-0000E4390000}"/>
    <cellStyle name="Normal 3 22 4" xfId="14635" xr:uid="{00000000-0005-0000-0000-0000E5390000}"/>
    <cellStyle name="Normal 3 22 4 2" xfId="14636" xr:uid="{00000000-0005-0000-0000-0000E6390000}"/>
    <cellStyle name="Normal 3 22 4 3" xfId="14637" xr:uid="{00000000-0005-0000-0000-0000E7390000}"/>
    <cellStyle name="Normal 3 22 4 4" xfId="14638" xr:uid="{00000000-0005-0000-0000-0000E8390000}"/>
    <cellStyle name="Normal 3 22 5" xfId="14639" xr:uid="{00000000-0005-0000-0000-0000E9390000}"/>
    <cellStyle name="Normal 3 22 6" xfId="14640" xr:uid="{00000000-0005-0000-0000-0000EA390000}"/>
    <cellStyle name="Normal 3 22 7" xfId="14641" xr:uid="{00000000-0005-0000-0000-0000EB390000}"/>
    <cellStyle name="Normal 3 23" xfId="14642" xr:uid="{00000000-0005-0000-0000-0000EC390000}"/>
    <cellStyle name="Normal 3 23 2" xfId="14643" xr:uid="{00000000-0005-0000-0000-0000ED390000}"/>
    <cellStyle name="Normal 3 23 2 2" xfId="14644" xr:uid="{00000000-0005-0000-0000-0000EE390000}"/>
    <cellStyle name="Normal 3 23 2 2 2" xfId="14645" xr:uid="{00000000-0005-0000-0000-0000EF390000}"/>
    <cellStyle name="Normal 3 23 2 2 3" xfId="14646" xr:uid="{00000000-0005-0000-0000-0000F0390000}"/>
    <cellStyle name="Normal 3 23 2 2 4" xfId="14647" xr:uid="{00000000-0005-0000-0000-0000F1390000}"/>
    <cellStyle name="Normal 3 23 2 3" xfId="14648" xr:uid="{00000000-0005-0000-0000-0000F2390000}"/>
    <cellStyle name="Normal 3 23 2 4" xfId="14649" xr:uid="{00000000-0005-0000-0000-0000F3390000}"/>
    <cellStyle name="Normal 3 23 2 5" xfId="14650" xr:uid="{00000000-0005-0000-0000-0000F4390000}"/>
    <cellStyle name="Normal 3 23 3" xfId="14651" xr:uid="{00000000-0005-0000-0000-0000F5390000}"/>
    <cellStyle name="Normal 3 23 3 2" xfId="14652" xr:uid="{00000000-0005-0000-0000-0000F6390000}"/>
    <cellStyle name="Normal 3 23 3 3" xfId="14653" xr:uid="{00000000-0005-0000-0000-0000F7390000}"/>
    <cellStyle name="Normal 3 23 3 4" xfId="14654" xr:uid="{00000000-0005-0000-0000-0000F8390000}"/>
    <cellStyle name="Normal 3 23 4" xfId="14655" xr:uid="{00000000-0005-0000-0000-0000F9390000}"/>
    <cellStyle name="Normal 3 23 5" xfId="14656" xr:uid="{00000000-0005-0000-0000-0000FA390000}"/>
    <cellStyle name="Normal 3 23 6" xfId="14657" xr:uid="{00000000-0005-0000-0000-0000FB390000}"/>
    <cellStyle name="Normal 3 24" xfId="14658" xr:uid="{00000000-0005-0000-0000-0000FC390000}"/>
    <cellStyle name="Normal 3 24 2" xfId="14659" xr:uid="{00000000-0005-0000-0000-0000FD390000}"/>
    <cellStyle name="Normal 3 24 2 2" xfId="14660" xr:uid="{00000000-0005-0000-0000-0000FE390000}"/>
    <cellStyle name="Normal 3 24 2 2 2" xfId="14661" xr:uid="{00000000-0005-0000-0000-0000FF390000}"/>
    <cellStyle name="Normal 3 24 2 2 3" xfId="14662" xr:uid="{00000000-0005-0000-0000-0000003A0000}"/>
    <cellStyle name="Normal 3 24 2 2 4" xfId="14663" xr:uid="{00000000-0005-0000-0000-0000013A0000}"/>
    <cellStyle name="Normal 3 24 2 3" xfId="14664" xr:uid="{00000000-0005-0000-0000-0000023A0000}"/>
    <cellStyle name="Normal 3 24 2 4" xfId="14665" xr:uid="{00000000-0005-0000-0000-0000033A0000}"/>
    <cellStyle name="Normal 3 24 2 5" xfId="14666" xr:uid="{00000000-0005-0000-0000-0000043A0000}"/>
    <cellStyle name="Normal 3 24 3" xfId="14667" xr:uid="{00000000-0005-0000-0000-0000053A0000}"/>
    <cellStyle name="Normal 3 24 3 2" xfId="14668" xr:uid="{00000000-0005-0000-0000-0000063A0000}"/>
    <cellStyle name="Normal 3 24 3 3" xfId="14669" xr:uid="{00000000-0005-0000-0000-0000073A0000}"/>
    <cellStyle name="Normal 3 24 3 4" xfId="14670" xr:uid="{00000000-0005-0000-0000-0000083A0000}"/>
    <cellStyle name="Normal 3 24 4" xfId="14671" xr:uid="{00000000-0005-0000-0000-0000093A0000}"/>
    <cellStyle name="Normal 3 24 5" xfId="14672" xr:uid="{00000000-0005-0000-0000-00000A3A0000}"/>
    <cellStyle name="Normal 3 24 6" xfId="14673" xr:uid="{00000000-0005-0000-0000-00000B3A0000}"/>
    <cellStyle name="Normal 3 25" xfId="14674" xr:uid="{00000000-0005-0000-0000-00000C3A0000}"/>
    <cellStyle name="Normal 3 25 2" xfId="14675" xr:uid="{00000000-0005-0000-0000-00000D3A0000}"/>
    <cellStyle name="Normal 3 25 2 2" xfId="14676" xr:uid="{00000000-0005-0000-0000-00000E3A0000}"/>
    <cellStyle name="Normal 3 25 2 2 2" xfId="14677" xr:uid="{00000000-0005-0000-0000-00000F3A0000}"/>
    <cellStyle name="Normal 3 25 2 2 3" xfId="14678" xr:uid="{00000000-0005-0000-0000-0000103A0000}"/>
    <cellStyle name="Normal 3 25 2 2 4" xfId="14679" xr:uid="{00000000-0005-0000-0000-0000113A0000}"/>
    <cellStyle name="Normal 3 25 2 3" xfId="14680" xr:uid="{00000000-0005-0000-0000-0000123A0000}"/>
    <cellStyle name="Normal 3 25 2 4" xfId="14681" xr:uid="{00000000-0005-0000-0000-0000133A0000}"/>
    <cellStyle name="Normal 3 25 2 5" xfId="14682" xr:uid="{00000000-0005-0000-0000-0000143A0000}"/>
    <cellStyle name="Normal 3 25 3" xfId="14683" xr:uid="{00000000-0005-0000-0000-0000153A0000}"/>
    <cellStyle name="Normal 3 25 3 2" xfId="14684" xr:uid="{00000000-0005-0000-0000-0000163A0000}"/>
    <cellStyle name="Normal 3 25 3 3" xfId="14685" xr:uid="{00000000-0005-0000-0000-0000173A0000}"/>
    <cellStyle name="Normal 3 25 3 4" xfId="14686" xr:uid="{00000000-0005-0000-0000-0000183A0000}"/>
    <cellStyle name="Normal 3 25 4" xfId="14687" xr:uid="{00000000-0005-0000-0000-0000193A0000}"/>
    <cellStyle name="Normal 3 25 5" xfId="14688" xr:uid="{00000000-0005-0000-0000-00001A3A0000}"/>
    <cellStyle name="Normal 3 25 6" xfId="14689" xr:uid="{00000000-0005-0000-0000-00001B3A0000}"/>
    <cellStyle name="Normal 3 26" xfId="14690" xr:uid="{00000000-0005-0000-0000-00001C3A0000}"/>
    <cellStyle name="Normal 3 26 2" xfId="14691" xr:uid="{00000000-0005-0000-0000-00001D3A0000}"/>
    <cellStyle name="Normal 3 26 2 2" xfId="14692" xr:uid="{00000000-0005-0000-0000-00001E3A0000}"/>
    <cellStyle name="Normal 3 26 2 2 2" xfId="14693" xr:uid="{00000000-0005-0000-0000-00001F3A0000}"/>
    <cellStyle name="Normal 3 26 2 2 3" xfId="14694" xr:uid="{00000000-0005-0000-0000-0000203A0000}"/>
    <cellStyle name="Normal 3 26 2 2 4" xfId="14695" xr:uid="{00000000-0005-0000-0000-0000213A0000}"/>
    <cellStyle name="Normal 3 26 2 3" xfId="14696" xr:uid="{00000000-0005-0000-0000-0000223A0000}"/>
    <cellStyle name="Normal 3 26 2 4" xfId="14697" xr:uid="{00000000-0005-0000-0000-0000233A0000}"/>
    <cellStyle name="Normal 3 26 2 5" xfId="14698" xr:uid="{00000000-0005-0000-0000-0000243A0000}"/>
    <cellStyle name="Normal 3 26 3" xfId="14699" xr:uid="{00000000-0005-0000-0000-0000253A0000}"/>
    <cellStyle name="Normal 3 26 3 2" xfId="14700" xr:uid="{00000000-0005-0000-0000-0000263A0000}"/>
    <cellStyle name="Normal 3 26 3 3" xfId="14701" xr:uid="{00000000-0005-0000-0000-0000273A0000}"/>
    <cellStyle name="Normal 3 26 3 4" xfId="14702" xr:uid="{00000000-0005-0000-0000-0000283A0000}"/>
    <cellStyle name="Normal 3 26 4" xfId="14703" xr:uid="{00000000-0005-0000-0000-0000293A0000}"/>
    <cellStyle name="Normal 3 26 5" xfId="14704" xr:uid="{00000000-0005-0000-0000-00002A3A0000}"/>
    <cellStyle name="Normal 3 26 6" xfId="14705" xr:uid="{00000000-0005-0000-0000-00002B3A0000}"/>
    <cellStyle name="Normal 3 27" xfId="14706" xr:uid="{00000000-0005-0000-0000-00002C3A0000}"/>
    <cellStyle name="Normal 3 27 2" xfId="14707" xr:uid="{00000000-0005-0000-0000-00002D3A0000}"/>
    <cellStyle name="Normal 3 27 2 2" xfId="14708" xr:uid="{00000000-0005-0000-0000-00002E3A0000}"/>
    <cellStyle name="Normal 3 27 2 2 2" xfId="14709" xr:uid="{00000000-0005-0000-0000-00002F3A0000}"/>
    <cellStyle name="Normal 3 27 2 2 3" xfId="14710" xr:uid="{00000000-0005-0000-0000-0000303A0000}"/>
    <cellStyle name="Normal 3 27 2 2 4" xfId="14711" xr:uid="{00000000-0005-0000-0000-0000313A0000}"/>
    <cellStyle name="Normal 3 27 2 3" xfId="14712" xr:uid="{00000000-0005-0000-0000-0000323A0000}"/>
    <cellStyle name="Normal 3 27 2 4" xfId="14713" xr:uid="{00000000-0005-0000-0000-0000333A0000}"/>
    <cellStyle name="Normal 3 27 2 5" xfId="14714" xr:uid="{00000000-0005-0000-0000-0000343A0000}"/>
    <cellStyle name="Normal 3 27 3" xfId="14715" xr:uid="{00000000-0005-0000-0000-0000353A0000}"/>
    <cellStyle name="Normal 3 27 3 2" xfId="14716" xr:uid="{00000000-0005-0000-0000-0000363A0000}"/>
    <cellStyle name="Normal 3 27 3 3" xfId="14717" xr:uid="{00000000-0005-0000-0000-0000373A0000}"/>
    <cellStyle name="Normal 3 27 3 4" xfId="14718" xr:uid="{00000000-0005-0000-0000-0000383A0000}"/>
    <cellStyle name="Normal 3 27 4" xfId="14719" xr:uid="{00000000-0005-0000-0000-0000393A0000}"/>
    <cellStyle name="Normal 3 27 5" xfId="14720" xr:uid="{00000000-0005-0000-0000-00003A3A0000}"/>
    <cellStyle name="Normal 3 27 6" xfId="14721" xr:uid="{00000000-0005-0000-0000-00003B3A0000}"/>
    <cellStyle name="Normal 3 28" xfId="14722" xr:uid="{00000000-0005-0000-0000-00003C3A0000}"/>
    <cellStyle name="Normal 3 28 2" xfId="14723" xr:uid="{00000000-0005-0000-0000-00003D3A0000}"/>
    <cellStyle name="Normal 3 28 2 2" xfId="14724" xr:uid="{00000000-0005-0000-0000-00003E3A0000}"/>
    <cellStyle name="Normal 3 28 2 2 2" xfId="14725" xr:uid="{00000000-0005-0000-0000-00003F3A0000}"/>
    <cellStyle name="Normal 3 28 2 2 3" xfId="14726" xr:uid="{00000000-0005-0000-0000-0000403A0000}"/>
    <cellStyle name="Normal 3 28 2 2 4" xfId="14727" xr:uid="{00000000-0005-0000-0000-0000413A0000}"/>
    <cellStyle name="Normal 3 28 2 3" xfId="14728" xr:uid="{00000000-0005-0000-0000-0000423A0000}"/>
    <cellStyle name="Normal 3 28 2 4" xfId="14729" xr:uid="{00000000-0005-0000-0000-0000433A0000}"/>
    <cellStyle name="Normal 3 28 2 5" xfId="14730" xr:uid="{00000000-0005-0000-0000-0000443A0000}"/>
    <cellStyle name="Normal 3 28 3" xfId="14731" xr:uid="{00000000-0005-0000-0000-0000453A0000}"/>
    <cellStyle name="Normal 3 28 3 2" xfId="14732" xr:uid="{00000000-0005-0000-0000-0000463A0000}"/>
    <cellStyle name="Normal 3 28 3 3" xfId="14733" xr:uid="{00000000-0005-0000-0000-0000473A0000}"/>
    <cellStyle name="Normal 3 28 3 4" xfId="14734" xr:uid="{00000000-0005-0000-0000-0000483A0000}"/>
    <cellStyle name="Normal 3 28 4" xfId="14735" xr:uid="{00000000-0005-0000-0000-0000493A0000}"/>
    <cellStyle name="Normal 3 28 5" xfId="14736" xr:uid="{00000000-0005-0000-0000-00004A3A0000}"/>
    <cellStyle name="Normal 3 28 6" xfId="14737" xr:uid="{00000000-0005-0000-0000-00004B3A0000}"/>
    <cellStyle name="Normal 3 29" xfId="14738" xr:uid="{00000000-0005-0000-0000-00004C3A0000}"/>
    <cellStyle name="Normal 3 29 2" xfId="14739" xr:uid="{00000000-0005-0000-0000-00004D3A0000}"/>
    <cellStyle name="Normal 3 29 2 2" xfId="14740" xr:uid="{00000000-0005-0000-0000-00004E3A0000}"/>
    <cellStyle name="Normal 3 29 2 2 2" xfId="14741" xr:uid="{00000000-0005-0000-0000-00004F3A0000}"/>
    <cellStyle name="Normal 3 29 2 2 3" xfId="14742" xr:uid="{00000000-0005-0000-0000-0000503A0000}"/>
    <cellStyle name="Normal 3 29 2 2 4" xfId="14743" xr:uid="{00000000-0005-0000-0000-0000513A0000}"/>
    <cellStyle name="Normal 3 29 2 3" xfId="14744" xr:uid="{00000000-0005-0000-0000-0000523A0000}"/>
    <cellStyle name="Normal 3 29 2 4" xfId="14745" xr:uid="{00000000-0005-0000-0000-0000533A0000}"/>
    <cellStyle name="Normal 3 29 2 5" xfId="14746" xr:uid="{00000000-0005-0000-0000-0000543A0000}"/>
    <cellStyle name="Normal 3 29 3" xfId="14747" xr:uid="{00000000-0005-0000-0000-0000553A0000}"/>
    <cellStyle name="Normal 3 29 3 2" xfId="14748" xr:uid="{00000000-0005-0000-0000-0000563A0000}"/>
    <cellStyle name="Normal 3 29 3 3" xfId="14749" xr:uid="{00000000-0005-0000-0000-0000573A0000}"/>
    <cellStyle name="Normal 3 29 3 4" xfId="14750" xr:uid="{00000000-0005-0000-0000-0000583A0000}"/>
    <cellStyle name="Normal 3 29 4" xfId="14751" xr:uid="{00000000-0005-0000-0000-0000593A0000}"/>
    <cellStyle name="Normal 3 29 5" xfId="14752" xr:uid="{00000000-0005-0000-0000-00005A3A0000}"/>
    <cellStyle name="Normal 3 29 6" xfId="14753" xr:uid="{00000000-0005-0000-0000-00005B3A0000}"/>
    <cellStyle name="Normal 3 3" xfId="14754" xr:uid="{00000000-0005-0000-0000-00005C3A0000}"/>
    <cellStyle name="Normal 3 3 10" xfId="14755" xr:uid="{00000000-0005-0000-0000-00005D3A0000}"/>
    <cellStyle name="Normal 3 3 10 2" xfId="14756" xr:uid="{00000000-0005-0000-0000-00005E3A0000}"/>
    <cellStyle name="Normal 3 3 10 3" xfId="14757" xr:uid="{00000000-0005-0000-0000-00005F3A0000}"/>
    <cellStyle name="Normal 3 3 10 3 2" xfId="14758" xr:uid="{00000000-0005-0000-0000-0000603A0000}"/>
    <cellStyle name="Normal 3 3 10 3 2 2" xfId="14759" xr:uid="{00000000-0005-0000-0000-0000613A0000}"/>
    <cellStyle name="Normal 3 3 10 3 2 3" xfId="14760" xr:uid="{00000000-0005-0000-0000-0000623A0000}"/>
    <cellStyle name="Normal 3 3 10 3 2 4" xfId="14761" xr:uid="{00000000-0005-0000-0000-0000633A0000}"/>
    <cellStyle name="Normal 3 3 10 3 3" xfId="14762" xr:uid="{00000000-0005-0000-0000-0000643A0000}"/>
    <cellStyle name="Normal 3 3 10 3 4" xfId="14763" xr:uid="{00000000-0005-0000-0000-0000653A0000}"/>
    <cellStyle name="Normal 3 3 10 3 5" xfId="14764" xr:uid="{00000000-0005-0000-0000-0000663A0000}"/>
    <cellStyle name="Normal 3 3 10 4" xfId="14765" xr:uid="{00000000-0005-0000-0000-0000673A0000}"/>
    <cellStyle name="Normal 3 3 10 5" xfId="14766" xr:uid="{00000000-0005-0000-0000-0000683A0000}"/>
    <cellStyle name="Normal 3 3 10 5 2" xfId="14767" xr:uid="{00000000-0005-0000-0000-0000693A0000}"/>
    <cellStyle name="Normal 3 3 10 5 3" xfId="14768" xr:uid="{00000000-0005-0000-0000-00006A3A0000}"/>
    <cellStyle name="Normal 3 3 10 5 4" xfId="14769" xr:uid="{00000000-0005-0000-0000-00006B3A0000}"/>
    <cellStyle name="Normal 3 3 10 6" xfId="14770" xr:uid="{00000000-0005-0000-0000-00006C3A0000}"/>
    <cellStyle name="Normal 3 3 10 7" xfId="14771" xr:uid="{00000000-0005-0000-0000-00006D3A0000}"/>
    <cellStyle name="Normal 3 3 10 8" xfId="14772" xr:uid="{00000000-0005-0000-0000-00006E3A0000}"/>
    <cellStyle name="Normal 3 3 11" xfId="14773" xr:uid="{00000000-0005-0000-0000-00006F3A0000}"/>
    <cellStyle name="Normal 3 3 12" xfId="14774" xr:uid="{00000000-0005-0000-0000-0000703A0000}"/>
    <cellStyle name="Normal 3 3 12 2" xfId="14775" xr:uid="{00000000-0005-0000-0000-0000713A0000}"/>
    <cellStyle name="Normal 3 3 12 2 2" xfId="14776" xr:uid="{00000000-0005-0000-0000-0000723A0000}"/>
    <cellStyle name="Normal 3 3 12 2 2 2" xfId="14777" xr:uid="{00000000-0005-0000-0000-0000733A0000}"/>
    <cellStyle name="Normal 3 3 12 2 2 3" xfId="14778" xr:uid="{00000000-0005-0000-0000-0000743A0000}"/>
    <cellStyle name="Normal 3 3 12 2 2 4" xfId="14779" xr:uid="{00000000-0005-0000-0000-0000753A0000}"/>
    <cellStyle name="Normal 3 3 12 2 3" xfId="14780" xr:uid="{00000000-0005-0000-0000-0000763A0000}"/>
    <cellStyle name="Normal 3 3 12 2 4" xfId="14781" xr:uid="{00000000-0005-0000-0000-0000773A0000}"/>
    <cellStyle name="Normal 3 3 12 2 5" xfId="14782" xr:uid="{00000000-0005-0000-0000-0000783A0000}"/>
    <cellStyle name="Normal 3 3 12 3" xfId="14783" xr:uid="{00000000-0005-0000-0000-0000793A0000}"/>
    <cellStyle name="Normal 3 3 12 4" xfId="14784" xr:uid="{00000000-0005-0000-0000-00007A3A0000}"/>
    <cellStyle name="Normal 3 3 12 4 2" xfId="14785" xr:uid="{00000000-0005-0000-0000-00007B3A0000}"/>
    <cellStyle name="Normal 3 3 12 4 3" xfId="14786" xr:uid="{00000000-0005-0000-0000-00007C3A0000}"/>
    <cellStyle name="Normal 3 3 12 4 4" xfId="14787" xr:uid="{00000000-0005-0000-0000-00007D3A0000}"/>
    <cellStyle name="Normal 3 3 12 5" xfId="14788" xr:uid="{00000000-0005-0000-0000-00007E3A0000}"/>
    <cellStyle name="Normal 3 3 12 6" xfId="14789" xr:uid="{00000000-0005-0000-0000-00007F3A0000}"/>
    <cellStyle name="Normal 3 3 12 7" xfId="14790" xr:uid="{00000000-0005-0000-0000-0000803A0000}"/>
    <cellStyle name="Normal 3 3 13" xfId="14791" xr:uid="{00000000-0005-0000-0000-0000813A0000}"/>
    <cellStyle name="Normal 3 3 13 2" xfId="14792" xr:uid="{00000000-0005-0000-0000-0000823A0000}"/>
    <cellStyle name="Normal 3 3 13 2 2" xfId="14793" xr:uid="{00000000-0005-0000-0000-0000833A0000}"/>
    <cellStyle name="Normal 3 3 13 2 2 2" xfId="14794" xr:uid="{00000000-0005-0000-0000-0000843A0000}"/>
    <cellStyle name="Normal 3 3 13 2 2 3" xfId="14795" xr:uid="{00000000-0005-0000-0000-0000853A0000}"/>
    <cellStyle name="Normal 3 3 13 2 2 4" xfId="14796" xr:uid="{00000000-0005-0000-0000-0000863A0000}"/>
    <cellStyle name="Normal 3 3 13 2 3" xfId="14797" xr:uid="{00000000-0005-0000-0000-0000873A0000}"/>
    <cellStyle name="Normal 3 3 13 2 4" xfId="14798" xr:uid="{00000000-0005-0000-0000-0000883A0000}"/>
    <cellStyle name="Normal 3 3 13 2 5" xfId="14799" xr:uid="{00000000-0005-0000-0000-0000893A0000}"/>
    <cellStyle name="Normal 3 3 13 3" xfId="14800" xr:uid="{00000000-0005-0000-0000-00008A3A0000}"/>
    <cellStyle name="Normal 3 3 13 4" xfId="14801" xr:uid="{00000000-0005-0000-0000-00008B3A0000}"/>
    <cellStyle name="Normal 3 3 13 4 2" xfId="14802" xr:uid="{00000000-0005-0000-0000-00008C3A0000}"/>
    <cellStyle name="Normal 3 3 13 4 3" xfId="14803" xr:uid="{00000000-0005-0000-0000-00008D3A0000}"/>
    <cellStyle name="Normal 3 3 13 4 4" xfId="14804" xr:uid="{00000000-0005-0000-0000-00008E3A0000}"/>
    <cellStyle name="Normal 3 3 13 5" xfId="14805" xr:uid="{00000000-0005-0000-0000-00008F3A0000}"/>
    <cellStyle name="Normal 3 3 13 6" xfId="14806" xr:uid="{00000000-0005-0000-0000-0000903A0000}"/>
    <cellStyle name="Normal 3 3 13 7" xfId="14807" xr:uid="{00000000-0005-0000-0000-0000913A0000}"/>
    <cellStyle name="Normal 3 3 14" xfId="14808" xr:uid="{00000000-0005-0000-0000-0000923A0000}"/>
    <cellStyle name="Normal 3 3 14 2" xfId="14809" xr:uid="{00000000-0005-0000-0000-0000933A0000}"/>
    <cellStyle name="Normal 3 3 14 2 2" xfId="14810" xr:uid="{00000000-0005-0000-0000-0000943A0000}"/>
    <cellStyle name="Normal 3 3 14 2 3" xfId="14811" xr:uid="{00000000-0005-0000-0000-0000953A0000}"/>
    <cellStyle name="Normal 3 3 14 2 4" xfId="14812" xr:uid="{00000000-0005-0000-0000-0000963A0000}"/>
    <cellStyle name="Normal 3 3 14 3" xfId="14813" xr:uid="{00000000-0005-0000-0000-0000973A0000}"/>
    <cellStyle name="Normal 3 3 14 4" xfId="14814" xr:uid="{00000000-0005-0000-0000-0000983A0000}"/>
    <cellStyle name="Normal 3 3 14 5" xfId="14815" xr:uid="{00000000-0005-0000-0000-0000993A0000}"/>
    <cellStyle name="Normal 3 3 15" xfId="14816" xr:uid="{00000000-0005-0000-0000-00009A3A0000}"/>
    <cellStyle name="Normal 3 3 15 2" xfId="14817" xr:uid="{00000000-0005-0000-0000-00009B3A0000}"/>
    <cellStyle name="Normal 3 3 15 3" xfId="14818" xr:uid="{00000000-0005-0000-0000-00009C3A0000}"/>
    <cellStyle name="Normal 3 3 15 4" xfId="14819" xr:uid="{00000000-0005-0000-0000-00009D3A0000}"/>
    <cellStyle name="Normal 3 3 16" xfId="14820" xr:uid="{00000000-0005-0000-0000-00009E3A0000}"/>
    <cellStyle name="Normal 3 3 17" xfId="14821" xr:uid="{00000000-0005-0000-0000-00009F3A0000}"/>
    <cellStyle name="Normal 3 3 18" xfId="14822" xr:uid="{00000000-0005-0000-0000-0000A03A0000}"/>
    <cellStyle name="Normal 3 3 2" xfId="14823" xr:uid="{00000000-0005-0000-0000-0000A13A0000}"/>
    <cellStyle name="Normal 3 3 2 10" xfId="14824" xr:uid="{00000000-0005-0000-0000-0000A23A0000}"/>
    <cellStyle name="Normal 3 3 2 10 2" xfId="14825" xr:uid="{00000000-0005-0000-0000-0000A33A0000}"/>
    <cellStyle name="Normal 3 3 2 10 2 2" xfId="14826" xr:uid="{00000000-0005-0000-0000-0000A43A0000}"/>
    <cellStyle name="Normal 3 3 2 10 2 3" xfId="14827" xr:uid="{00000000-0005-0000-0000-0000A53A0000}"/>
    <cellStyle name="Normal 3 3 2 10 2 4" xfId="14828" xr:uid="{00000000-0005-0000-0000-0000A63A0000}"/>
    <cellStyle name="Normal 3 3 2 10 3" xfId="14829" xr:uid="{00000000-0005-0000-0000-0000A73A0000}"/>
    <cellStyle name="Normal 3 3 2 10 4" xfId="14830" xr:uid="{00000000-0005-0000-0000-0000A83A0000}"/>
    <cellStyle name="Normal 3 3 2 10 5" xfId="14831" xr:uid="{00000000-0005-0000-0000-0000A93A0000}"/>
    <cellStyle name="Normal 3 3 2 11" xfId="14832" xr:uid="{00000000-0005-0000-0000-0000AA3A0000}"/>
    <cellStyle name="Normal 3 3 2 11 2" xfId="14833" xr:uid="{00000000-0005-0000-0000-0000AB3A0000}"/>
    <cellStyle name="Normal 3 3 2 11 3" xfId="14834" xr:uid="{00000000-0005-0000-0000-0000AC3A0000}"/>
    <cellStyle name="Normal 3 3 2 11 4" xfId="14835" xr:uid="{00000000-0005-0000-0000-0000AD3A0000}"/>
    <cellStyle name="Normal 3 3 2 12" xfId="14836" xr:uid="{00000000-0005-0000-0000-0000AE3A0000}"/>
    <cellStyle name="Normal 3 3 2 13" xfId="14837" xr:uid="{00000000-0005-0000-0000-0000AF3A0000}"/>
    <cellStyle name="Normal 3 3 2 14" xfId="14838" xr:uid="{00000000-0005-0000-0000-0000B03A0000}"/>
    <cellStyle name="Normal 3 3 2 2" xfId="14839" xr:uid="{00000000-0005-0000-0000-0000B13A0000}"/>
    <cellStyle name="Normal 3 3 2 2 10" xfId="14840" xr:uid="{00000000-0005-0000-0000-0000B23A0000}"/>
    <cellStyle name="Normal 3 3 2 2 2" xfId="14841" xr:uid="{00000000-0005-0000-0000-0000B33A0000}"/>
    <cellStyle name="Normal 3 3 2 2 2 2" xfId="14842" xr:uid="{00000000-0005-0000-0000-0000B43A0000}"/>
    <cellStyle name="Normal 3 3 2 2 2 2 2" xfId="14843" xr:uid="{00000000-0005-0000-0000-0000B53A0000}"/>
    <cellStyle name="Normal 3 3 2 2 2 2 2 2" xfId="14844" xr:uid="{00000000-0005-0000-0000-0000B63A0000}"/>
    <cellStyle name="Normal 3 3 2 2 2 2 2 2 2" xfId="14845" xr:uid="{00000000-0005-0000-0000-0000B73A0000}"/>
    <cellStyle name="Normal 3 3 2 2 2 2 2 2 3" xfId="14846" xr:uid="{00000000-0005-0000-0000-0000B83A0000}"/>
    <cellStyle name="Normal 3 3 2 2 2 2 2 2 4" xfId="14847" xr:uid="{00000000-0005-0000-0000-0000B93A0000}"/>
    <cellStyle name="Normal 3 3 2 2 2 2 2 3" xfId="14848" xr:uid="{00000000-0005-0000-0000-0000BA3A0000}"/>
    <cellStyle name="Normal 3 3 2 2 2 2 2 4" xfId="14849" xr:uid="{00000000-0005-0000-0000-0000BB3A0000}"/>
    <cellStyle name="Normal 3 3 2 2 2 2 2 5" xfId="14850" xr:uid="{00000000-0005-0000-0000-0000BC3A0000}"/>
    <cellStyle name="Normal 3 3 2 2 2 2 3" xfId="14851" xr:uid="{00000000-0005-0000-0000-0000BD3A0000}"/>
    <cellStyle name="Normal 3 3 2 2 2 2 3 2" xfId="14852" xr:uid="{00000000-0005-0000-0000-0000BE3A0000}"/>
    <cellStyle name="Normal 3 3 2 2 2 2 3 3" xfId="14853" xr:uid="{00000000-0005-0000-0000-0000BF3A0000}"/>
    <cellStyle name="Normal 3 3 2 2 2 2 3 4" xfId="14854" xr:uid="{00000000-0005-0000-0000-0000C03A0000}"/>
    <cellStyle name="Normal 3 3 2 2 2 2 4" xfId="14855" xr:uid="{00000000-0005-0000-0000-0000C13A0000}"/>
    <cellStyle name="Normal 3 3 2 2 2 2 5" xfId="14856" xr:uid="{00000000-0005-0000-0000-0000C23A0000}"/>
    <cellStyle name="Normal 3 3 2 2 2 2 6" xfId="14857" xr:uid="{00000000-0005-0000-0000-0000C33A0000}"/>
    <cellStyle name="Normal 3 3 2 2 2 3" xfId="14858" xr:uid="{00000000-0005-0000-0000-0000C43A0000}"/>
    <cellStyle name="Normal 3 3 2 2 2 3 2" xfId="14859" xr:uid="{00000000-0005-0000-0000-0000C53A0000}"/>
    <cellStyle name="Normal 3 3 2 2 2 3 2 2" xfId="14860" xr:uid="{00000000-0005-0000-0000-0000C63A0000}"/>
    <cellStyle name="Normal 3 3 2 2 2 3 2 2 2" xfId="14861" xr:uid="{00000000-0005-0000-0000-0000C73A0000}"/>
    <cellStyle name="Normal 3 3 2 2 2 3 2 2 3" xfId="14862" xr:uid="{00000000-0005-0000-0000-0000C83A0000}"/>
    <cellStyle name="Normal 3 3 2 2 2 3 2 2 4" xfId="14863" xr:uid="{00000000-0005-0000-0000-0000C93A0000}"/>
    <cellStyle name="Normal 3 3 2 2 2 3 2 3" xfId="14864" xr:uid="{00000000-0005-0000-0000-0000CA3A0000}"/>
    <cellStyle name="Normal 3 3 2 2 2 3 2 4" xfId="14865" xr:uid="{00000000-0005-0000-0000-0000CB3A0000}"/>
    <cellStyle name="Normal 3 3 2 2 2 3 2 5" xfId="14866" xr:uid="{00000000-0005-0000-0000-0000CC3A0000}"/>
    <cellStyle name="Normal 3 3 2 2 2 3 3" xfId="14867" xr:uid="{00000000-0005-0000-0000-0000CD3A0000}"/>
    <cellStyle name="Normal 3 3 2 2 2 3 3 2" xfId="14868" xr:uid="{00000000-0005-0000-0000-0000CE3A0000}"/>
    <cellStyle name="Normal 3 3 2 2 2 3 3 3" xfId="14869" xr:uid="{00000000-0005-0000-0000-0000CF3A0000}"/>
    <cellStyle name="Normal 3 3 2 2 2 3 3 4" xfId="14870" xr:uid="{00000000-0005-0000-0000-0000D03A0000}"/>
    <cellStyle name="Normal 3 3 2 2 2 3 4" xfId="14871" xr:uid="{00000000-0005-0000-0000-0000D13A0000}"/>
    <cellStyle name="Normal 3 3 2 2 2 3 5" xfId="14872" xr:uid="{00000000-0005-0000-0000-0000D23A0000}"/>
    <cellStyle name="Normal 3 3 2 2 2 3 6" xfId="14873" xr:uid="{00000000-0005-0000-0000-0000D33A0000}"/>
    <cellStyle name="Normal 3 3 2 2 2 4" xfId="14874" xr:uid="{00000000-0005-0000-0000-0000D43A0000}"/>
    <cellStyle name="Normal 3 3 2 2 2 4 2" xfId="14875" xr:uid="{00000000-0005-0000-0000-0000D53A0000}"/>
    <cellStyle name="Normal 3 3 2 2 2 4 2 2" xfId="14876" xr:uid="{00000000-0005-0000-0000-0000D63A0000}"/>
    <cellStyle name="Normal 3 3 2 2 2 4 2 3" xfId="14877" xr:uid="{00000000-0005-0000-0000-0000D73A0000}"/>
    <cellStyle name="Normal 3 3 2 2 2 4 2 4" xfId="14878" xr:uid="{00000000-0005-0000-0000-0000D83A0000}"/>
    <cellStyle name="Normal 3 3 2 2 2 4 3" xfId="14879" xr:uid="{00000000-0005-0000-0000-0000D93A0000}"/>
    <cellStyle name="Normal 3 3 2 2 2 4 4" xfId="14880" xr:uid="{00000000-0005-0000-0000-0000DA3A0000}"/>
    <cellStyle name="Normal 3 3 2 2 2 4 5" xfId="14881" xr:uid="{00000000-0005-0000-0000-0000DB3A0000}"/>
    <cellStyle name="Normal 3 3 2 2 2 5" xfId="14882" xr:uid="{00000000-0005-0000-0000-0000DC3A0000}"/>
    <cellStyle name="Normal 3 3 2 2 2 5 2" xfId="14883" xr:uid="{00000000-0005-0000-0000-0000DD3A0000}"/>
    <cellStyle name="Normal 3 3 2 2 2 5 3" xfId="14884" xr:uid="{00000000-0005-0000-0000-0000DE3A0000}"/>
    <cellStyle name="Normal 3 3 2 2 2 5 4" xfId="14885" xr:uid="{00000000-0005-0000-0000-0000DF3A0000}"/>
    <cellStyle name="Normal 3 3 2 2 2 6" xfId="14886" xr:uid="{00000000-0005-0000-0000-0000E03A0000}"/>
    <cellStyle name="Normal 3 3 2 2 2 7" xfId="14887" xr:uid="{00000000-0005-0000-0000-0000E13A0000}"/>
    <cellStyle name="Normal 3 3 2 2 2 8" xfId="14888" xr:uid="{00000000-0005-0000-0000-0000E23A0000}"/>
    <cellStyle name="Normal 3 3 2 2 3" xfId="14889" xr:uid="{00000000-0005-0000-0000-0000E33A0000}"/>
    <cellStyle name="Normal 3 3 2 2 3 2" xfId="14890" xr:uid="{00000000-0005-0000-0000-0000E43A0000}"/>
    <cellStyle name="Normal 3 3 2 2 3 2 2" xfId="14891" xr:uid="{00000000-0005-0000-0000-0000E53A0000}"/>
    <cellStyle name="Normal 3 3 2 2 3 2 2 2" xfId="14892" xr:uid="{00000000-0005-0000-0000-0000E63A0000}"/>
    <cellStyle name="Normal 3 3 2 2 3 2 2 3" xfId="14893" xr:uid="{00000000-0005-0000-0000-0000E73A0000}"/>
    <cellStyle name="Normal 3 3 2 2 3 2 2 4" xfId="14894" xr:uid="{00000000-0005-0000-0000-0000E83A0000}"/>
    <cellStyle name="Normal 3 3 2 2 3 2 3" xfId="14895" xr:uid="{00000000-0005-0000-0000-0000E93A0000}"/>
    <cellStyle name="Normal 3 3 2 2 3 2 4" xfId="14896" xr:uid="{00000000-0005-0000-0000-0000EA3A0000}"/>
    <cellStyle name="Normal 3 3 2 2 3 2 5" xfId="14897" xr:uid="{00000000-0005-0000-0000-0000EB3A0000}"/>
    <cellStyle name="Normal 3 3 2 2 3 3" xfId="14898" xr:uid="{00000000-0005-0000-0000-0000EC3A0000}"/>
    <cellStyle name="Normal 3 3 2 2 3 3 2" xfId="14899" xr:uid="{00000000-0005-0000-0000-0000ED3A0000}"/>
    <cellStyle name="Normal 3 3 2 2 3 3 3" xfId="14900" xr:uid="{00000000-0005-0000-0000-0000EE3A0000}"/>
    <cellStyle name="Normal 3 3 2 2 3 3 4" xfId="14901" xr:uid="{00000000-0005-0000-0000-0000EF3A0000}"/>
    <cellStyle name="Normal 3 3 2 2 3 4" xfId="14902" xr:uid="{00000000-0005-0000-0000-0000F03A0000}"/>
    <cellStyle name="Normal 3 3 2 2 3 5" xfId="14903" xr:uid="{00000000-0005-0000-0000-0000F13A0000}"/>
    <cellStyle name="Normal 3 3 2 2 3 6" xfId="14904" xr:uid="{00000000-0005-0000-0000-0000F23A0000}"/>
    <cellStyle name="Normal 3 3 2 2 4" xfId="14905" xr:uid="{00000000-0005-0000-0000-0000F33A0000}"/>
    <cellStyle name="Normal 3 3 2 2 4 2" xfId="14906" xr:uid="{00000000-0005-0000-0000-0000F43A0000}"/>
    <cellStyle name="Normal 3 3 2 2 4 2 2" xfId="14907" xr:uid="{00000000-0005-0000-0000-0000F53A0000}"/>
    <cellStyle name="Normal 3 3 2 2 4 2 2 2" xfId="14908" xr:uid="{00000000-0005-0000-0000-0000F63A0000}"/>
    <cellStyle name="Normal 3 3 2 2 4 2 2 3" xfId="14909" xr:uid="{00000000-0005-0000-0000-0000F73A0000}"/>
    <cellStyle name="Normal 3 3 2 2 4 2 2 4" xfId="14910" xr:uid="{00000000-0005-0000-0000-0000F83A0000}"/>
    <cellStyle name="Normal 3 3 2 2 4 2 3" xfId="14911" xr:uid="{00000000-0005-0000-0000-0000F93A0000}"/>
    <cellStyle name="Normal 3 3 2 2 4 2 4" xfId="14912" xr:uid="{00000000-0005-0000-0000-0000FA3A0000}"/>
    <cellStyle name="Normal 3 3 2 2 4 2 5" xfId="14913" xr:uid="{00000000-0005-0000-0000-0000FB3A0000}"/>
    <cellStyle name="Normal 3 3 2 2 4 3" xfId="14914" xr:uid="{00000000-0005-0000-0000-0000FC3A0000}"/>
    <cellStyle name="Normal 3 3 2 2 4 3 2" xfId="14915" xr:uid="{00000000-0005-0000-0000-0000FD3A0000}"/>
    <cellStyle name="Normal 3 3 2 2 4 3 3" xfId="14916" xr:uid="{00000000-0005-0000-0000-0000FE3A0000}"/>
    <cellStyle name="Normal 3 3 2 2 4 3 4" xfId="14917" xr:uid="{00000000-0005-0000-0000-0000FF3A0000}"/>
    <cellStyle name="Normal 3 3 2 2 4 4" xfId="14918" xr:uid="{00000000-0005-0000-0000-0000003B0000}"/>
    <cellStyle name="Normal 3 3 2 2 4 5" xfId="14919" xr:uid="{00000000-0005-0000-0000-0000013B0000}"/>
    <cellStyle name="Normal 3 3 2 2 4 6" xfId="14920" xr:uid="{00000000-0005-0000-0000-0000023B0000}"/>
    <cellStyle name="Normal 3 3 2 2 5" xfId="14921" xr:uid="{00000000-0005-0000-0000-0000033B0000}"/>
    <cellStyle name="Normal 3 3 2 2 5 2" xfId="14922" xr:uid="{00000000-0005-0000-0000-0000043B0000}"/>
    <cellStyle name="Normal 3 3 2 2 5 2 2" xfId="14923" xr:uid="{00000000-0005-0000-0000-0000053B0000}"/>
    <cellStyle name="Normal 3 3 2 2 5 2 3" xfId="14924" xr:uid="{00000000-0005-0000-0000-0000063B0000}"/>
    <cellStyle name="Normal 3 3 2 2 5 2 4" xfId="14925" xr:uid="{00000000-0005-0000-0000-0000073B0000}"/>
    <cellStyle name="Normal 3 3 2 2 5 3" xfId="14926" xr:uid="{00000000-0005-0000-0000-0000083B0000}"/>
    <cellStyle name="Normal 3 3 2 2 5 4" xfId="14927" xr:uid="{00000000-0005-0000-0000-0000093B0000}"/>
    <cellStyle name="Normal 3 3 2 2 5 5" xfId="14928" xr:uid="{00000000-0005-0000-0000-00000A3B0000}"/>
    <cellStyle name="Normal 3 3 2 2 6" xfId="14929" xr:uid="{00000000-0005-0000-0000-00000B3B0000}"/>
    <cellStyle name="Normal 3 3 2 2 7" xfId="14930" xr:uid="{00000000-0005-0000-0000-00000C3B0000}"/>
    <cellStyle name="Normal 3 3 2 2 7 2" xfId="14931" xr:uid="{00000000-0005-0000-0000-00000D3B0000}"/>
    <cellStyle name="Normal 3 3 2 2 7 3" xfId="14932" xr:uid="{00000000-0005-0000-0000-00000E3B0000}"/>
    <cellStyle name="Normal 3 3 2 2 7 4" xfId="14933" xr:uid="{00000000-0005-0000-0000-00000F3B0000}"/>
    <cellStyle name="Normal 3 3 2 2 8" xfId="14934" xr:uid="{00000000-0005-0000-0000-0000103B0000}"/>
    <cellStyle name="Normal 3 3 2 2 9" xfId="14935" xr:uid="{00000000-0005-0000-0000-0000113B0000}"/>
    <cellStyle name="Normal 3 3 2 3" xfId="14936" xr:uid="{00000000-0005-0000-0000-0000123B0000}"/>
    <cellStyle name="Normal 3 3 2 3 2" xfId="14937" xr:uid="{00000000-0005-0000-0000-0000133B0000}"/>
    <cellStyle name="Normal 3 3 2 3 2 2" xfId="14938" xr:uid="{00000000-0005-0000-0000-0000143B0000}"/>
    <cellStyle name="Normal 3 3 2 3 2 2 2" xfId="14939" xr:uid="{00000000-0005-0000-0000-0000153B0000}"/>
    <cellStyle name="Normal 3 3 2 3 2 2 2 2" xfId="14940" xr:uid="{00000000-0005-0000-0000-0000163B0000}"/>
    <cellStyle name="Normal 3 3 2 3 2 2 2 2 2" xfId="14941" xr:uid="{00000000-0005-0000-0000-0000173B0000}"/>
    <cellStyle name="Normal 3 3 2 3 2 2 2 2 3" xfId="14942" xr:uid="{00000000-0005-0000-0000-0000183B0000}"/>
    <cellStyle name="Normal 3 3 2 3 2 2 2 2 4" xfId="14943" xr:uid="{00000000-0005-0000-0000-0000193B0000}"/>
    <cellStyle name="Normal 3 3 2 3 2 2 2 3" xfId="14944" xr:uid="{00000000-0005-0000-0000-00001A3B0000}"/>
    <cellStyle name="Normal 3 3 2 3 2 2 2 4" xfId="14945" xr:uid="{00000000-0005-0000-0000-00001B3B0000}"/>
    <cellStyle name="Normal 3 3 2 3 2 2 2 5" xfId="14946" xr:uid="{00000000-0005-0000-0000-00001C3B0000}"/>
    <cellStyle name="Normal 3 3 2 3 2 2 3" xfId="14947" xr:uid="{00000000-0005-0000-0000-00001D3B0000}"/>
    <cellStyle name="Normal 3 3 2 3 2 2 3 2" xfId="14948" xr:uid="{00000000-0005-0000-0000-00001E3B0000}"/>
    <cellStyle name="Normal 3 3 2 3 2 2 3 3" xfId="14949" xr:uid="{00000000-0005-0000-0000-00001F3B0000}"/>
    <cellStyle name="Normal 3 3 2 3 2 2 3 4" xfId="14950" xr:uid="{00000000-0005-0000-0000-0000203B0000}"/>
    <cellStyle name="Normal 3 3 2 3 2 2 4" xfId="14951" xr:uid="{00000000-0005-0000-0000-0000213B0000}"/>
    <cellStyle name="Normal 3 3 2 3 2 2 5" xfId="14952" xr:uid="{00000000-0005-0000-0000-0000223B0000}"/>
    <cellStyle name="Normal 3 3 2 3 2 2 6" xfId="14953" xr:uid="{00000000-0005-0000-0000-0000233B0000}"/>
    <cellStyle name="Normal 3 3 2 3 2 3" xfId="14954" xr:uid="{00000000-0005-0000-0000-0000243B0000}"/>
    <cellStyle name="Normal 3 3 2 3 2 3 2" xfId="14955" xr:uid="{00000000-0005-0000-0000-0000253B0000}"/>
    <cellStyle name="Normal 3 3 2 3 2 3 2 2" xfId="14956" xr:uid="{00000000-0005-0000-0000-0000263B0000}"/>
    <cellStyle name="Normal 3 3 2 3 2 3 2 2 2" xfId="14957" xr:uid="{00000000-0005-0000-0000-0000273B0000}"/>
    <cellStyle name="Normal 3 3 2 3 2 3 2 2 3" xfId="14958" xr:uid="{00000000-0005-0000-0000-0000283B0000}"/>
    <cellStyle name="Normal 3 3 2 3 2 3 2 2 4" xfId="14959" xr:uid="{00000000-0005-0000-0000-0000293B0000}"/>
    <cellStyle name="Normal 3 3 2 3 2 3 2 3" xfId="14960" xr:uid="{00000000-0005-0000-0000-00002A3B0000}"/>
    <cellStyle name="Normal 3 3 2 3 2 3 2 4" xfId="14961" xr:uid="{00000000-0005-0000-0000-00002B3B0000}"/>
    <cellStyle name="Normal 3 3 2 3 2 3 2 5" xfId="14962" xr:uid="{00000000-0005-0000-0000-00002C3B0000}"/>
    <cellStyle name="Normal 3 3 2 3 2 3 3" xfId="14963" xr:uid="{00000000-0005-0000-0000-00002D3B0000}"/>
    <cellStyle name="Normal 3 3 2 3 2 3 3 2" xfId="14964" xr:uid="{00000000-0005-0000-0000-00002E3B0000}"/>
    <cellStyle name="Normal 3 3 2 3 2 3 3 3" xfId="14965" xr:uid="{00000000-0005-0000-0000-00002F3B0000}"/>
    <cellStyle name="Normal 3 3 2 3 2 3 3 4" xfId="14966" xr:uid="{00000000-0005-0000-0000-0000303B0000}"/>
    <cellStyle name="Normal 3 3 2 3 2 3 4" xfId="14967" xr:uid="{00000000-0005-0000-0000-0000313B0000}"/>
    <cellStyle name="Normal 3 3 2 3 2 3 5" xfId="14968" xr:uid="{00000000-0005-0000-0000-0000323B0000}"/>
    <cellStyle name="Normal 3 3 2 3 2 3 6" xfId="14969" xr:uid="{00000000-0005-0000-0000-0000333B0000}"/>
    <cellStyle name="Normal 3 3 2 3 2 4" xfId="14970" xr:uid="{00000000-0005-0000-0000-0000343B0000}"/>
    <cellStyle name="Normal 3 3 2 3 2 4 2" xfId="14971" xr:uid="{00000000-0005-0000-0000-0000353B0000}"/>
    <cellStyle name="Normal 3 3 2 3 2 4 2 2" xfId="14972" xr:uid="{00000000-0005-0000-0000-0000363B0000}"/>
    <cellStyle name="Normal 3 3 2 3 2 4 2 3" xfId="14973" xr:uid="{00000000-0005-0000-0000-0000373B0000}"/>
    <cellStyle name="Normal 3 3 2 3 2 4 2 4" xfId="14974" xr:uid="{00000000-0005-0000-0000-0000383B0000}"/>
    <cellStyle name="Normal 3 3 2 3 2 4 3" xfId="14975" xr:uid="{00000000-0005-0000-0000-0000393B0000}"/>
    <cellStyle name="Normal 3 3 2 3 2 4 4" xfId="14976" xr:uid="{00000000-0005-0000-0000-00003A3B0000}"/>
    <cellStyle name="Normal 3 3 2 3 2 4 5" xfId="14977" xr:uid="{00000000-0005-0000-0000-00003B3B0000}"/>
    <cellStyle name="Normal 3 3 2 3 2 5" xfId="14978" xr:uid="{00000000-0005-0000-0000-00003C3B0000}"/>
    <cellStyle name="Normal 3 3 2 3 2 5 2" xfId="14979" xr:uid="{00000000-0005-0000-0000-00003D3B0000}"/>
    <cellStyle name="Normal 3 3 2 3 2 5 3" xfId="14980" xr:uid="{00000000-0005-0000-0000-00003E3B0000}"/>
    <cellStyle name="Normal 3 3 2 3 2 5 4" xfId="14981" xr:uid="{00000000-0005-0000-0000-00003F3B0000}"/>
    <cellStyle name="Normal 3 3 2 3 2 6" xfId="14982" xr:uid="{00000000-0005-0000-0000-0000403B0000}"/>
    <cellStyle name="Normal 3 3 2 3 2 7" xfId="14983" xr:uid="{00000000-0005-0000-0000-0000413B0000}"/>
    <cellStyle name="Normal 3 3 2 3 2 8" xfId="14984" xr:uid="{00000000-0005-0000-0000-0000423B0000}"/>
    <cellStyle name="Normal 3 3 2 3 3" xfId="14985" xr:uid="{00000000-0005-0000-0000-0000433B0000}"/>
    <cellStyle name="Normal 3 3 2 3 3 2" xfId="14986" xr:uid="{00000000-0005-0000-0000-0000443B0000}"/>
    <cellStyle name="Normal 3 3 2 3 3 2 2" xfId="14987" xr:uid="{00000000-0005-0000-0000-0000453B0000}"/>
    <cellStyle name="Normal 3 3 2 3 3 2 2 2" xfId="14988" xr:uid="{00000000-0005-0000-0000-0000463B0000}"/>
    <cellStyle name="Normal 3 3 2 3 3 2 2 3" xfId="14989" xr:uid="{00000000-0005-0000-0000-0000473B0000}"/>
    <cellStyle name="Normal 3 3 2 3 3 2 2 4" xfId="14990" xr:uid="{00000000-0005-0000-0000-0000483B0000}"/>
    <cellStyle name="Normal 3 3 2 3 3 2 3" xfId="14991" xr:uid="{00000000-0005-0000-0000-0000493B0000}"/>
    <cellStyle name="Normal 3 3 2 3 3 2 4" xfId="14992" xr:uid="{00000000-0005-0000-0000-00004A3B0000}"/>
    <cellStyle name="Normal 3 3 2 3 3 2 5" xfId="14993" xr:uid="{00000000-0005-0000-0000-00004B3B0000}"/>
    <cellStyle name="Normal 3 3 2 3 3 3" xfId="14994" xr:uid="{00000000-0005-0000-0000-00004C3B0000}"/>
    <cellStyle name="Normal 3 3 2 3 3 3 2" xfId="14995" xr:uid="{00000000-0005-0000-0000-00004D3B0000}"/>
    <cellStyle name="Normal 3 3 2 3 3 3 3" xfId="14996" xr:uid="{00000000-0005-0000-0000-00004E3B0000}"/>
    <cellStyle name="Normal 3 3 2 3 3 3 4" xfId="14997" xr:uid="{00000000-0005-0000-0000-00004F3B0000}"/>
    <cellStyle name="Normal 3 3 2 3 3 4" xfId="14998" xr:uid="{00000000-0005-0000-0000-0000503B0000}"/>
    <cellStyle name="Normal 3 3 2 3 3 5" xfId="14999" xr:uid="{00000000-0005-0000-0000-0000513B0000}"/>
    <cellStyle name="Normal 3 3 2 3 3 6" xfId="15000" xr:uid="{00000000-0005-0000-0000-0000523B0000}"/>
    <cellStyle name="Normal 3 3 2 3 4" xfId="15001" xr:uid="{00000000-0005-0000-0000-0000533B0000}"/>
    <cellStyle name="Normal 3 3 2 3 4 2" xfId="15002" xr:uid="{00000000-0005-0000-0000-0000543B0000}"/>
    <cellStyle name="Normal 3 3 2 3 4 2 2" xfId="15003" xr:uid="{00000000-0005-0000-0000-0000553B0000}"/>
    <cellStyle name="Normal 3 3 2 3 4 2 2 2" xfId="15004" xr:uid="{00000000-0005-0000-0000-0000563B0000}"/>
    <cellStyle name="Normal 3 3 2 3 4 2 2 3" xfId="15005" xr:uid="{00000000-0005-0000-0000-0000573B0000}"/>
    <cellStyle name="Normal 3 3 2 3 4 2 2 4" xfId="15006" xr:uid="{00000000-0005-0000-0000-0000583B0000}"/>
    <cellStyle name="Normal 3 3 2 3 4 2 3" xfId="15007" xr:uid="{00000000-0005-0000-0000-0000593B0000}"/>
    <cellStyle name="Normal 3 3 2 3 4 2 4" xfId="15008" xr:uid="{00000000-0005-0000-0000-00005A3B0000}"/>
    <cellStyle name="Normal 3 3 2 3 4 2 5" xfId="15009" xr:uid="{00000000-0005-0000-0000-00005B3B0000}"/>
    <cellStyle name="Normal 3 3 2 3 4 3" xfId="15010" xr:uid="{00000000-0005-0000-0000-00005C3B0000}"/>
    <cellStyle name="Normal 3 3 2 3 4 3 2" xfId="15011" xr:uid="{00000000-0005-0000-0000-00005D3B0000}"/>
    <cellStyle name="Normal 3 3 2 3 4 3 3" xfId="15012" xr:uid="{00000000-0005-0000-0000-00005E3B0000}"/>
    <cellStyle name="Normal 3 3 2 3 4 3 4" xfId="15013" xr:uid="{00000000-0005-0000-0000-00005F3B0000}"/>
    <cellStyle name="Normal 3 3 2 3 4 4" xfId="15014" xr:uid="{00000000-0005-0000-0000-0000603B0000}"/>
    <cellStyle name="Normal 3 3 2 3 4 5" xfId="15015" xr:uid="{00000000-0005-0000-0000-0000613B0000}"/>
    <cellStyle name="Normal 3 3 2 3 4 6" xfId="15016" xr:uid="{00000000-0005-0000-0000-0000623B0000}"/>
    <cellStyle name="Normal 3 3 2 3 5" xfId="15017" xr:uid="{00000000-0005-0000-0000-0000633B0000}"/>
    <cellStyle name="Normal 3 3 2 3 5 2" xfId="15018" xr:uid="{00000000-0005-0000-0000-0000643B0000}"/>
    <cellStyle name="Normal 3 3 2 3 5 2 2" xfId="15019" xr:uid="{00000000-0005-0000-0000-0000653B0000}"/>
    <cellStyle name="Normal 3 3 2 3 5 2 3" xfId="15020" xr:uid="{00000000-0005-0000-0000-0000663B0000}"/>
    <cellStyle name="Normal 3 3 2 3 5 2 4" xfId="15021" xr:uid="{00000000-0005-0000-0000-0000673B0000}"/>
    <cellStyle name="Normal 3 3 2 3 5 3" xfId="15022" xr:uid="{00000000-0005-0000-0000-0000683B0000}"/>
    <cellStyle name="Normal 3 3 2 3 5 4" xfId="15023" xr:uid="{00000000-0005-0000-0000-0000693B0000}"/>
    <cellStyle name="Normal 3 3 2 3 5 5" xfId="15024" xr:uid="{00000000-0005-0000-0000-00006A3B0000}"/>
    <cellStyle name="Normal 3 3 2 3 6" xfId="15025" xr:uid="{00000000-0005-0000-0000-00006B3B0000}"/>
    <cellStyle name="Normal 3 3 2 3 6 2" xfId="15026" xr:uid="{00000000-0005-0000-0000-00006C3B0000}"/>
    <cellStyle name="Normal 3 3 2 3 6 3" xfId="15027" xr:uid="{00000000-0005-0000-0000-00006D3B0000}"/>
    <cellStyle name="Normal 3 3 2 3 6 4" xfId="15028" xr:uid="{00000000-0005-0000-0000-00006E3B0000}"/>
    <cellStyle name="Normal 3 3 2 3 7" xfId="15029" xr:uid="{00000000-0005-0000-0000-00006F3B0000}"/>
    <cellStyle name="Normal 3 3 2 3 8" xfId="15030" xr:uid="{00000000-0005-0000-0000-0000703B0000}"/>
    <cellStyle name="Normal 3 3 2 3 9" xfId="15031" xr:uid="{00000000-0005-0000-0000-0000713B0000}"/>
    <cellStyle name="Normal 3 3 2 4" xfId="15032" xr:uid="{00000000-0005-0000-0000-0000723B0000}"/>
    <cellStyle name="Normal 3 3 2 4 2" xfId="15033" xr:uid="{00000000-0005-0000-0000-0000733B0000}"/>
    <cellStyle name="Normal 3 3 2 4 2 2" xfId="15034" xr:uid="{00000000-0005-0000-0000-0000743B0000}"/>
    <cellStyle name="Normal 3 3 2 4 2 2 2" xfId="15035" xr:uid="{00000000-0005-0000-0000-0000753B0000}"/>
    <cellStyle name="Normal 3 3 2 4 2 2 2 2" xfId="15036" xr:uid="{00000000-0005-0000-0000-0000763B0000}"/>
    <cellStyle name="Normal 3 3 2 4 2 2 2 2 2" xfId="15037" xr:uid="{00000000-0005-0000-0000-0000773B0000}"/>
    <cellStyle name="Normal 3 3 2 4 2 2 2 2 3" xfId="15038" xr:uid="{00000000-0005-0000-0000-0000783B0000}"/>
    <cellStyle name="Normal 3 3 2 4 2 2 2 2 4" xfId="15039" xr:uid="{00000000-0005-0000-0000-0000793B0000}"/>
    <cellStyle name="Normal 3 3 2 4 2 2 2 3" xfId="15040" xr:uid="{00000000-0005-0000-0000-00007A3B0000}"/>
    <cellStyle name="Normal 3 3 2 4 2 2 2 4" xfId="15041" xr:uid="{00000000-0005-0000-0000-00007B3B0000}"/>
    <cellStyle name="Normal 3 3 2 4 2 2 2 5" xfId="15042" xr:uid="{00000000-0005-0000-0000-00007C3B0000}"/>
    <cellStyle name="Normal 3 3 2 4 2 2 3" xfId="15043" xr:uid="{00000000-0005-0000-0000-00007D3B0000}"/>
    <cellStyle name="Normal 3 3 2 4 2 2 3 2" xfId="15044" xr:uid="{00000000-0005-0000-0000-00007E3B0000}"/>
    <cellStyle name="Normal 3 3 2 4 2 2 3 3" xfId="15045" xr:uid="{00000000-0005-0000-0000-00007F3B0000}"/>
    <cellStyle name="Normal 3 3 2 4 2 2 3 4" xfId="15046" xr:uid="{00000000-0005-0000-0000-0000803B0000}"/>
    <cellStyle name="Normal 3 3 2 4 2 2 4" xfId="15047" xr:uid="{00000000-0005-0000-0000-0000813B0000}"/>
    <cellStyle name="Normal 3 3 2 4 2 2 5" xfId="15048" xr:uid="{00000000-0005-0000-0000-0000823B0000}"/>
    <cellStyle name="Normal 3 3 2 4 2 2 6" xfId="15049" xr:uid="{00000000-0005-0000-0000-0000833B0000}"/>
    <cellStyle name="Normal 3 3 2 4 2 3" xfId="15050" xr:uid="{00000000-0005-0000-0000-0000843B0000}"/>
    <cellStyle name="Normal 3 3 2 4 2 3 2" xfId="15051" xr:uid="{00000000-0005-0000-0000-0000853B0000}"/>
    <cellStyle name="Normal 3 3 2 4 2 3 2 2" xfId="15052" xr:uid="{00000000-0005-0000-0000-0000863B0000}"/>
    <cellStyle name="Normal 3 3 2 4 2 3 2 2 2" xfId="15053" xr:uid="{00000000-0005-0000-0000-0000873B0000}"/>
    <cellStyle name="Normal 3 3 2 4 2 3 2 2 3" xfId="15054" xr:uid="{00000000-0005-0000-0000-0000883B0000}"/>
    <cellStyle name="Normal 3 3 2 4 2 3 2 2 4" xfId="15055" xr:uid="{00000000-0005-0000-0000-0000893B0000}"/>
    <cellStyle name="Normal 3 3 2 4 2 3 2 3" xfId="15056" xr:uid="{00000000-0005-0000-0000-00008A3B0000}"/>
    <cellStyle name="Normal 3 3 2 4 2 3 2 4" xfId="15057" xr:uid="{00000000-0005-0000-0000-00008B3B0000}"/>
    <cellStyle name="Normal 3 3 2 4 2 3 2 5" xfId="15058" xr:uid="{00000000-0005-0000-0000-00008C3B0000}"/>
    <cellStyle name="Normal 3 3 2 4 2 3 3" xfId="15059" xr:uid="{00000000-0005-0000-0000-00008D3B0000}"/>
    <cellStyle name="Normal 3 3 2 4 2 3 3 2" xfId="15060" xr:uid="{00000000-0005-0000-0000-00008E3B0000}"/>
    <cellStyle name="Normal 3 3 2 4 2 3 3 3" xfId="15061" xr:uid="{00000000-0005-0000-0000-00008F3B0000}"/>
    <cellStyle name="Normal 3 3 2 4 2 3 3 4" xfId="15062" xr:uid="{00000000-0005-0000-0000-0000903B0000}"/>
    <cellStyle name="Normal 3 3 2 4 2 3 4" xfId="15063" xr:uid="{00000000-0005-0000-0000-0000913B0000}"/>
    <cellStyle name="Normal 3 3 2 4 2 3 5" xfId="15064" xr:uid="{00000000-0005-0000-0000-0000923B0000}"/>
    <cellStyle name="Normal 3 3 2 4 2 3 6" xfId="15065" xr:uid="{00000000-0005-0000-0000-0000933B0000}"/>
    <cellStyle name="Normal 3 3 2 4 2 4" xfId="15066" xr:uid="{00000000-0005-0000-0000-0000943B0000}"/>
    <cellStyle name="Normal 3 3 2 4 2 4 2" xfId="15067" xr:uid="{00000000-0005-0000-0000-0000953B0000}"/>
    <cellStyle name="Normal 3 3 2 4 2 4 2 2" xfId="15068" xr:uid="{00000000-0005-0000-0000-0000963B0000}"/>
    <cellStyle name="Normal 3 3 2 4 2 4 2 3" xfId="15069" xr:uid="{00000000-0005-0000-0000-0000973B0000}"/>
    <cellStyle name="Normal 3 3 2 4 2 4 2 4" xfId="15070" xr:uid="{00000000-0005-0000-0000-0000983B0000}"/>
    <cellStyle name="Normal 3 3 2 4 2 4 3" xfId="15071" xr:uid="{00000000-0005-0000-0000-0000993B0000}"/>
    <cellStyle name="Normal 3 3 2 4 2 4 4" xfId="15072" xr:uid="{00000000-0005-0000-0000-00009A3B0000}"/>
    <cellStyle name="Normal 3 3 2 4 2 4 5" xfId="15073" xr:uid="{00000000-0005-0000-0000-00009B3B0000}"/>
    <cellStyle name="Normal 3 3 2 4 2 5" xfId="15074" xr:uid="{00000000-0005-0000-0000-00009C3B0000}"/>
    <cellStyle name="Normal 3 3 2 4 2 5 2" xfId="15075" xr:uid="{00000000-0005-0000-0000-00009D3B0000}"/>
    <cellStyle name="Normal 3 3 2 4 2 5 3" xfId="15076" xr:uid="{00000000-0005-0000-0000-00009E3B0000}"/>
    <cellStyle name="Normal 3 3 2 4 2 5 4" xfId="15077" xr:uid="{00000000-0005-0000-0000-00009F3B0000}"/>
    <cellStyle name="Normal 3 3 2 4 2 6" xfId="15078" xr:uid="{00000000-0005-0000-0000-0000A03B0000}"/>
    <cellStyle name="Normal 3 3 2 4 2 7" xfId="15079" xr:uid="{00000000-0005-0000-0000-0000A13B0000}"/>
    <cellStyle name="Normal 3 3 2 4 2 8" xfId="15080" xr:uid="{00000000-0005-0000-0000-0000A23B0000}"/>
    <cellStyle name="Normal 3 3 2 4 3" xfId="15081" xr:uid="{00000000-0005-0000-0000-0000A33B0000}"/>
    <cellStyle name="Normal 3 3 2 4 3 2" xfId="15082" xr:uid="{00000000-0005-0000-0000-0000A43B0000}"/>
    <cellStyle name="Normal 3 3 2 4 3 2 2" xfId="15083" xr:uid="{00000000-0005-0000-0000-0000A53B0000}"/>
    <cellStyle name="Normal 3 3 2 4 3 2 2 2" xfId="15084" xr:uid="{00000000-0005-0000-0000-0000A63B0000}"/>
    <cellStyle name="Normal 3 3 2 4 3 2 2 3" xfId="15085" xr:uid="{00000000-0005-0000-0000-0000A73B0000}"/>
    <cellStyle name="Normal 3 3 2 4 3 2 2 4" xfId="15086" xr:uid="{00000000-0005-0000-0000-0000A83B0000}"/>
    <cellStyle name="Normal 3 3 2 4 3 2 3" xfId="15087" xr:uid="{00000000-0005-0000-0000-0000A93B0000}"/>
    <cellStyle name="Normal 3 3 2 4 3 2 4" xfId="15088" xr:uid="{00000000-0005-0000-0000-0000AA3B0000}"/>
    <cellStyle name="Normal 3 3 2 4 3 2 5" xfId="15089" xr:uid="{00000000-0005-0000-0000-0000AB3B0000}"/>
    <cellStyle name="Normal 3 3 2 4 3 3" xfId="15090" xr:uid="{00000000-0005-0000-0000-0000AC3B0000}"/>
    <cellStyle name="Normal 3 3 2 4 3 3 2" xfId="15091" xr:uid="{00000000-0005-0000-0000-0000AD3B0000}"/>
    <cellStyle name="Normal 3 3 2 4 3 3 3" xfId="15092" xr:uid="{00000000-0005-0000-0000-0000AE3B0000}"/>
    <cellStyle name="Normal 3 3 2 4 3 3 4" xfId="15093" xr:uid="{00000000-0005-0000-0000-0000AF3B0000}"/>
    <cellStyle name="Normal 3 3 2 4 3 4" xfId="15094" xr:uid="{00000000-0005-0000-0000-0000B03B0000}"/>
    <cellStyle name="Normal 3 3 2 4 3 5" xfId="15095" xr:uid="{00000000-0005-0000-0000-0000B13B0000}"/>
    <cellStyle name="Normal 3 3 2 4 3 6" xfId="15096" xr:uid="{00000000-0005-0000-0000-0000B23B0000}"/>
    <cellStyle name="Normal 3 3 2 4 4" xfId="15097" xr:uid="{00000000-0005-0000-0000-0000B33B0000}"/>
    <cellStyle name="Normal 3 3 2 4 4 2" xfId="15098" xr:uid="{00000000-0005-0000-0000-0000B43B0000}"/>
    <cellStyle name="Normal 3 3 2 4 4 2 2" xfId="15099" xr:uid="{00000000-0005-0000-0000-0000B53B0000}"/>
    <cellStyle name="Normal 3 3 2 4 4 2 2 2" xfId="15100" xr:uid="{00000000-0005-0000-0000-0000B63B0000}"/>
    <cellStyle name="Normal 3 3 2 4 4 2 2 3" xfId="15101" xr:uid="{00000000-0005-0000-0000-0000B73B0000}"/>
    <cellStyle name="Normal 3 3 2 4 4 2 2 4" xfId="15102" xr:uid="{00000000-0005-0000-0000-0000B83B0000}"/>
    <cellStyle name="Normal 3 3 2 4 4 2 3" xfId="15103" xr:uid="{00000000-0005-0000-0000-0000B93B0000}"/>
    <cellStyle name="Normal 3 3 2 4 4 2 4" xfId="15104" xr:uid="{00000000-0005-0000-0000-0000BA3B0000}"/>
    <cellStyle name="Normal 3 3 2 4 4 2 5" xfId="15105" xr:uid="{00000000-0005-0000-0000-0000BB3B0000}"/>
    <cellStyle name="Normal 3 3 2 4 4 3" xfId="15106" xr:uid="{00000000-0005-0000-0000-0000BC3B0000}"/>
    <cellStyle name="Normal 3 3 2 4 4 3 2" xfId="15107" xr:uid="{00000000-0005-0000-0000-0000BD3B0000}"/>
    <cellStyle name="Normal 3 3 2 4 4 3 3" xfId="15108" xr:uid="{00000000-0005-0000-0000-0000BE3B0000}"/>
    <cellStyle name="Normal 3 3 2 4 4 3 4" xfId="15109" xr:uid="{00000000-0005-0000-0000-0000BF3B0000}"/>
    <cellStyle name="Normal 3 3 2 4 4 4" xfId="15110" xr:uid="{00000000-0005-0000-0000-0000C03B0000}"/>
    <cellStyle name="Normal 3 3 2 4 4 5" xfId="15111" xr:uid="{00000000-0005-0000-0000-0000C13B0000}"/>
    <cellStyle name="Normal 3 3 2 4 4 6" xfId="15112" xr:uid="{00000000-0005-0000-0000-0000C23B0000}"/>
    <cellStyle name="Normal 3 3 2 4 5" xfId="15113" xr:uid="{00000000-0005-0000-0000-0000C33B0000}"/>
    <cellStyle name="Normal 3 3 2 4 5 2" xfId="15114" xr:uid="{00000000-0005-0000-0000-0000C43B0000}"/>
    <cellStyle name="Normal 3 3 2 4 5 2 2" xfId="15115" xr:uid="{00000000-0005-0000-0000-0000C53B0000}"/>
    <cellStyle name="Normal 3 3 2 4 5 2 3" xfId="15116" xr:uid="{00000000-0005-0000-0000-0000C63B0000}"/>
    <cellStyle name="Normal 3 3 2 4 5 2 4" xfId="15117" xr:uid="{00000000-0005-0000-0000-0000C73B0000}"/>
    <cellStyle name="Normal 3 3 2 4 5 3" xfId="15118" xr:uid="{00000000-0005-0000-0000-0000C83B0000}"/>
    <cellStyle name="Normal 3 3 2 4 5 4" xfId="15119" xr:uid="{00000000-0005-0000-0000-0000C93B0000}"/>
    <cellStyle name="Normal 3 3 2 4 5 5" xfId="15120" xr:uid="{00000000-0005-0000-0000-0000CA3B0000}"/>
    <cellStyle name="Normal 3 3 2 4 6" xfId="15121" xr:uid="{00000000-0005-0000-0000-0000CB3B0000}"/>
    <cellStyle name="Normal 3 3 2 4 6 2" xfId="15122" xr:uid="{00000000-0005-0000-0000-0000CC3B0000}"/>
    <cellStyle name="Normal 3 3 2 4 6 3" xfId="15123" xr:uid="{00000000-0005-0000-0000-0000CD3B0000}"/>
    <cellStyle name="Normal 3 3 2 4 6 4" xfId="15124" xr:uid="{00000000-0005-0000-0000-0000CE3B0000}"/>
    <cellStyle name="Normal 3 3 2 4 7" xfId="15125" xr:uid="{00000000-0005-0000-0000-0000CF3B0000}"/>
    <cellStyle name="Normal 3 3 2 4 8" xfId="15126" xr:uid="{00000000-0005-0000-0000-0000D03B0000}"/>
    <cellStyle name="Normal 3 3 2 4 9" xfId="15127" xr:uid="{00000000-0005-0000-0000-0000D13B0000}"/>
    <cellStyle name="Normal 3 3 2 5" xfId="15128" xr:uid="{00000000-0005-0000-0000-0000D23B0000}"/>
    <cellStyle name="Normal 3 3 2 5 2" xfId="15129" xr:uid="{00000000-0005-0000-0000-0000D33B0000}"/>
    <cellStyle name="Normal 3 3 2 5 2 2" xfId="15130" xr:uid="{00000000-0005-0000-0000-0000D43B0000}"/>
    <cellStyle name="Normal 3 3 2 5 2 2 2" xfId="15131" xr:uid="{00000000-0005-0000-0000-0000D53B0000}"/>
    <cellStyle name="Normal 3 3 2 5 2 2 2 2" xfId="15132" xr:uid="{00000000-0005-0000-0000-0000D63B0000}"/>
    <cellStyle name="Normal 3 3 2 5 2 2 2 3" xfId="15133" xr:uid="{00000000-0005-0000-0000-0000D73B0000}"/>
    <cellStyle name="Normal 3 3 2 5 2 2 2 4" xfId="15134" xr:uid="{00000000-0005-0000-0000-0000D83B0000}"/>
    <cellStyle name="Normal 3 3 2 5 2 2 3" xfId="15135" xr:uid="{00000000-0005-0000-0000-0000D93B0000}"/>
    <cellStyle name="Normal 3 3 2 5 2 2 4" xfId="15136" xr:uid="{00000000-0005-0000-0000-0000DA3B0000}"/>
    <cellStyle name="Normal 3 3 2 5 2 2 5" xfId="15137" xr:uid="{00000000-0005-0000-0000-0000DB3B0000}"/>
    <cellStyle name="Normal 3 3 2 5 2 3" xfId="15138" xr:uid="{00000000-0005-0000-0000-0000DC3B0000}"/>
    <cellStyle name="Normal 3 3 2 5 2 3 2" xfId="15139" xr:uid="{00000000-0005-0000-0000-0000DD3B0000}"/>
    <cellStyle name="Normal 3 3 2 5 2 3 3" xfId="15140" xr:uid="{00000000-0005-0000-0000-0000DE3B0000}"/>
    <cellStyle name="Normal 3 3 2 5 2 3 4" xfId="15141" xr:uid="{00000000-0005-0000-0000-0000DF3B0000}"/>
    <cellStyle name="Normal 3 3 2 5 2 4" xfId="15142" xr:uid="{00000000-0005-0000-0000-0000E03B0000}"/>
    <cellStyle name="Normal 3 3 2 5 2 5" xfId="15143" xr:uid="{00000000-0005-0000-0000-0000E13B0000}"/>
    <cellStyle name="Normal 3 3 2 5 2 6" xfId="15144" xr:uid="{00000000-0005-0000-0000-0000E23B0000}"/>
    <cellStyle name="Normal 3 3 2 5 3" xfId="15145" xr:uid="{00000000-0005-0000-0000-0000E33B0000}"/>
    <cellStyle name="Normal 3 3 2 5 3 2" xfId="15146" xr:uid="{00000000-0005-0000-0000-0000E43B0000}"/>
    <cellStyle name="Normal 3 3 2 5 3 2 2" xfId="15147" xr:uid="{00000000-0005-0000-0000-0000E53B0000}"/>
    <cellStyle name="Normal 3 3 2 5 3 2 2 2" xfId="15148" xr:uid="{00000000-0005-0000-0000-0000E63B0000}"/>
    <cellStyle name="Normal 3 3 2 5 3 2 2 3" xfId="15149" xr:uid="{00000000-0005-0000-0000-0000E73B0000}"/>
    <cellStyle name="Normal 3 3 2 5 3 2 2 4" xfId="15150" xr:uid="{00000000-0005-0000-0000-0000E83B0000}"/>
    <cellStyle name="Normal 3 3 2 5 3 2 3" xfId="15151" xr:uid="{00000000-0005-0000-0000-0000E93B0000}"/>
    <cellStyle name="Normal 3 3 2 5 3 2 4" xfId="15152" xr:uid="{00000000-0005-0000-0000-0000EA3B0000}"/>
    <cellStyle name="Normal 3 3 2 5 3 2 5" xfId="15153" xr:uid="{00000000-0005-0000-0000-0000EB3B0000}"/>
    <cellStyle name="Normal 3 3 2 5 3 3" xfId="15154" xr:uid="{00000000-0005-0000-0000-0000EC3B0000}"/>
    <cellStyle name="Normal 3 3 2 5 3 3 2" xfId="15155" xr:uid="{00000000-0005-0000-0000-0000ED3B0000}"/>
    <cellStyle name="Normal 3 3 2 5 3 3 3" xfId="15156" xr:uid="{00000000-0005-0000-0000-0000EE3B0000}"/>
    <cellStyle name="Normal 3 3 2 5 3 3 4" xfId="15157" xr:uid="{00000000-0005-0000-0000-0000EF3B0000}"/>
    <cellStyle name="Normal 3 3 2 5 3 4" xfId="15158" xr:uid="{00000000-0005-0000-0000-0000F03B0000}"/>
    <cellStyle name="Normal 3 3 2 5 3 5" xfId="15159" xr:uid="{00000000-0005-0000-0000-0000F13B0000}"/>
    <cellStyle name="Normal 3 3 2 5 3 6" xfId="15160" xr:uid="{00000000-0005-0000-0000-0000F23B0000}"/>
    <cellStyle name="Normal 3 3 2 5 4" xfId="15161" xr:uid="{00000000-0005-0000-0000-0000F33B0000}"/>
    <cellStyle name="Normal 3 3 2 5 4 2" xfId="15162" xr:uid="{00000000-0005-0000-0000-0000F43B0000}"/>
    <cellStyle name="Normal 3 3 2 5 4 2 2" xfId="15163" xr:uid="{00000000-0005-0000-0000-0000F53B0000}"/>
    <cellStyle name="Normal 3 3 2 5 4 2 3" xfId="15164" xr:uid="{00000000-0005-0000-0000-0000F63B0000}"/>
    <cellStyle name="Normal 3 3 2 5 4 2 4" xfId="15165" xr:uid="{00000000-0005-0000-0000-0000F73B0000}"/>
    <cellStyle name="Normal 3 3 2 5 4 3" xfId="15166" xr:uid="{00000000-0005-0000-0000-0000F83B0000}"/>
    <cellStyle name="Normal 3 3 2 5 4 4" xfId="15167" xr:uid="{00000000-0005-0000-0000-0000F93B0000}"/>
    <cellStyle name="Normal 3 3 2 5 4 5" xfId="15168" xr:uid="{00000000-0005-0000-0000-0000FA3B0000}"/>
    <cellStyle name="Normal 3 3 2 5 5" xfId="15169" xr:uid="{00000000-0005-0000-0000-0000FB3B0000}"/>
    <cellStyle name="Normal 3 3 2 5 5 2" xfId="15170" xr:uid="{00000000-0005-0000-0000-0000FC3B0000}"/>
    <cellStyle name="Normal 3 3 2 5 5 3" xfId="15171" xr:uid="{00000000-0005-0000-0000-0000FD3B0000}"/>
    <cellStyle name="Normal 3 3 2 5 5 4" xfId="15172" xr:uid="{00000000-0005-0000-0000-0000FE3B0000}"/>
    <cellStyle name="Normal 3 3 2 5 6" xfId="15173" xr:uid="{00000000-0005-0000-0000-0000FF3B0000}"/>
    <cellStyle name="Normal 3 3 2 5 7" xfId="15174" xr:uid="{00000000-0005-0000-0000-0000003C0000}"/>
    <cellStyle name="Normal 3 3 2 5 8" xfId="15175" xr:uid="{00000000-0005-0000-0000-0000013C0000}"/>
    <cellStyle name="Normal 3 3 2 6" xfId="15176" xr:uid="{00000000-0005-0000-0000-0000023C0000}"/>
    <cellStyle name="Normal 3 3 2 6 2" xfId="15177" xr:uid="{00000000-0005-0000-0000-0000033C0000}"/>
    <cellStyle name="Normal 3 3 2 6 2 2" xfId="15178" xr:uid="{00000000-0005-0000-0000-0000043C0000}"/>
    <cellStyle name="Normal 3 3 2 6 2 2 2" xfId="15179" xr:uid="{00000000-0005-0000-0000-0000053C0000}"/>
    <cellStyle name="Normal 3 3 2 6 2 2 2 2" xfId="15180" xr:uid="{00000000-0005-0000-0000-0000063C0000}"/>
    <cellStyle name="Normal 3 3 2 6 2 2 2 3" xfId="15181" xr:uid="{00000000-0005-0000-0000-0000073C0000}"/>
    <cellStyle name="Normal 3 3 2 6 2 2 2 4" xfId="15182" xr:uid="{00000000-0005-0000-0000-0000083C0000}"/>
    <cellStyle name="Normal 3 3 2 6 2 2 3" xfId="15183" xr:uid="{00000000-0005-0000-0000-0000093C0000}"/>
    <cellStyle name="Normal 3 3 2 6 2 2 4" xfId="15184" xr:uid="{00000000-0005-0000-0000-00000A3C0000}"/>
    <cellStyle name="Normal 3 3 2 6 2 2 5" xfId="15185" xr:uid="{00000000-0005-0000-0000-00000B3C0000}"/>
    <cellStyle name="Normal 3 3 2 6 2 3" xfId="15186" xr:uid="{00000000-0005-0000-0000-00000C3C0000}"/>
    <cellStyle name="Normal 3 3 2 6 2 3 2" xfId="15187" xr:uid="{00000000-0005-0000-0000-00000D3C0000}"/>
    <cellStyle name="Normal 3 3 2 6 2 3 3" xfId="15188" xr:uid="{00000000-0005-0000-0000-00000E3C0000}"/>
    <cellStyle name="Normal 3 3 2 6 2 3 4" xfId="15189" xr:uid="{00000000-0005-0000-0000-00000F3C0000}"/>
    <cellStyle name="Normal 3 3 2 6 2 4" xfId="15190" xr:uid="{00000000-0005-0000-0000-0000103C0000}"/>
    <cellStyle name="Normal 3 3 2 6 2 5" xfId="15191" xr:uid="{00000000-0005-0000-0000-0000113C0000}"/>
    <cellStyle name="Normal 3 3 2 6 2 6" xfId="15192" xr:uid="{00000000-0005-0000-0000-0000123C0000}"/>
    <cellStyle name="Normal 3 3 2 6 3" xfId="15193" xr:uid="{00000000-0005-0000-0000-0000133C0000}"/>
    <cellStyle name="Normal 3 3 2 6 3 2" xfId="15194" xr:uid="{00000000-0005-0000-0000-0000143C0000}"/>
    <cellStyle name="Normal 3 3 2 6 3 2 2" xfId="15195" xr:uid="{00000000-0005-0000-0000-0000153C0000}"/>
    <cellStyle name="Normal 3 3 2 6 3 2 2 2" xfId="15196" xr:uid="{00000000-0005-0000-0000-0000163C0000}"/>
    <cellStyle name="Normal 3 3 2 6 3 2 2 3" xfId="15197" xr:uid="{00000000-0005-0000-0000-0000173C0000}"/>
    <cellStyle name="Normal 3 3 2 6 3 2 2 4" xfId="15198" xr:uid="{00000000-0005-0000-0000-0000183C0000}"/>
    <cellStyle name="Normal 3 3 2 6 3 2 3" xfId="15199" xr:uid="{00000000-0005-0000-0000-0000193C0000}"/>
    <cellStyle name="Normal 3 3 2 6 3 2 4" xfId="15200" xr:uid="{00000000-0005-0000-0000-00001A3C0000}"/>
    <cellStyle name="Normal 3 3 2 6 3 2 5" xfId="15201" xr:uid="{00000000-0005-0000-0000-00001B3C0000}"/>
    <cellStyle name="Normal 3 3 2 6 3 3" xfId="15202" xr:uid="{00000000-0005-0000-0000-00001C3C0000}"/>
    <cellStyle name="Normal 3 3 2 6 3 3 2" xfId="15203" xr:uid="{00000000-0005-0000-0000-00001D3C0000}"/>
    <cellStyle name="Normal 3 3 2 6 3 3 3" xfId="15204" xr:uid="{00000000-0005-0000-0000-00001E3C0000}"/>
    <cellStyle name="Normal 3 3 2 6 3 3 4" xfId="15205" xr:uid="{00000000-0005-0000-0000-00001F3C0000}"/>
    <cellStyle name="Normal 3 3 2 6 3 4" xfId="15206" xr:uid="{00000000-0005-0000-0000-0000203C0000}"/>
    <cellStyle name="Normal 3 3 2 6 3 5" xfId="15207" xr:uid="{00000000-0005-0000-0000-0000213C0000}"/>
    <cellStyle name="Normal 3 3 2 6 3 6" xfId="15208" xr:uid="{00000000-0005-0000-0000-0000223C0000}"/>
    <cellStyle name="Normal 3 3 2 6 4" xfId="15209" xr:uid="{00000000-0005-0000-0000-0000233C0000}"/>
    <cellStyle name="Normal 3 3 2 6 4 2" xfId="15210" xr:uid="{00000000-0005-0000-0000-0000243C0000}"/>
    <cellStyle name="Normal 3 3 2 6 4 2 2" xfId="15211" xr:uid="{00000000-0005-0000-0000-0000253C0000}"/>
    <cellStyle name="Normal 3 3 2 6 4 2 3" xfId="15212" xr:uid="{00000000-0005-0000-0000-0000263C0000}"/>
    <cellStyle name="Normal 3 3 2 6 4 2 4" xfId="15213" xr:uid="{00000000-0005-0000-0000-0000273C0000}"/>
    <cellStyle name="Normal 3 3 2 6 4 3" xfId="15214" xr:uid="{00000000-0005-0000-0000-0000283C0000}"/>
    <cellStyle name="Normal 3 3 2 6 4 4" xfId="15215" xr:uid="{00000000-0005-0000-0000-0000293C0000}"/>
    <cellStyle name="Normal 3 3 2 6 4 5" xfId="15216" xr:uid="{00000000-0005-0000-0000-00002A3C0000}"/>
    <cellStyle name="Normal 3 3 2 6 5" xfId="15217" xr:uid="{00000000-0005-0000-0000-00002B3C0000}"/>
    <cellStyle name="Normal 3 3 2 6 5 2" xfId="15218" xr:uid="{00000000-0005-0000-0000-00002C3C0000}"/>
    <cellStyle name="Normal 3 3 2 6 5 3" xfId="15219" xr:uid="{00000000-0005-0000-0000-00002D3C0000}"/>
    <cellStyle name="Normal 3 3 2 6 5 4" xfId="15220" xr:uid="{00000000-0005-0000-0000-00002E3C0000}"/>
    <cellStyle name="Normal 3 3 2 6 6" xfId="15221" xr:uid="{00000000-0005-0000-0000-00002F3C0000}"/>
    <cellStyle name="Normal 3 3 2 6 7" xfId="15222" xr:uid="{00000000-0005-0000-0000-0000303C0000}"/>
    <cellStyle name="Normal 3 3 2 6 8" xfId="15223" xr:uid="{00000000-0005-0000-0000-0000313C0000}"/>
    <cellStyle name="Normal 3 3 2 7" xfId="15224" xr:uid="{00000000-0005-0000-0000-0000323C0000}"/>
    <cellStyle name="Normal 3 3 2 7 2" xfId="15225" xr:uid="{00000000-0005-0000-0000-0000333C0000}"/>
    <cellStyle name="Normal 3 3 2 7 2 2" xfId="15226" xr:uid="{00000000-0005-0000-0000-0000343C0000}"/>
    <cellStyle name="Normal 3 3 2 7 2 2 2" xfId="15227" xr:uid="{00000000-0005-0000-0000-0000353C0000}"/>
    <cellStyle name="Normal 3 3 2 7 2 2 3" xfId="15228" xr:uid="{00000000-0005-0000-0000-0000363C0000}"/>
    <cellStyle name="Normal 3 3 2 7 2 2 4" xfId="15229" xr:uid="{00000000-0005-0000-0000-0000373C0000}"/>
    <cellStyle name="Normal 3 3 2 7 2 3" xfId="15230" xr:uid="{00000000-0005-0000-0000-0000383C0000}"/>
    <cellStyle name="Normal 3 3 2 7 2 4" xfId="15231" xr:uid="{00000000-0005-0000-0000-0000393C0000}"/>
    <cellStyle name="Normal 3 3 2 7 2 5" xfId="15232" xr:uid="{00000000-0005-0000-0000-00003A3C0000}"/>
    <cellStyle name="Normal 3 3 2 7 3" xfId="15233" xr:uid="{00000000-0005-0000-0000-00003B3C0000}"/>
    <cellStyle name="Normal 3 3 2 7 3 2" xfId="15234" xr:uid="{00000000-0005-0000-0000-00003C3C0000}"/>
    <cellStyle name="Normal 3 3 2 7 3 3" xfId="15235" xr:uid="{00000000-0005-0000-0000-00003D3C0000}"/>
    <cellStyle name="Normal 3 3 2 7 3 4" xfId="15236" xr:uid="{00000000-0005-0000-0000-00003E3C0000}"/>
    <cellStyle name="Normal 3 3 2 7 4" xfId="15237" xr:uid="{00000000-0005-0000-0000-00003F3C0000}"/>
    <cellStyle name="Normal 3 3 2 7 5" xfId="15238" xr:uid="{00000000-0005-0000-0000-0000403C0000}"/>
    <cellStyle name="Normal 3 3 2 7 6" xfId="15239" xr:uid="{00000000-0005-0000-0000-0000413C0000}"/>
    <cellStyle name="Normal 3 3 2 8" xfId="15240" xr:uid="{00000000-0005-0000-0000-0000423C0000}"/>
    <cellStyle name="Normal 3 3 2 8 2" xfId="15241" xr:uid="{00000000-0005-0000-0000-0000433C0000}"/>
    <cellStyle name="Normal 3 3 2 8 2 2" xfId="15242" xr:uid="{00000000-0005-0000-0000-0000443C0000}"/>
    <cellStyle name="Normal 3 3 2 8 2 2 2" xfId="15243" xr:uid="{00000000-0005-0000-0000-0000453C0000}"/>
    <cellStyle name="Normal 3 3 2 8 2 2 3" xfId="15244" xr:uid="{00000000-0005-0000-0000-0000463C0000}"/>
    <cellStyle name="Normal 3 3 2 8 2 2 4" xfId="15245" xr:uid="{00000000-0005-0000-0000-0000473C0000}"/>
    <cellStyle name="Normal 3 3 2 8 2 3" xfId="15246" xr:uid="{00000000-0005-0000-0000-0000483C0000}"/>
    <cellStyle name="Normal 3 3 2 8 2 4" xfId="15247" xr:uid="{00000000-0005-0000-0000-0000493C0000}"/>
    <cellStyle name="Normal 3 3 2 8 2 5" xfId="15248" xr:uid="{00000000-0005-0000-0000-00004A3C0000}"/>
    <cellStyle name="Normal 3 3 2 8 3" xfId="15249" xr:uid="{00000000-0005-0000-0000-00004B3C0000}"/>
    <cellStyle name="Normal 3 3 2 8 3 2" xfId="15250" xr:uid="{00000000-0005-0000-0000-00004C3C0000}"/>
    <cellStyle name="Normal 3 3 2 8 3 3" xfId="15251" xr:uid="{00000000-0005-0000-0000-00004D3C0000}"/>
    <cellStyle name="Normal 3 3 2 8 3 4" xfId="15252" xr:uid="{00000000-0005-0000-0000-00004E3C0000}"/>
    <cellStyle name="Normal 3 3 2 8 4" xfId="15253" xr:uid="{00000000-0005-0000-0000-00004F3C0000}"/>
    <cellStyle name="Normal 3 3 2 8 5" xfId="15254" xr:uid="{00000000-0005-0000-0000-0000503C0000}"/>
    <cellStyle name="Normal 3 3 2 8 6" xfId="15255" xr:uid="{00000000-0005-0000-0000-0000513C0000}"/>
    <cellStyle name="Normal 3 3 2 9" xfId="15256" xr:uid="{00000000-0005-0000-0000-0000523C0000}"/>
    <cellStyle name="Normal 3 3 3" xfId="15257" xr:uid="{00000000-0005-0000-0000-0000533C0000}"/>
    <cellStyle name="Normal 3 3 3 10" xfId="15258" xr:uid="{00000000-0005-0000-0000-0000543C0000}"/>
    <cellStyle name="Normal 3 3 3 2" xfId="15259" xr:uid="{00000000-0005-0000-0000-0000553C0000}"/>
    <cellStyle name="Normal 3 3 3 2 2" xfId="15260" xr:uid="{00000000-0005-0000-0000-0000563C0000}"/>
    <cellStyle name="Normal 3 3 3 2 2 2" xfId="15261" xr:uid="{00000000-0005-0000-0000-0000573C0000}"/>
    <cellStyle name="Normal 3 3 3 2 2 2 2" xfId="15262" xr:uid="{00000000-0005-0000-0000-0000583C0000}"/>
    <cellStyle name="Normal 3 3 3 2 2 2 2 2" xfId="15263" xr:uid="{00000000-0005-0000-0000-0000593C0000}"/>
    <cellStyle name="Normal 3 3 3 2 2 2 2 3" xfId="15264" xr:uid="{00000000-0005-0000-0000-00005A3C0000}"/>
    <cellStyle name="Normal 3 3 3 2 2 2 2 4" xfId="15265" xr:uid="{00000000-0005-0000-0000-00005B3C0000}"/>
    <cellStyle name="Normal 3 3 3 2 2 2 3" xfId="15266" xr:uid="{00000000-0005-0000-0000-00005C3C0000}"/>
    <cellStyle name="Normal 3 3 3 2 2 2 4" xfId="15267" xr:uid="{00000000-0005-0000-0000-00005D3C0000}"/>
    <cellStyle name="Normal 3 3 3 2 2 2 5" xfId="15268" xr:uid="{00000000-0005-0000-0000-00005E3C0000}"/>
    <cellStyle name="Normal 3 3 3 2 2 3" xfId="15269" xr:uid="{00000000-0005-0000-0000-00005F3C0000}"/>
    <cellStyle name="Normal 3 3 3 2 2 3 2" xfId="15270" xr:uid="{00000000-0005-0000-0000-0000603C0000}"/>
    <cellStyle name="Normal 3 3 3 2 2 3 3" xfId="15271" xr:uid="{00000000-0005-0000-0000-0000613C0000}"/>
    <cellStyle name="Normal 3 3 3 2 2 3 4" xfId="15272" xr:uid="{00000000-0005-0000-0000-0000623C0000}"/>
    <cellStyle name="Normal 3 3 3 2 2 4" xfId="15273" xr:uid="{00000000-0005-0000-0000-0000633C0000}"/>
    <cellStyle name="Normal 3 3 3 2 2 5" xfId="15274" xr:uid="{00000000-0005-0000-0000-0000643C0000}"/>
    <cellStyle name="Normal 3 3 3 2 2 6" xfId="15275" xr:uid="{00000000-0005-0000-0000-0000653C0000}"/>
    <cellStyle name="Normal 3 3 3 2 3" xfId="15276" xr:uid="{00000000-0005-0000-0000-0000663C0000}"/>
    <cellStyle name="Normal 3 3 3 2 3 2" xfId="15277" xr:uid="{00000000-0005-0000-0000-0000673C0000}"/>
    <cellStyle name="Normal 3 3 3 2 3 2 2" xfId="15278" xr:uid="{00000000-0005-0000-0000-0000683C0000}"/>
    <cellStyle name="Normal 3 3 3 2 3 2 2 2" xfId="15279" xr:uid="{00000000-0005-0000-0000-0000693C0000}"/>
    <cellStyle name="Normal 3 3 3 2 3 2 2 3" xfId="15280" xr:uid="{00000000-0005-0000-0000-00006A3C0000}"/>
    <cellStyle name="Normal 3 3 3 2 3 2 2 4" xfId="15281" xr:uid="{00000000-0005-0000-0000-00006B3C0000}"/>
    <cellStyle name="Normal 3 3 3 2 3 2 3" xfId="15282" xr:uid="{00000000-0005-0000-0000-00006C3C0000}"/>
    <cellStyle name="Normal 3 3 3 2 3 2 4" xfId="15283" xr:uid="{00000000-0005-0000-0000-00006D3C0000}"/>
    <cellStyle name="Normal 3 3 3 2 3 2 5" xfId="15284" xr:uid="{00000000-0005-0000-0000-00006E3C0000}"/>
    <cellStyle name="Normal 3 3 3 2 3 3" xfId="15285" xr:uid="{00000000-0005-0000-0000-00006F3C0000}"/>
    <cellStyle name="Normal 3 3 3 2 3 3 2" xfId="15286" xr:uid="{00000000-0005-0000-0000-0000703C0000}"/>
    <cellStyle name="Normal 3 3 3 2 3 3 3" xfId="15287" xr:uid="{00000000-0005-0000-0000-0000713C0000}"/>
    <cellStyle name="Normal 3 3 3 2 3 3 4" xfId="15288" xr:uid="{00000000-0005-0000-0000-0000723C0000}"/>
    <cellStyle name="Normal 3 3 3 2 3 4" xfId="15289" xr:uid="{00000000-0005-0000-0000-0000733C0000}"/>
    <cellStyle name="Normal 3 3 3 2 3 5" xfId="15290" xr:uid="{00000000-0005-0000-0000-0000743C0000}"/>
    <cellStyle name="Normal 3 3 3 2 3 6" xfId="15291" xr:uid="{00000000-0005-0000-0000-0000753C0000}"/>
    <cellStyle name="Normal 3 3 3 2 4" xfId="15292" xr:uid="{00000000-0005-0000-0000-0000763C0000}"/>
    <cellStyle name="Normal 3 3 3 2 4 2" xfId="15293" xr:uid="{00000000-0005-0000-0000-0000773C0000}"/>
    <cellStyle name="Normal 3 3 3 2 4 2 2" xfId="15294" xr:uid="{00000000-0005-0000-0000-0000783C0000}"/>
    <cellStyle name="Normal 3 3 3 2 4 2 3" xfId="15295" xr:uid="{00000000-0005-0000-0000-0000793C0000}"/>
    <cellStyle name="Normal 3 3 3 2 4 2 4" xfId="15296" xr:uid="{00000000-0005-0000-0000-00007A3C0000}"/>
    <cellStyle name="Normal 3 3 3 2 4 3" xfId="15297" xr:uid="{00000000-0005-0000-0000-00007B3C0000}"/>
    <cellStyle name="Normal 3 3 3 2 4 4" xfId="15298" xr:uid="{00000000-0005-0000-0000-00007C3C0000}"/>
    <cellStyle name="Normal 3 3 3 2 4 5" xfId="15299" xr:uid="{00000000-0005-0000-0000-00007D3C0000}"/>
    <cellStyle name="Normal 3 3 3 2 5" xfId="15300" xr:uid="{00000000-0005-0000-0000-00007E3C0000}"/>
    <cellStyle name="Normal 3 3 3 2 5 2" xfId="15301" xr:uid="{00000000-0005-0000-0000-00007F3C0000}"/>
    <cellStyle name="Normal 3 3 3 2 5 3" xfId="15302" xr:uid="{00000000-0005-0000-0000-0000803C0000}"/>
    <cellStyle name="Normal 3 3 3 2 5 4" xfId="15303" xr:uid="{00000000-0005-0000-0000-0000813C0000}"/>
    <cellStyle name="Normal 3 3 3 2 6" xfId="15304" xr:uid="{00000000-0005-0000-0000-0000823C0000}"/>
    <cellStyle name="Normal 3 3 3 2 7" xfId="15305" xr:uid="{00000000-0005-0000-0000-0000833C0000}"/>
    <cellStyle name="Normal 3 3 3 2 8" xfId="15306" xr:uid="{00000000-0005-0000-0000-0000843C0000}"/>
    <cellStyle name="Normal 3 3 3 3" xfId="15307" xr:uid="{00000000-0005-0000-0000-0000853C0000}"/>
    <cellStyle name="Normal 3 3 3 3 2" xfId="15308" xr:uid="{00000000-0005-0000-0000-0000863C0000}"/>
    <cellStyle name="Normal 3 3 3 3 2 2" xfId="15309" xr:uid="{00000000-0005-0000-0000-0000873C0000}"/>
    <cellStyle name="Normal 3 3 3 3 2 2 2" xfId="15310" xr:uid="{00000000-0005-0000-0000-0000883C0000}"/>
    <cellStyle name="Normal 3 3 3 3 2 2 3" xfId="15311" xr:uid="{00000000-0005-0000-0000-0000893C0000}"/>
    <cellStyle name="Normal 3 3 3 3 2 2 4" xfId="15312" xr:uid="{00000000-0005-0000-0000-00008A3C0000}"/>
    <cellStyle name="Normal 3 3 3 3 2 3" xfId="15313" xr:uid="{00000000-0005-0000-0000-00008B3C0000}"/>
    <cellStyle name="Normal 3 3 3 3 2 4" xfId="15314" xr:uid="{00000000-0005-0000-0000-00008C3C0000}"/>
    <cellStyle name="Normal 3 3 3 3 2 5" xfId="15315" xr:uid="{00000000-0005-0000-0000-00008D3C0000}"/>
    <cellStyle name="Normal 3 3 3 3 3" xfId="15316" xr:uid="{00000000-0005-0000-0000-00008E3C0000}"/>
    <cellStyle name="Normal 3 3 3 3 3 2" xfId="15317" xr:uid="{00000000-0005-0000-0000-00008F3C0000}"/>
    <cellStyle name="Normal 3 3 3 3 3 3" xfId="15318" xr:uid="{00000000-0005-0000-0000-0000903C0000}"/>
    <cellStyle name="Normal 3 3 3 3 3 4" xfId="15319" xr:uid="{00000000-0005-0000-0000-0000913C0000}"/>
    <cellStyle name="Normal 3 3 3 3 4" xfId="15320" xr:uid="{00000000-0005-0000-0000-0000923C0000}"/>
    <cellStyle name="Normal 3 3 3 3 5" xfId="15321" xr:uid="{00000000-0005-0000-0000-0000933C0000}"/>
    <cellStyle name="Normal 3 3 3 3 6" xfId="15322" xr:uid="{00000000-0005-0000-0000-0000943C0000}"/>
    <cellStyle name="Normal 3 3 3 4" xfId="15323" xr:uid="{00000000-0005-0000-0000-0000953C0000}"/>
    <cellStyle name="Normal 3 3 3 4 2" xfId="15324" xr:uid="{00000000-0005-0000-0000-0000963C0000}"/>
    <cellStyle name="Normal 3 3 3 4 2 2" xfId="15325" xr:uid="{00000000-0005-0000-0000-0000973C0000}"/>
    <cellStyle name="Normal 3 3 3 4 2 2 2" xfId="15326" xr:uid="{00000000-0005-0000-0000-0000983C0000}"/>
    <cellStyle name="Normal 3 3 3 4 2 2 3" xfId="15327" xr:uid="{00000000-0005-0000-0000-0000993C0000}"/>
    <cellStyle name="Normal 3 3 3 4 2 2 4" xfId="15328" xr:uid="{00000000-0005-0000-0000-00009A3C0000}"/>
    <cellStyle name="Normal 3 3 3 4 2 3" xfId="15329" xr:uid="{00000000-0005-0000-0000-00009B3C0000}"/>
    <cellStyle name="Normal 3 3 3 4 2 4" xfId="15330" xr:uid="{00000000-0005-0000-0000-00009C3C0000}"/>
    <cellStyle name="Normal 3 3 3 4 2 5" xfId="15331" xr:uid="{00000000-0005-0000-0000-00009D3C0000}"/>
    <cellStyle name="Normal 3 3 3 4 3" xfId="15332" xr:uid="{00000000-0005-0000-0000-00009E3C0000}"/>
    <cellStyle name="Normal 3 3 3 4 3 2" xfId="15333" xr:uid="{00000000-0005-0000-0000-00009F3C0000}"/>
    <cellStyle name="Normal 3 3 3 4 3 3" xfId="15334" xr:uid="{00000000-0005-0000-0000-0000A03C0000}"/>
    <cellStyle name="Normal 3 3 3 4 3 4" xfId="15335" xr:uid="{00000000-0005-0000-0000-0000A13C0000}"/>
    <cellStyle name="Normal 3 3 3 4 4" xfId="15336" xr:uid="{00000000-0005-0000-0000-0000A23C0000}"/>
    <cellStyle name="Normal 3 3 3 4 5" xfId="15337" xr:uid="{00000000-0005-0000-0000-0000A33C0000}"/>
    <cellStyle name="Normal 3 3 3 4 6" xfId="15338" xr:uid="{00000000-0005-0000-0000-0000A43C0000}"/>
    <cellStyle name="Normal 3 3 3 5" xfId="15339" xr:uid="{00000000-0005-0000-0000-0000A53C0000}"/>
    <cellStyle name="Normal 3 3 3 6" xfId="15340" xr:uid="{00000000-0005-0000-0000-0000A63C0000}"/>
    <cellStyle name="Normal 3 3 3 6 2" xfId="15341" xr:uid="{00000000-0005-0000-0000-0000A73C0000}"/>
    <cellStyle name="Normal 3 3 3 6 2 2" xfId="15342" xr:uid="{00000000-0005-0000-0000-0000A83C0000}"/>
    <cellStyle name="Normal 3 3 3 6 2 3" xfId="15343" xr:uid="{00000000-0005-0000-0000-0000A93C0000}"/>
    <cellStyle name="Normal 3 3 3 6 2 4" xfId="15344" xr:uid="{00000000-0005-0000-0000-0000AA3C0000}"/>
    <cellStyle name="Normal 3 3 3 6 3" xfId="15345" xr:uid="{00000000-0005-0000-0000-0000AB3C0000}"/>
    <cellStyle name="Normal 3 3 3 6 4" xfId="15346" xr:uid="{00000000-0005-0000-0000-0000AC3C0000}"/>
    <cellStyle name="Normal 3 3 3 6 5" xfId="15347" xr:uid="{00000000-0005-0000-0000-0000AD3C0000}"/>
    <cellStyle name="Normal 3 3 3 7" xfId="15348" xr:uid="{00000000-0005-0000-0000-0000AE3C0000}"/>
    <cellStyle name="Normal 3 3 3 7 2" xfId="15349" xr:uid="{00000000-0005-0000-0000-0000AF3C0000}"/>
    <cellStyle name="Normal 3 3 3 7 3" xfId="15350" xr:uid="{00000000-0005-0000-0000-0000B03C0000}"/>
    <cellStyle name="Normal 3 3 3 7 4" xfId="15351" xr:uid="{00000000-0005-0000-0000-0000B13C0000}"/>
    <cellStyle name="Normal 3 3 3 8" xfId="15352" xr:uid="{00000000-0005-0000-0000-0000B23C0000}"/>
    <cellStyle name="Normal 3 3 3 9" xfId="15353" xr:uid="{00000000-0005-0000-0000-0000B33C0000}"/>
    <cellStyle name="Normal 3 3 4" xfId="15354" xr:uid="{00000000-0005-0000-0000-0000B43C0000}"/>
    <cellStyle name="Normal 3 3 4 10" xfId="15355" xr:uid="{00000000-0005-0000-0000-0000B53C0000}"/>
    <cellStyle name="Normal 3 3 4 2" xfId="15356" xr:uid="{00000000-0005-0000-0000-0000B63C0000}"/>
    <cellStyle name="Normal 3 3 4 2 2" xfId="15357" xr:uid="{00000000-0005-0000-0000-0000B73C0000}"/>
    <cellStyle name="Normal 3 3 4 2 2 2" xfId="15358" xr:uid="{00000000-0005-0000-0000-0000B83C0000}"/>
    <cellStyle name="Normal 3 3 4 2 2 2 2" xfId="15359" xr:uid="{00000000-0005-0000-0000-0000B93C0000}"/>
    <cellStyle name="Normal 3 3 4 2 2 2 2 2" xfId="15360" xr:uid="{00000000-0005-0000-0000-0000BA3C0000}"/>
    <cellStyle name="Normal 3 3 4 2 2 2 2 3" xfId="15361" xr:uid="{00000000-0005-0000-0000-0000BB3C0000}"/>
    <cellStyle name="Normal 3 3 4 2 2 2 2 4" xfId="15362" xr:uid="{00000000-0005-0000-0000-0000BC3C0000}"/>
    <cellStyle name="Normal 3 3 4 2 2 2 3" xfId="15363" xr:uid="{00000000-0005-0000-0000-0000BD3C0000}"/>
    <cellStyle name="Normal 3 3 4 2 2 2 4" xfId="15364" xr:uid="{00000000-0005-0000-0000-0000BE3C0000}"/>
    <cellStyle name="Normal 3 3 4 2 2 2 5" xfId="15365" xr:uid="{00000000-0005-0000-0000-0000BF3C0000}"/>
    <cellStyle name="Normal 3 3 4 2 2 3" xfId="15366" xr:uid="{00000000-0005-0000-0000-0000C03C0000}"/>
    <cellStyle name="Normal 3 3 4 2 2 3 2" xfId="15367" xr:uid="{00000000-0005-0000-0000-0000C13C0000}"/>
    <cellStyle name="Normal 3 3 4 2 2 3 3" xfId="15368" xr:uid="{00000000-0005-0000-0000-0000C23C0000}"/>
    <cellStyle name="Normal 3 3 4 2 2 3 4" xfId="15369" xr:uid="{00000000-0005-0000-0000-0000C33C0000}"/>
    <cellStyle name="Normal 3 3 4 2 2 4" xfId="15370" xr:uid="{00000000-0005-0000-0000-0000C43C0000}"/>
    <cellStyle name="Normal 3 3 4 2 2 5" xfId="15371" xr:uid="{00000000-0005-0000-0000-0000C53C0000}"/>
    <cellStyle name="Normal 3 3 4 2 2 6" xfId="15372" xr:uid="{00000000-0005-0000-0000-0000C63C0000}"/>
    <cellStyle name="Normal 3 3 4 2 3" xfId="15373" xr:uid="{00000000-0005-0000-0000-0000C73C0000}"/>
    <cellStyle name="Normal 3 3 4 2 3 2" xfId="15374" xr:uid="{00000000-0005-0000-0000-0000C83C0000}"/>
    <cellStyle name="Normal 3 3 4 2 3 2 2" xfId="15375" xr:uid="{00000000-0005-0000-0000-0000C93C0000}"/>
    <cellStyle name="Normal 3 3 4 2 3 2 2 2" xfId="15376" xr:uid="{00000000-0005-0000-0000-0000CA3C0000}"/>
    <cellStyle name="Normal 3 3 4 2 3 2 2 3" xfId="15377" xr:uid="{00000000-0005-0000-0000-0000CB3C0000}"/>
    <cellStyle name="Normal 3 3 4 2 3 2 2 4" xfId="15378" xr:uid="{00000000-0005-0000-0000-0000CC3C0000}"/>
    <cellStyle name="Normal 3 3 4 2 3 2 3" xfId="15379" xr:uid="{00000000-0005-0000-0000-0000CD3C0000}"/>
    <cellStyle name="Normal 3 3 4 2 3 2 4" xfId="15380" xr:uid="{00000000-0005-0000-0000-0000CE3C0000}"/>
    <cellStyle name="Normal 3 3 4 2 3 2 5" xfId="15381" xr:uid="{00000000-0005-0000-0000-0000CF3C0000}"/>
    <cellStyle name="Normal 3 3 4 2 3 3" xfId="15382" xr:uid="{00000000-0005-0000-0000-0000D03C0000}"/>
    <cellStyle name="Normal 3 3 4 2 3 3 2" xfId="15383" xr:uid="{00000000-0005-0000-0000-0000D13C0000}"/>
    <cellStyle name="Normal 3 3 4 2 3 3 3" xfId="15384" xr:uid="{00000000-0005-0000-0000-0000D23C0000}"/>
    <cellStyle name="Normal 3 3 4 2 3 3 4" xfId="15385" xr:uid="{00000000-0005-0000-0000-0000D33C0000}"/>
    <cellStyle name="Normal 3 3 4 2 3 4" xfId="15386" xr:uid="{00000000-0005-0000-0000-0000D43C0000}"/>
    <cellStyle name="Normal 3 3 4 2 3 5" xfId="15387" xr:uid="{00000000-0005-0000-0000-0000D53C0000}"/>
    <cellStyle name="Normal 3 3 4 2 3 6" xfId="15388" xr:uid="{00000000-0005-0000-0000-0000D63C0000}"/>
    <cellStyle name="Normal 3 3 4 2 4" xfId="15389" xr:uid="{00000000-0005-0000-0000-0000D73C0000}"/>
    <cellStyle name="Normal 3 3 4 2 4 2" xfId="15390" xr:uid="{00000000-0005-0000-0000-0000D83C0000}"/>
    <cellStyle name="Normal 3 3 4 2 4 2 2" xfId="15391" xr:uid="{00000000-0005-0000-0000-0000D93C0000}"/>
    <cellStyle name="Normal 3 3 4 2 4 2 3" xfId="15392" xr:uid="{00000000-0005-0000-0000-0000DA3C0000}"/>
    <cellStyle name="Normal 3 3 4 2 4 2 4" xfId="15393" xr:uid="{00000000-0005-0000-0000-0000DB3C0000}"/>
    <cellStyle name="Normal 3 3 4 2 4 3" xfId="15394" xr:uid="{00000000-0005-0000-0000-0000DC3C0000}"/>
    <cellStyle name="Normal 3 3 4 2 4 4" xfId="15395" xr:uid="{00000000-0005-0000-0000-0000DD3C0000}"/>
    <cellStyle name="Normal 3 3 4 2 4 5" xfId="15396" xr:uid="{00000000-0005-0000-0000-0000DE3C0000}"/>
    <cellStyle name="Normal 3 3 4 2 5" xfId="15397" xr:uid="{00000000-0005-0000-0000-0000DF3C0000}"/>
    <cellStyle name="Normal 3 3 4 2 5 2" xfId="15398" xr:uid="{00000000-0005-0000-0000-0000E03C0000}"/>
    <cellStyle name="Normal 3 3 4 2 5 3" xfId="15399" xr:uid="{00000000-0005-0000-0000-0000E13C0000}"/>
    <cellStyle name="Normal 3 3 4 2 5 4" xfId="15400" xr:uid="{00000000-0005-0000-0000-0000E23C0000}"/>
    <cellStyle name="Normal 3 3 4 2 6" xfId="15401" xr:uid="{00000000-0005-0000-0000-0000E33C0000}"/>
    <cellStyle name="Normal 3 3 4 2 7" xfId="15402" xr:uid="{00000000-0005-0000-0000-0000E43C0000}"/>
    <cellStyle name="Normal 3 3 4 2 8" xfId="15403" xr:uid="{00000000-0005-0000-0000-0000E53C0000}"/>
    <cellStyle name="Normal 3 3 4 3" xfId="15404" xr:uid="{00000000-0005-0000-0000-0000E63C0000}"/>
    <cellStyle name="Normal 3 3 4 3 2" xfId="15405" xr:uid="{00000000-0005-0000-0000-0000E73C0000}"/>
    <cellStyle name="Normal 3 3 4 3 2 2" xfId="15406" xr:uid="{00000000-0005-0000-0000-0000E83C0000}"/>
    <cellStyle name="Normal 3 3 4 3 2 2 2" xfId="15407" xr:uid="{00000000-0005-0000-0000-0000E93C0000}"/>
    <cellStyle name="Normal 3 3 4 3 2 2 3" xfId="15408" xr:uid="{00000000-0005-0000-0000-0000EA3C0000}"/>
    <cellStyle name="Normal 3 3 4 3 2 2 4" xfId="15409" xr:uid="{00000000-0005-0000-0000-0000EB3C0000}"/>
    <cellStyle name="Normal 3 3 4 3 2 3" xfId="15410" xr:uid="{00000000-0005-0000-0000-0000EC3C0000}"/>
    <cellStyle name="Normal 3 3 4 3 2 4" xfId="15411" xr:uid="{00000000-0005-0000-0000-0000ED3C0000}"/>
    <cellStyle name="Normal 3 3 4 3 2 5" xfId="15412" xr:uid="{00000000-0005-0000-0000-0000EE3C0000}"/>
    <cellStyle name="Normal 3 3 4 3 3" xfId="15413" xr:uid="{00000000-0005-0000-0000-0000EF3C0000}"/>
    <cellStyle name="Normal 3 3 4 3 3 2" xfId="15414" xr:uid="{00000000-0005-0000-0000-0000F03C0000}"/>
    <cellStyle name="Normal 3 3 4 3 3 3" xfId="15415" xr:uid="{00000000-0005-0000-0000-0000F13C0000}"/>
    <cellStyle name="Normal 3 3 4 3 3 4" xfId="15416" xr:uid="{00000000-0005-0000-0000-0000F23C0000}"/>
    <cellStyle name="Normal 3 3 4 3 4" xfId="15417" xr:uid="{00000000-0005-0000-0000-0000F33C0000}"/>
    <cellStyle name="Normal 3 3 4 3 5" xfId="15418" xr:uid="{00000000-0005-0000-0000-0000F43C0000}"/>
    <cellStyle name="Normal 3 3 4 3 6" xfId="15419" xr:uid="{00000000-0005-0000-0000-0000F53C0000}"/>
    <cellStyle name="Normal 3 3 4 4" xfId="15420" xr:uid="{00000000-0005-0000-0000-0000F63C0000}"/>
    <cellStyle name="Normal 3 3 4 4 2" xfId="15421" xr:uid="{00000000-0005-0000-0000-0000F73C0000}"/>
    <cellStyle name="Normal 3 3 4 4 2 2" xfId="15422" xr:uid="{00000000-0005-0000-0000-0000F83C0000}"/>
    <cellStyle name="Normal 3 3 4 4 2 2 2" xfId="15423" xr:uid="{00000000-0005-0000-0000-0000F93C0000}"/>
    <cellStyle name="Normal 3 3 4 4 2 2 3" xfId="15424" xr:uid="{00000000-0005-0000-0000-0000FA3C0000}"/>
    <cellStyle name="Normal 3 3 4 4 2 2 4" xfId="15425" xr:uid="{00000000-0005-0000-0000-0000FB3C0000}"/>
    <cellStyle name="Normal 3 3 4 4 2 3" xfId="15426" xr:uid="{00000000-0005-0000-0000-0000FC3C0000}"/>
    <cellStyle name="Normal 3 3 4 4 2 4" xfId="15427" xr:uid="{00000000-0005-0000-0000-0000FD3C0000}"/>
    <cellStyle name="Normal 3 3 4 4 2 5" xfId="15428" xr:uid="{00000000-0005-0000-0000-0000FE3C0000}"/>
    <cellStyle name="Normal 3 3 4 4 3" xfId="15429" xr:uid="{00000000-0005-0000-0000-0000FF3C0000}"/>
    <cellStyle name="Normal 3 3 4 4 3 2" xfId="15430" xr:uid="{00000000-0005-0000-0000-0000003D0000}"/>
    <cellStyle name="Normal 3 3 4 4 3 3" xfId="15431" xr:uid="{00000000-0005-0000-0000-0000013D0000}"/>
    <cellStyle name="Normal 3 3 4 4 3 4" xfId="15432" xr:uid="{00000000-0005-0000-0000-0000023D0000}"/>
    <cellStyle name="Normal 3 3 4 4 4" xfId="15433" xr:uid="{00000000-0005-0000-0000-0000033D0000}"/>
    <cellStyle name="Normal 3 3 4 4 5" xfId="15434" xr:uid="{00000000-0005-0000-0000-0000043D0000}"/>
    <cellStyle name="Normal 3 3 4 4 6" xfId="15435" xr:uid="{00000000-0005-0000-0000-0000053D0000}"/>
    <cellStyle name="Normal 3 3 4 5" xfId="15436" xr:uid="{00000000-0005-0000-0000-0000063D0000}"/>
    <cellStyle name="Normal 3 3 4 6" xfId="15437" xr:uid="{00000000-0005-0000-0000-0000073D0000}"/>
    <cellStyle name="Normal 3 3 4 6 2" xfId="15438" xr:uid="{00000000-0005-0000-0000-0000083D0000}"/>
    <cellStyle name="Normal 3 3 4 6 2 2" xfId="15439" xr:uid="{00000000-0005-0000-0000-0000093D0000}"/>
    <cellStyle name="Normal 3 3 4 6 2 3" xfId="15440" xr:uid="{00000000-0005-0000-0000-00000A3D0000}"/>
    <cellStyle name="Normal 3 3 4 6 2 4" xfId="15441" xr:uid="{00000000-0005-0000-0000-00000B3D0000}"/>
    <cellStyle name="Normal 3 3 4 6 3" xfId="15442" xr:uid="{00000000-0005-0000-0000-00000C3D0000}"/>
    <cellStyle name="Normal 3 3 4 6 4" xfId="15443" xr:uid="{00000000-0005-0000-0000-00000D3D0000}"/>
    <cellStyle name="Normal 3 3 4 6 5" xfId="15444" xr:uid="{00000000-0005-0000-0000-00000E3D0000}"/>
    <cellStyle name="Normal 3 3 4 7" xfId="15445" xr:uid="{00000000-0005-0000-0000-00000F3D0000}"/>
    <cellStyle name="Normal 3 3 4 7 2" xfId="15446" xr:uid="{00000000-0005-0000-0000-0000103D0000}"/>
    <cellStyle name="Normal 3 3 4 7 3" xfId="15447" xr:uid="{00000000-0005-0000-0000-0000113D0000}"/>
    <cellStyle name="Normal 3 3 4 7 4" xfId="15448" xr:uid="{00000000-0005-0000-0000-0000123D0000}"/>
    <cellStyle name="Normal 3 3 4 8" xfId="15449" xr:uid="{00000000-0005-0000-0000-0000133D0000}"/>
    <cellStyle name="Normal 3 3 4 9" xfId="15450" xr:uid="{00000000-0005-0000-0000-0000143D0000}"/>
    <cellStyle name="Normal 3 3 5" xfId="15451" xr:uid="{00000000-0005-0000-0000-0000153D0000}"/>
    <cellStyle name="Normal 3 3 5 2" xfId="15452" xr:uid="{00000000-0005-0000-0000-0000163D0000}"/>
    <cellStyle name="Normal 3 3 6" xfId="15453" xr:uid="{00000000-0005-0000-0000-0000173D0000}"/>
    <cellStyle name="Normal 3 3 6 10" xfId="15454" xr:uid="{00000000-0005-0000-0000-0000183D0000}"/>
    <cellStyle name="Normal 3 3 6 2" xfId="15455" xr:uid="{00000000-0005-0000-0000-0000193D0000}"/>
    <cellStyle name="Normal 3 3 6 2 2" xfId="15456" xr:uid="{00000000-0005-0000-0000-00001A3D0000}"/>
    <cellStyle name="Normal 3 3 6 2 2 2" xfId="15457" xr:uid="{00000000-0005-0000-0000-00001B3D0000}"/>
    <cellStyle name="Normal 3 3 6 2 2 2 2" xfId="15458" xr:uid="{00000000-0005-0000-0000-00001C3D0000}"/>
    <cellStyle name="Normal 3 3 6 2 2 2 2 2" xfId="15459" xr:uid="{00000000-0005-0000-0000-00001D3D0000}"/>
    <cellStyle name="Normal 3 3 6 2 2 2 2 3" xfId="15460" xr:uid="{00000000-0005-0000-0000-00001E3D0000}"/>
    <cellStyle name="Normal 3 3 6 2 2 2 2 4" xfId="15461" xr:uid="{00000000-0005-0000-0000-00001F3D0000}"/>
    <cellStyle name="Normal 3 3 6 2 2 2 3" xfId="15462" xr:uid="{00000000-0005-0000-0000-0000203D0000}"/>
    <cellStyle name="Normal 3 3 6 2 2 2 4" xfId="15463" xr:uid="{00000000-0005-0000-0000-0000213D0000}"/>
    <cellStyle name="Normal 3 3 6 2 2 2 5" xfId="15464" xr:uid="{00000000-0005-0000-0000-0000223D0000}"/>
    <cellStyle name="Normal 3 3 6 2 2 3" xfId="15465" xr:uid="{00000000-0005-0000-0000-0000233D0000}"/>
    <cellStyle name="Normal 3 3 6 2 2 3 2" xfId="15466" xr:uid="{00000000-0005-0000-0000-0000243D0000}"/>
    <cellStyle name="Normal 3 3 6 2 2 3 3" xfId="15467" xr:uid="{00000000-0005-0000-0000-0000253D0000}"/>
    <cellStyle name="Normal 3 3 6 2 2 3 4" xfId="15468" xr:uid="{00000000-0005-0000-0000-0000263D0000}"/>
    <cellStyle name="Normal 3 3 6 2 2 4" xfId="15469" xr:uid="{00000000-0005-0000-0000-0000273D0000}"/>
    <cellStyle name="Normal 3 3 6 2 2 5" xfId="15470" xr:uid="{00000000-0005-0000-0000-0000283D0000}"/>
    <cellStyle name="Normal 3 3 6 2 2 6" xfId="15471" xr:uid="{00000000-0005-0000-0000-0000293D0000}"/>
    <cellStyle name="Normal 3 3 6 2 3" xfId="15472" xr:uid="{00000000-0005-0000-0000-00002A3D0000}"/>
    <cellStyle name="Normal 3 3 6 2 3 2" xfId="15473" xr:uid="{00000000-0005-0000-0000-00002B3D0000}"/>
    <cellStyle name="Normal 3 3 6 2 3 2 2" xfId="15474" xr:uid="{00000000-0005-0000-0000-00002C3D0000}"/>
    <cellStyle name="Normal 3 3 6 2 3 2 2 2" xfId="15475" xr:uid="{00000000-0005-0000-0000-00002D3D0000}"/>
    <cellStyle name="Normal 3 3 6 2 3 2 2 3" xfId="15476" xr:uid="{00000000-0005-0000-0000-00002E3D0000}"/>
    <cellStyle name="Normal 3 3 6 2 3 2 2 4" xfId="15477" xr:uid="{00000000-0005-0000-0000-00002F3D0000}"/>
    <cellStyle name="Normal 3 3 6 2 3 2 3" xfId="15478" xr:uid="{00000000-0005-0000-0000-0000303D0000}"/>
    <cellStyle name="Normal 3 3 6 2 3 2 4" xfId="15479" xr:uid="{00000000-0005-0000-0000-0000313D0000}"/>
    <cellStyle name="Normal 3 3 6 2 3 2 5" xfId="15480" xr:uid="{00000000-0005-0000-0000-0000323D0000}"/>
    <cellStyle name="Normal 3 3 6 2 3 3" xfId="15481" xr:uid="{00000000-0005-0000-0000-0000333D0000}"/>
    <cellStyle name="Normal 3 3 6 2 3 3 2" xfId="15482" xr:uid="{00000000-0005-0000-0000-0000343D0000}"/>
    <cellStyle name="Normal 3 3 6 2 3 3 3" xfId="15483" xr:uid="{00000000-0005-0000-0000-0000353D0000}"/>
    <cellStyle name="Normal 3 3 6 2 3 3 4" xfId="15484" xr:uid="{00000000-0005-0000-0000-0000363D0000}"/>
    <cellStyle name="Normal 3 3 6 2 3 4" xfId="15485" xr:uid="{00000000-0005-0000-0000-0000373D0000}"/>
    <cellStyle name="Normal 3 3 6 2 3 5" xfId="15486" xr:uid="{00000000-0005-0000-0000-0000383D0000}"/>
    <cellStyle name="Normal 3 3 6 2 3 6" xfId="15487" xr:uid="{00000000-0005-0000-0000-0000393D0000}"/>
    <cellStyle name="Normal 3 3 6 2 4" xfId="15488" xr:uid="{00000000-0005-0000-0000-00003A3D0000}"/>
    <cellStyle name="Normal 3 3 6 2 4 2" xfId="15489" xr:uid="{00000000-0005-0000-0000-00003B3D0000}"/>
    <cellStyle name="Normal 3 3 6 2 4 2 2" xfId="15490" xr:uid="{00000000-0005-0000-0000-00003C3D0000}"/>
    <cellStyle name="Normal 3 3 6 2 4 2 3" xfId="15491" xr:uid="{00000000-0005-0000-0000-00003D3D0000}"/>
    <cellStyle name="Normal 3 3 6 2 4 2 4" xfId="15492" xr:uid="{00000000-0005-0000-0000-00003E3D0000}"/>
    <cellStyle name="Normal 3 3 6 2 4 3" xfId="15493" xr:uid="{00000000-0005-0000-0000-00003F3D0000}"/>
    <cellStyle name="Normal 3 3 6 2 4 4" xfId="15494" xr:uid="{00000000-0005-0000-0000-0000403D0000}"/>
    <cellStyle name="Normal 3 3 6 2 4 5" xfId="15495" xr:uid="{00000000-0005-0000-0000-0000413D0000}"/>
    <cellStyle name="Normal 3 3 6 2 5" xfId="15496" xr:uid="{00000000-0005-0000-0000-0000423D0000}"/>
    <cellStyle name="Normal 3 3 6 2 5 2" xfId="15497" xr:uid="{00000000-0005-0000-0000-0000433D0000}"/>
    <cellStyle name="Normal 3 3 6 2 5 3" xfId="15498" xr:uid="{00000000-0005-0000-0000-0000443D0000}"/>
    <cellStyle name="Normal 3 3 6 2 5 4" xfId="15499" xr:uid="{00000000-0005-0000-0000-0000453D0000}"/>
    <cellStyle name="Normal 3 3 6 2 6" xfId="15500" xr:uid="{00000000-0005-0000-0000-0000463D0000}"/>
    <cellStyle name="Normal 3 3 6 2 7" xfId="15501" xr:uid="{00000000-0005-0000-0000-0000473D0000}"/>
    <cellStyle name="Normal 3 3 6 2 8" xfId="15502" xr:uid="{00000000-0005-0000-0000-0000483D0000}"/>
    <cellStyle name="Normal 3 3 6 3" xfId="15503" xr:uid="{00000000-0005-0000-0000-0000493D0000}"/>
    <cellStyle name="Normal 3 3 6 3 2" xfId="15504" xr:uid="{00000000-0005-0000-0000-00004A3D0000}"/>
    <cellStyle name="Normal 3 3 6 3 2 2" xfId="15505" xr:uid="{00000000-0005-0000-0000-00004B3D0000}"/>
    <cellStyle name="Normal 3 3 6 3 2 2 2" xfId="15506" xr:uid="{00000000-0005-0000-0000-00004C3D0000}"/>
    <cellStyle name="Normal 3 3 6 3 2 2 3" xfId="15507" xr:uid="{00000000-0005-0000-0000-00004D3D0000}"/>
    <cellStyle name="Normal 3 3 6 3 2 2 4" xfId="15508" xr:uid="{00000000-0005-0000-0000-00004E3D0000}"/>
    <cellStyle name="Normal 3 3 6 3 2 3" xfId="15509" xr:uid="{00000000-0005-0000-0000-00004F3D0000}"/>
    <cellStyle name="Normal 3 3 6 3 2 4" xfId="15510" xr:uid="{00000000-0005-0000-0000-0000503D0000}"/>
    <cellStyle name="Normal 3 3 6 3 2 5" xfId="15511" xr:uid="{00000000-0005-0000-0000-0000513D0000}"/>
    <cellStyle name="Normal 3 3 6 3 3" xfId="15512" xr:uid="{00000000-0005-0000-0000-0000523D0000}"/>
    <cellStyle name="Normal 3 3 6 3 3 2" xfId="15513" xr:uid="{00000000-0005-0000-0000-0000533D0000}"/>
    <cellStyle name="Normal 3 3 6 3 3 3" xfId="15514" xr:uid="{00000000-0005-0000-0000-0000543D0000}"/>
    <cellStyle name="Normal 3 3 6 3 3 4" xfId="15515" xr:uid="{00000000-0005-0000-0000-0000553D0000}"/>
    <cellStyle name="Normal 3 3 6 3 4" xfId="15516" xr:uid="{00000000-0005-0000-0000-0000563D0000}"/>
    <cellStyle name="Normal 3 3 6 3 5" xfId="15517" xr:uid="{00000000-0005-0000-0000-0000573D0000}"/>
    <cellStyle name="Normal 3 3 6 3 6" xfId="15518" xr:uid="{00000000-0005-0000-0000-0000583D0000}"/>
    <cellStyle name="Normal 3 3 6 4" xfId="15519" xr:uid="{00000000-0005-0000-0000-0000593D0000}"/>
    <cellStyle name="Normal 3 3 6 4 2" xfId="15520" xr:uid="{00000000-0005-0000-0000-00005A3D0000}"/>
    <cellStyle name="Normal 3 3 6 4 2 2" xfId="15521" xr:uid="{00000000-0005-0000-0000-00005B3D0000}"/>
    <cellStyle name="Normal 3 3 6 4 2 2 2" xfId="15522" xr:uid="{00000000-0005-0000-0000-00005C3D0000}"/>
    <cellStyle name="Normal 3 3 6 4 2 2 3" xfId="15523" xr:uid="{00000000-0005-0000-0000-00005D3D0000}"/>
    <cellStyle name="Normal 3 3 6 4 2 2 4" xfId="15524" xr:uid="{00000000-0005-0000-0000-00005E3D0000}"/>
    <cellStyle name="Normal 3 3 6 4 2 3" xfId="15525" xr:uid="{00000000-0005-0000-0000-00005F3D0000}"/>
    <cellStyle name="Normal 3 3 6 4 2 4" xfId="15526" xr:uid="{00000000-0005-0000-0000-0000603D0000}"/>
    <cellStyle name="Normal 3 3 6 4 2 5" xfId="15527" xr:uid="{00000000-0005-0000-0000-0000613D0000}"/>
    <cellStyle name="Normal 3 3 6 4 3" xfId="15528" xr:uid="{00000000-0005-0000-0000-0000623D0000}"/>
    <cellStyle name="Normal 3 3 6 4 3 2" xfId="15529" xr:uid="{00000000-0005-0000-0000-0000633D0000}"/>
    <cellStyle name="Normal 3 3 6 4 3 3" xfId="15530" xr:uid="{00000000-0005-0000-0000-0000643D0000}"/>
    <cellStyle name="Normal 3 3 6 4 3 4" xfId="15531" xr:uid="{00000000-0005-0000-0000-0000653D0000}"/>
    <cellStyle name="Normal 3 3 6 4 4" xfId="15532" xr:uid="{00000000-0005-0000-0000-0000663D0000}"/>
    <cellStyle name="Normal 3 3 6 4 5" xfId="15533" xr:uid="{00000000-0005-0000-0000-0000673D0000}"/>
    <cellStyle name="Normal 3 3 6 4 6" xfId="15534" xr:uid="{00000000-0005-0000-0000-0000683D0000}"/>
    <cellStyle name="Normal 3 3 6 5" xfId="15535" xr:uid="{00000000-0005-0000-0000-0000693D0000}"/>
    <cellStyle name="Normal 3 3 6 6" xfId="15536" xr:uid="{00000000-0005-0000-0000-00006A3D0000}"/>
    <cellStyle name="Normal 3 3 6 6 2" xfId="15537" xr:uid="{00000000-0005-0000-0000-00006B3D0000}"/>
    <cellStyle name="Normal 3 3 6 6 2 2" xfId="15538" xr:uid="{00000000-0005-0000-0000-00006C3D0000}"/>
    <cellStyle name="Normal 3 3 6 6 2 3" xfId="15539" xr:uid="{00000000-0005-0000-0000-00006D3D0000}"/>
    <cellStyle name="Normal 3 3 6 6 2 4" xfId="15540" xr:uid="{00000000-0005-0000-0000-00006E3D0000}"/>
    <cellStyle name="Normal 3 3 6 6 3" xfId="15541" xr:uid="{00000000-0005-0000-0000-00006F3D0000}"/>
    <cellStyle name="Normal 3 3 6 6 4" xfId="15542" xr:uid="{00000000-0005-0000-0000-0000703D0000}"/>
    <cellStyle name="Normal 3 3 6 6 5" xfId="15543" xr:uid="{00000000-0005-0000-0000-0000713D0000}"/>
    <cellStyle name="Normal 3 3 6 7" xfId="15544" xr:uid="{00000000-0005-0000-0000-0000723D0000}"/>
    <cellStyle name="Normal 3 3 6 7 2" xfId="15545" xr:uid="{00000000-0005-0000-0000-0000733D0000}"/>
    <cellStyle name="Normal 3 3 6 7 3" xfId="15546" xr:uid="{00000000-0005-0000-0000-0000743D0000}"/>
    <cellStyle name="Normal 3 3 6 7 4" xfId="15547" xr:uid="{00000000-0005-0000-0000-0000753D0000}"/>
    <cellStyle name="Normal 3 3 6 8" xfId="15548" xr:uid="{00000000-0005-0000-0000-0000763D0000}"/>
    <cellStyle name="Normal 3 3 6 9" xfId="15549" xr:uid="{00000000-0005-0000-0000-0000773D0000}"/>
    <cellStyle name="Normal 3 3 7" xfId="15550" xr:uid="{00000000-0005-0000-0000-0000783D0000}"/>
    <cellStyle name="Normal 3 3 7 2" xfId="15551" xr:uid="{00000000-0005-0000-0000-0000793D0000}"/>
    <cellStyle name="Normal 3 3 7 2 2" xfId="15552" xr:uid="{00000000-0005-0000-0000-00007A3D0000}"/>
    <cellStyle name="Normal 3 3 7 2 2 2" xfId="15553" xr:uid="{00000000-0005-0000-0000-00007B3D0000}"/>
    <cellStyle name="Normal 3 3 7 2 2 2 2" xfId="15554" xr:uid="{00000000-0005-0000-0000-00007C3D0000}"/>
    <cellStyle name="Normal 3 3 7 2 2 2 3" xfId="15555" xr:uid="{00000000-0005-0000-0000-00007D3D0000}"/>
    <cellStyle name="Normal 3 3 7 2 2 2 4" xfId="15556" xr:uid="{00000000-0005-0000-0000-00007E3D0000}"/>
    <cellStyle name="Normal 3 3 7 2 2 3" xfId="15557" xr:uid="{00000000-0005-0000-0000-00007F3D0000}"/>
    <cellStyle name="Normal 3 3 7 2 2 4" xfId="15558" xr:uid="{00000000-0005-0000-0000-0000803D0000}"/>
    <cellStyle name="Normal 3 3 7 2 2 5" xfId="15559" xr:uid="{00000000-0005-0000-0000-0000813D0000}"/>
    <cellStyle name="Normal 3 3 7 2 3" xfId="15560" xr:uid="{00000000-0005-0000-0000-0000823D0000}"/>
    <cellStyle name="Normal 3 3 7 2 3 2" xfId="15561" xr:uid="{00000000-0005-0000-0000-0000833D0000}"/>
    <cellStyle name="Normal 3 3 7 2 3 3" xfId="15562" xr:uid="{00000000-0005-0000-0000-0000843D0000}"/>
    <cellStyle name="Normal 3 3 7 2 3 4" xfId="15563" xr:uid="{00000000-0005-0000-0000-0000853D0000}"/>
    <cellStyle name="Normal 3 3 7 2 4" xfId="15564" xr:uid="{00000000-0005-0000-0000-0000863D0000}"/>
    <cellStyle name="Normal 3 3 7 2 5" xfId="15565" xr:uid="{00000000-0005-0000-0000-0000873D0000}"/>
    <cellStyle name="Normal 3 3 7 2 6" xfId="15566" xr:uid="{00000000-0005-0000-0000-0000883D0000}"/>
    <cellStyle name="Normal 3 3 7 3" xfId="15567" xr:uid="{00000000-0005-0000-0000-0000893D0000}"/>
    <cellStyle name="Normal 3 3 7 3 2" xfId="15568" xr:uid="{00000000-0005-0000-0000-00008A3D0000}"/>
    <cellStyle name="Normal 3 3 7 3 2 2" xfId="15569" xr:uid="{00000000-0005-0000-0000-00008B3D0000}"/>
    <cellStyle name="Normal 3 3 7 3 2 2 2" xfId="15570" xr:uid="{00000000-0005-0000-0000-00008C3D0000}"/>
    <cellStyle name="Normal 3 3 7 3 2 2 3" xfId="15571" xr:uid="{00000000-0005-0000-0000-00008D3D0000}"/>
    <cellStyle name="Normal 3 3 7 3 2 2 4" xfId="15572" xr:uid="{00000000-0005-0000-0000-00008E3D0000}"/>
    <cellStyle name="Normal 3 3 7 3 2 3" xfId="15573" xr:uid="{00000000-0005-0000-0000-00008F3D0000}"/>
    <cellStyle name="Normal 3 3 7 3 2 4" xfId="15574" xr:uid="{00000000-0005-0000-0000-0000903D0000}"/>
    <cellStyle name="Normal 3 3 7 3 2 5" xfId="15575" xr:uid="{00000000-0005-0000-0000-0000913D0000}"/>
    <cellStyle name="Normal 3 3 7 3 3" xfId="15576" xr:uid="{00000000-0005-0000-0000-0000923D0000}"/>
    <cellStyle name="Normal 3 3 7 3 3 2" xfId="15577" xr:uid="{00000000-0005-0000-0000-0000933D0000}"/>
    <cellStyle name="Normal 3 3 7 3 3 3" xfId="15578" xr:uid="{00000000-0005-0000-0000-0000943D0000}"/>
    <cellStyle name="Normal 3 3 7 3 3 4" xfId="15579" xr:uid="{00000000-0005-0000-0000-0000953D0000}"/>
    <cellStyle name="Normal 3 3 7 3 4" xfId="15580" xr:uid="{00000000-0005-0000-0000-0000963D0000}"/>
    <cellStyle name="Normal 3 3 7 3 5" xfId="15581" xr:uid="{00000000-0005-0000-0000-0000973D0000}"/>
    <cellStyle name="Normal 3 3 7 3 6" xfId="15582" xr:uid="{00000000-0005-0000-0000-0000983D0000}"/>
    <cellStyle name="Normal 3 3 7 4" xfId="15583" xr:uid="{00000000-0005-0000-0000-0000993D0000}"/>
    <cellStyle name="Normal 3 3 7 5" xfId="15584" xr:uid="{00000000-0005-0000-0000-00009A3D0000}"/>
    <cellStyle name="Normal 3 3 7 5 2" xfId="15585" xr:uid="{00000000-0005-0000-0000-00009B3D0000}"/>
    <cellStyle name="Normal 3 3 7 5 2 2" xfId="15586" xr:uid="{00000000-0005-0000-0000-00009C3D0000}"/>
    <cellStyle name="Normal 3 3 7 5 2 3" xfId="15587" xr:uid="{00000000-0005-0000-0000-00009D3D0000}"/>
    <cellStyle name="Normal 3 3 7 5 2 4" xfId="15588" xr:uid="{00000000-0005-0000-0000-00009E3D0000}"/>
    <cellStyle name="Normal 3 3 7 5 3" xfId="15589" xr:uid="{00000000-0005-0000-0000-00009F3D0000}"/>
    <cellStyle name="Normal 3 3 7 5 4" xfId="15590" xr:uid="{00000000-0005-0000-0000-0000A03D0000}"/>
    <cellStyle name="Normal 3 3 7 5 5" xfId="15591" xr:uid="{00000000-0005-0000-0000-0000A13D0000}"/>
    <cellStyle name="Normal 3 3 7 6" xfId="15592" xr:uid="{00000000-0005-0000-0000-0000A23D0000}"/>
    <cellStyle name="Normal 3 3 7 6 2" xfId="15593" xr:uid="{00000000-0005-0000-0000-0000A33D0000}"/>
    <cellStyle name="Normal 3 3 7 6 3" xfId="15594" xr:uid="{00000000-0005-0000-0000-0000A43D0000}"/>
    <cellStyle name="Normal 3 3 7 6 4" xfId="15595" xr:uid="{00000000-0005-0000-0000-0000A53D0000}"/>
    <cellStyle name="Normal 3 3 7 7" xfId="15596" xr:uid="{00000000-0005-0000-0000-0000A63D0000}"/>
    <cellStyle name="Normal 3 3 7 8" xfId="15597" xr:uid="{00000000-0005-0000-0000-0000A73D0000}"/>
    <cellStyle name="Normal 3 3 7 9" xfId="15598" xr:uid="{00000000-0005-0000-0000-0000A83D0000}"/>
    <cellStyle name="Normal 3 3 8" xfId="15599" xr:uid="{00000000-0005-0000-0000-0000A93D0000}"/>
    <cellStyle name="Normal 3 3 8 2" xfId="15600" xr:uid="{00000000-0005-0000-0000-0000AA3D0000}"/>
    <cellStyle name="Normal 3 3 8 2 2" xfId="15601" xr:uid="{00000000-0005-0000-0000-0000AB3D0000}"/>
    <cellStyle name="Normal 3 3 8 2 2 2" xfId="15602" xr:uid="{00000000-0005-0000-0000-0000AC3D0000}"/>
    <cellStyle name="Normal 3 3 8 2 2 2 2" xfId="15603" xr:uid="{00000000-0005-0000-0000-0000AD3D0000}"/>
    <cellStyle name="Normal 3 3 8 2 2 2 3" xfId="15604" xr:uid="{00000000-0005-0000-0000-0000AE3D0000}"/>
    <cellStyle name="Normal 3 3 8 2 2 2 4" xfId="15605" xr:uid="{00000000-0005-0000-0000-0000AF3D0000}"/>
    <cellStyle name="Normal 3 3 8 2 2 3" xfId="15606" xr:uid="{00000000-0005-0000-0000-0000B03D0000}"/>
    <cellStyle name="Normal 3 3 8 2 2 4" xfId="15607" xr:uid="{00000000-0005-0000-0000-0000B13D0000}"/>
    <cellStyle name="Normal 3 3 8 2 2 5" xfId="15608" xr:uid="{00000000-0005-0000-0000-0000B23D0000}"/>
    <cellStyle name="Normal 3 3 8 2 3" xfId="15609" xr:uid="{00000000-0005-0000-0000-0000B33D0000}"/>
    <cellStyle name="Normal 3 3 8 2 3 2" xfId="15610" xr:uid="{00000000-0005-0000-0000-0000B43D0000}"/>
    <cellStyle name="Normal 3 3 8 2 3 3" xfId="15611" xr:uid="{00000000-0005-0000-0000-0000B53D0000}"/>
    <cellStyle name="Normal 3 3 8 2 3 4" xfId="15612" xr:uid="{00000000-0005-0000-0000-0000B63D0000}"/>
    <cellStyle name="Normal 3 3 8 2 4" xfId="15613" xr:uid="{00000000-0005-0000-0000-0000B73D0000}"/>
    <cellStyle name="Normal 3 3 8 2 5" xfId="15614" xr:uid="{00000000-0005-0000-0000-0000B83D0000}"/>
    <cellStyle name="Normal 3 3 8 2 6" xfId="15615" xr:uid="{00000000-0005-0000-0000-0000B93D0000}"/>
    <cellStyle name="Normal 3 3 8 3" xfId="15616" xr:uid="{00000000-0005-0000-0000-0000BA3D0000}"/>
    <cellStyle name="Normal 3 3 8 3 2" xfId="15617" xr:uid="{00000000-0005-0000-0000-0000BB3D0000}"/>
    <cellStyle name="Normal 3 3 8 3 2 2" xfId="15618" xr:uid="{00000000-0005-0000-0000-0000BC3D0000}"/>
    <cellStyle name="Normal 3 3 8 3 2 2 2" xfId="15619" xr:uid="{00000000-0005-0000-0000-0000BD3D0000}"/>
    <cellStyle name="Normal 3 3 8 3 2 2 3" xfId="15620" xr:uid="{00000000-0005-0000-0000-0000BE3D0000}"/>
    <cellStyle name="Normal 3 3 8 3 2 2 4" xfId="15621" xr:uid="{00000000-0005-0000-0000-0000BF3D0000}"/>
    <cellStyle name="Normal 3 3 8 3 2 3" xfId="15622" xr:uid="{00000000-0005-0000-0000-0000C03D0000}"/>
    <cellStyle name="Normal 3 3 8 3 2 4" xfId="15623" xr:uid="{00000000-0005-0000-0000-0000C13D0000}"/>
    <cellStyle name="Normal 3 3 8 3 2 5" xfId="15624" xr:uid="{00000000-0005-0000-0000-0000C23D0000}"/>
    <cellStyle name="Normal 3 3 8 3 3" xfId="15625" xr:uid="{00000000-0005-0000-0000-0000C33D0000}"/>
    <cellStyle name="Normal 3 3 8 3 3 2" xfId="15626" xr:uid="{00000000-0005-0000-0000-0000C43D0000}"/>
    <cellStyle name="Normal 3 3 8 3 3 3" xfId="15627" xr:uid="{00000000-0005-0000-0000-0000C53D0000}"/>
    <cellStyle name="Normal 3 3 8 3 3 4" xfId="15628" xr:uid="{00000000-0005-0000-0000-0000C63D0000}"/>
    <cellStyle name="Normal 3 3 8 3 4" xfId="15629" xr:uid="{00000000-0005-0000-0000-0000C73D0000}"/>
    <cellStyle name="Normal 3 3 8 3 5" xfId="15630" xr:uid="{00000000-0005-0000-0000-0000C83D0000}"/>
    <cellStyle name="Normal 3 3 8 3 6" xfId="15631" xr:uid="{00000000-0005-0000-0000-0000C93D0000}"/>
    <cellStyle name="Normal 3 3 8 4" xfId="15632" xr:uid="{00000000-0005-0000-0000-0000CA3D0000}"/>
    <cellStyle name="Normal 3 3 8 5" xfId="15633" xr:uid="{00000000-0005-0000-0000-0000CB3D0000}"/>
    <cellStyle name="Normal 3 3 8 5 2" xfId="15634" xr:uid="{00000000-0005-0000-0000-0000CC3D0000}"/>
    <cellStyle name="Normal 3 3 8 5 2 2" xfId="15635" xr:uid="{00000000-0005-0000-0000-0000CD3D0000}"/>
    <cellStyle name="Normal 3 3 8 5 2 3" xfId="15636" xr:uid="{00000000-0005-0000-0000-0000CE3D0000}"/>
    <cellStyle name="Normal 3 3 8 5 2 4" xfId="15637" xr:uid="{00000000-0005-0000-0000-0000CF3D0000}"/>
    <cellStyle name="Normal 3 3 8 5 3" xfId="15638" xr:uid="{00000000-0005-0000-0000-0000D03D0000}"/>
    <cellStyle name="Normal 3 3 8 5 4" xfId="15639" xr:uid="{00000000-0005-0000-0000-0000D13D0000}"/>
    <cellStyle name="Normal 3 3 8 5 5" xfId="15640" xr:uid="{00000000-0005-0000-0000-0000D23D0000}"/>
    <cellStyle name="Normal 3 3 8 6" xfId="15641" xr:uid="{00000000-0005-0000-0000-0000D33D0000}"/>
    <cellStyle name="Normal 3 3 8 6 2" xfId="15642" xr:uid="{00000000-0005-0000-0000-0000D43D0000}"/>
    <cellStyle name="Normal 3 3 8 6 3" xfId="15643" xr:uid="{00000000-0005-0000-0000-0000D53D0000}"/>
    <cellStyle name="Normal 3 3 8 6 4" xfId="15644" xr:uid="{00000000-0005-0000-0000-0000D63D0000}"/>
    <cellStyle name="Normal 3 3 8 7" xfId="15645" xr:uid="{00000000-0005-0000-0000-0000D73D0000}"/>
    <cellStyle name="Normal 3 3 8 8" xfId="15646" xr:uid="{00000000-0005-0000-0000-0000D83D0000}"/>
    <cellStyle name="Normal 3 3 8 9" xfId="15647" xr:uid="{00000000-0005-0000-0000-0000D93D0000}"/>
    <cellStyle name="Normal 3 3 9" xfId="15648" xr:uid="{00000000-0005-0000-0000-0000DA3D0000}"/>
    <cellStyle name="Normal 3 3 9 2" xfId="15649" xr:uid="{00000000-0005-0000-0000-0000DB3D0000}"/>
    <cellStyle name="Normal 3 3 9 3" xfId="15650" xr:uid="{00000000-0005-0000-0000-0000DC3D0000}"/>
    <cellStyle name="Normal 3 3 9 3 2" xfId="15651" xr:uid="{00000000-0005-0000-0000-0000DD3D0000}"/>
    <cellStyle name="Normal 3 3 9 3 2 2" xfId="15652" xr:uid="{00000000-0005-0000-0000-0000DE3D0000}"/>
    <cellStyle name="Normal 3 3 9 3 2 3" xfId="15653" xr:uid="{00000000-0005-0000-0000-0000DF3D0000}"/>
    <cellStyle name="Normal 3 3 9 3 2 4" xfId="15654" xr:uid="{00000000-0005-0000-0000-0000E03D0000}"/>
    <cellStyle name="Normal 3 3 9 3 3" xfId="15655" xr:uid="{00000000-0005-0000-0000-0000E13D0000}"/>
    <cellStyle name="Normal 3 3 9 3 4" xfId="15656" xr:uid="{00000000-0005-0000-0000-0000E23D0000}"/>
    <cellStyle name="Normal 3 3 9 3 5" xfId="15657" xr:uid="{00000000-0005-0000-0000-0000E33D0000}"/>
    <cellStyle name="Normal 3 3 9 4" xfId="15658" xr:uid="{00000000-0005-0000-0000-0000E43D0000}"/>
    <cellStyle name="Normal 3 3 9 5" xfId="15659" xr:uid="{00000000-0005-0000-0000-0000E53D0000}"/>
    <cellStyle name="Normal 3 3 9 5 2" xfId="15660" xr:uid="{00000000-0005-0000-0000-0000E63D0000}"/>
    <cellStyle name="Normal 3 3 9 5 3" xfId="15661" xr:uid="{00000000-0005-0000-0000-0000E73D0000}"/>
    <cellStyle name="Normal 3 3 9 5 4" xfId="15662" xr:uid="{00000000-0005-0000-0000-0000E83D0000}"/>
    <cellStyle name="Normal 3 3 9 6" xfId="15663" xr:uid="{00000000-0005-0000-0000-0000E93D0000}"/>
    <cellStyle name="Normal 3 3 9 7" xfId="15664" xr:uid="{00000000-0005-0000-0000-0000EA3D0000}"/>
    <cellStyle name="Normal 3 3 9 8" xfId="15665" xr:uid="{00000000-0005-0000-0000-0000EB3D0000}"/>
    <cellStyle name="Normal 3 30" xfId="15666" xr:uid="{00000000-0005-0000-0000-0000EC3D0000}"/>
    <cellStyle name="Normal 3 30 2" xfId="15667" xr:uid="{00000000-0005-0000-0000-0000ED3D0000}"/>
    <cellStyle name="Normal 3 30 2 2" xfId="15668" xr:uid="{00000000-0005-0000-0000-0000EE3D0000}"/>
    <cellStyle name="Normal 3 30 2 2 2" xfId="15669" xr:uid="{00000000-0005-0000-0000-0000EF3D0000}"/>
    <cellStyle name="Normal 3 30 2 2 3" xfId="15670" xr:uid="{00000000-0005-0000-0000-0000F03D0000}"/>
    <cellStyle name="Normal 3 30 2 2 4" xfId="15671" xr:uid="{00000000-0005-0000-0000-0000F13D0000}"/>
    <cellStyle name="Normal 3 30 2 3" xfId="15672" xr:uid="{00000000-0005-0000-0000-0000F23D0000}"/>
    <cellStyle name="Normal 3 30 2 4" xfId="15673" xr:uid="{00000000-0005-0000-0000-0000F33D0000}"/>
    <cellStyle name="Normal 3 30 2 5" xfId="15674" xr:uid="{00000000-0005-0000-0000-0000F43D0000}"/>
    <cellStyle name="Normal 3 30 3" xfId="15675" xr:uid="{00000000-0005-0000-0000-0000F53D0000}"/>
    <cellStyle name="Normal 3 30 3 2" xfId="15676" xr:uid="{00000000-0005-0000-0000-0000F63D0000}"/>
    <cellStyle name="Normal 3 30 3 3" xfId="15677" xr:uid="{00000000-0005-0000-0000-0000F73D0000}"/>
    <cellStyle name="Normal 3 30 3 4" xfId="15678" xr:uid="{00000000-0005-0000-0000-0000F83D0000}"/>
    <cellStyle name="Normal 3 30 4" xfId="15679" xr:uid="{00000000-0005-0000-0000-0000F93D0000}"/>
    <cellStyle name="Normal 3 30 5" xfId="15680" xr:uid="{00000000-0005-0000-0000-0000FA3D0000}"/>
    <cellStyle name="Normal 3 30 6" xfId="15681" xr:uid="{00000000-0005-0000-0000-0000FB3D0000}"/>
    <cellStyle name="Normal 3 31" xfId="15682" xr:uid="{00000000-0005-0000-0000-0000FC3D0000}"/>
    <cellStyle name="Normal 3 31 2" xfId="15683" xr:uid="{00000000-0005-0000-0000-0000FD3D0000}"/>
    <cellStyle name="Normal 3 31 2 2" xfId="15684" xr:uid="{00000000-0005-0000-0000-0000FE3D0000}"/>
    <cellStyle name="Normal 3 31 2 2 2" xfId="15685" xr:uid="{00000000-0005-0000-0000-0000FF3D0000}"/>
    <cellStyle name="Normal 3 31 2 2 3" xfId="15686" xr:uid="{00000000-0005-0000-0000-0000003E0000}"/>
    <cellStyle name="Normal 3 31 2 2 4" xfId="15687" xr:uid="{00000000-0005-0000-0000-0000013E0000}"/>
    <cellStyle name="Normal 3 31 2 3" xfId="15688" xr:uid="{00000000-0005-0000-0000-0000023E0000}"/>
    <cellStyle name="Normal 3 31 2 4" xfId="15689" xr:uid="{00000000-0005-0000-0000-0000033E0000}"/>
    <cellStyle name="Normal 3 31 2 5" xfId="15690" xr:uid="{00000000-0005-0000-0000-0000043E0000}"/>
    <cellStyle name="Normal 3 31 3" xfId="15691" xr:uid="{00000000-0005-0000-0000-0000053E0000}"/>
    <cellStyle name="Normal 3 31 3 2" xfId="15692" xr:uid="{00000000-0005-0000-0000-0000063E0000}"/>
    <cellStyle name="Normal 3 31 3 3" xfId="15693" xr:uid="{00000000-0005-0000-0000-0000073E0000}"/>
    <cellStyle name="Normal 3 31 3 4" xfId="15694" xr:uid="{00000000-0005-0000-0000-0000083E0000}"/>
    <cellStyle name="Normal 3 31 4" xfId="15695" xr:uid="{00000000-0005-0000-0000-0000093E0000}"/>
    <cellStyle name="Normal 3 31 5" xfId="15696" xr:uid="{00000000-0005-0000-0000-00000A3E0000}"/>
    <cellStyle name="Normal 3 31 6" xfId="15697" xr:uid="{00000000-0005-0000-0000-00000B3E0000}"/>
    <cellStyle name="Normal 3 32" xfId="15698" xr:uid="{00000000-0005-0000-0000-00000C3E0000}"/>
    <cellStyle name="Normal 3 32 2" xfId="15699" xr:uid="{00000000-0005-0000-0000-00000D3E0000}"/>
    <cellStyle name="Normal 3 33" xfId="15700" xr:uid="{00000000-0005-0000-0000-00000E3E0000}"/>
    <cellStyle name="Normal 3 33 2" xfId="15701" xr:uid="{00000000-0005-0000-0000-00000F3E0000}"/>
    <cellStyle name="Normal 3 34" xfId="15702" xr:uid="{00000000-0005-0000-0000-0000103E0000}"/>
    <cellStyle name="Normal 3 34 2" xfId="15703" xr:uid="{00000000-0005-0000-0000-0000113E0000}"/>
    <cellStyle name="Normal 3 34 2 2" xfId="15704" xr:uid="{00000000-0005-0000-0000-0000123E0000}"/>
    <cellStyle name="Normal 3 34 2 3" xfId="15705" xr:uid="{00000000-0005-0000-0000-0000133E0000}"/>
    <cellStyle name="Normal 3 34 2 4" xfId="15706" xr:uid="{00000000-0005-0000-0000-0000143E0000}"/>
    <cellStyle name="Normal 3 34 3" xfId="15707" xr:uid="{00000000-0005-0000-0000-0000153E0000}"/>
    <cellStyle name="Normal 3 34 4" xfId="15708" xr:uid="{00000000-0005-0000-0000-0000163E0000}"/>
    <cellStyle name="Normal 3 34 5" xfId="15709" xr:uid="{00000000-0005-0000-0000-0000173E0000}"/>
    <cellStyle name="Normal 3 35" xfId="15710" xr:uid="{00000000-0005-0000-0000-0000183E0000}"/>
    <cellStyle name="Normal 3 35 2" xfId="15711" xr:uid="{00000000-0005-0000-0000-0000193E0000}"/>
    <cellStyle name="Normal 3 36" xfId="15712" xr:uid="{00000000-0005-0000-0000-00001A3E0000}"/>
    <cellStyle name="Normal 3 36 2" xfId="15713" xr:uid="{00000000-0005-0000-0000-00001B3E0000}"/>
    <cellStyle name="Normal 3 37" xfId="15714" xr:uid="{00000000-0005-0000-0000-00001C3E0000}"/>
    <cellStyle name="Normal 3 37 2" xfId="15715" xr:uid="{00000000-0005-0000-0000-00001D3E0000}"/>
    <cellStyle name="Normal 3 38" xfId="15716" xr:uid="{00000000-0005-0000-0000-00001E3E0000}"/>
    <cellStyle name="Normal 3 38 2" xfId="15717" xr:uid="{00000000-0005-0000-0000-00001F3E0000}"/>
    <cellStyle name="Normal 3 39" xfId="15718" xr:uid="{00000000-0005-0000-0000-0000203E0000}"/>
    <cellStyle name="Normal 3 39 2" xfId="15719" xr:uid="{00000000-0005-0000-0000-0000213E0000}"/>
    <cellStyle name="Normal 3 4" xfId="15720" xr:uid="{00000000-0005-0000-0000-0000223E0000}"/>
    <cellStyle name="Normal 3 4 10" xfId="15721" xr:uid="{00000000-0005-0000-0000-0000233E0000}"/>
    <cellStyle name="Normal 3 4 10 2" xfId="15722" xr:uid="{00000000-0005-0000-0000-0000243E0000}"/>
    <cellStyle name="Normal 3 4 11" xfId="15723" xr:uid="{00000000-0005-0000-0000-0000253E0000}"/>
    <cellStyle name="Normal 3 4 12" xfId="15724" xr:uid="{00000000-0005-0000-0000-0000263E0000}"/>
    <cellStyle name="Normal 3 4 12 2" xfId="15725" xr:uid="{00000000-0005-0000-0000-0000273E0000}"/>
    <cellStyle name="Normal 3 4 13" xfId="15726" xr:uid="{00000000-0005-0000-0000-0000283E0000}"/>
    <cellStyle name="Normal 3 4 13 2" xfId="15727" xr:uid="{00000000-0005-0000-0000-0000293E0000}"/>
    <cellStyle name="Normal 3 4 13 2 2" xfId="15728" xr:uid="{00000000-0005-0000-0000-00002A3E0000}"/>
    <cellStyle name="Normal 3 4 13 2 3" xfId="15729" xr:uid="{00000000-0005-0000-0000-00002B3E0000}"/>
    <cellStyle name="Normal 3 4 13 2 4" xfId="15730" xr:uid="{00000000-0005-0000-0000-00002C3E0000}"/>
    <cellStyle name="Normal 3 4 14" xfId="15731" xr:uid="{00000000-0005-0000-0000-00002D3E0000}"/>
    <cellStyle name="Normal 3 4 14 2" xfId="15732" xr:uid="{00000000-0005-0000-0000-00002E3E0000}"/>
    <cellStyle name="Normal 3 4 14 2 2" xfId="15733" xr:uid="{00000000-0005-0000-0000-00002F3E0000}"/>
    <cellStyle name="Normal 3 4 14 2 3" xfId="15734" xr:uid="{00000000-0005-0000-0000-0000303E0000}"/>
    <cellStyle name="Normal 3 4 14 2 4" xfId="15735" xr:uid="{00000000-0005-0000-0000-0000313E0000}"/>
    <cellStyle name="Normal 3 4 14 3" xfId="15736" xr:uid="{00000000-0005-0000-0000-0000323E0000}"/>
    <cellStyle name="Normal 3 4 14 4" xfId="15737" xr:uid="{00000000-0005-0000-0000-0000333E0000}"/>
    <cellStyle name="Normal 3 4 14 5" xfId="15738" xr:uid="{00000000-0005-0000-0000-0000343E0000}"/>
    <cellStyle name="Normal 3 4 15" xfId="15739" xr:uid="{00000000-0005-0000-0000-0000353E0000}"/>
    <cellStyle name="Normal 3 4 16" xfId="15740" xr:uid="{00000000-0005-0000-0000-0000363E0000}"/>
    <cellStyle name="Normal 3 4 17" xfId="15741" xr:uid="{00000000-0005-0000-0000-0000373E0000}"/>
    <cellStyle name="Normal 3 4 2" xfId="15742" xr:uid="{00000000-0005-0000-0000-0000383E0000}"/>
    <cellStyle name="Normal 3 4 2 10" xfId="15743" xr:uid="{00000000-0005-0000-0000-0000393E0000}"/>
    <cellStyle name="Normal 3 4 2 11" xfId="15744" xr:uid="{00000000-0005-0000-0000-00003A3E0000}"/>
    <cellStyle name="Normal 3 4 2 2" xfId="15745" xr:uid="{00000000-0005-0000-0000-00003B3E0000}"/>
    <cellStyle name="Normal 3 4 2 2 2" xfId="15746" xr:uid="{00000000-0005-0000-0000-00003C3E0000}"/>
    <cellStyle name="Normal 3 4 2 2 2 2" xfId="15747" xr:uid="{00000000-0005-0000-0000-00003D3E0000}"/>
    <cellStyle name="Normal 3 4 2 2 2 2 2" xfId="15748" xr:uid="{00000000-0005-0000-0000-00003E3E0000}"/>
    <cellStyle name="Normal 3 4 2 2 2 2 2 2" xfId="15749" xr:uid="{00000000-0005-0000-0000-00003F3E0000}"/>
    <cellStyle name="Normal 3 4 2 2 2 2 2 2 2" xfId="15750" xr:uid="{00000000-0005-0000-0000-0000403E0000}"/>
    <cellStyle name="Normal 3 4 2 2 2 2 2 2 3" xfId="15751" xr:uid="{00000000-0005-0000-0000-0000413E0000}"/>
    <cellStyle name="Normal 3 4 2 2 2 2 2 2 4" xfId="15752" xr:uid="{00000000-0005-0000-0000-0000423E0000}"/>
    <cellStyle name="Normal 3 4 2 2 2 2 2 3" xfId="15753" xr:uid="{00000000-0005-0000-0000-0000433E0000}"/>
    <cellStyle name="Normal 3 4 2 2 2 2 2 4" xfId="15754" xr:uid="{00000000-0005-0000-0000-0000443E0000}"/>
    <cellStyle name="Normal 3 4 2 2 2 2 2 5" xfId="15755" xr:uid="{00000000-0005-0000-0000-0000453E0000}"/>
    <cellStyle name="Normal 3 4 2 2 2 2 3" xfId="15756" xr:uid="{00000000-0005-0000-0000-0000463E0000}"/>
    <cellStyle name="Normal 3 4 2 2 2 2 3 2" xfId="15757" xr:uid="{00000000-0005-0000-0000-0000473E0000}"/>
    <cellStyle name="Normal 3 4 2 2 2 2 3 3" xfId="15758" xr:uid="{00000000-0005-0000-0000-0000483E0000}"/>
    <cellStyle name="Normal 3 4 2 2 2 2 3 4" xfId="15759" xr:uid="{00000000-0005-0000-0000-0000493E0000}"/>
    <cellStyle name="Normal 3 4 2 2 2 2 4" xfId="15760" xr:uid="{00000000-0005-0000-0000-00004A3E0000}"/>
    <cellStyle name="Normal 3 4 2 2 2 2 5" xfId="15761" xr:uid="{00000000-0005-0000-0000-00004B3E0000}"/>
    <cellStyle name="Normal 3 4 2 2 2 2 6" xfId="15762" xr:uid="{00000000-0005-0000-0000-00004C3E0000}"/>
    <cellStyle name="Normal 3 4 2 2 2 3" xfId="15763" xr:uid="{00000000-0005-0000-0000-00004D3E0000}"/>
    <cellStyle name="Normal 3 4 2 2 2 3 2" xfId="15764" xr:uid="{00000000-0005-0000-0000-00004E3E0000}"/>
    <cellStyle name="Normal 3 4 2 2 2 3 2 2" xfId="15765" xr:uid="{00000000-0005-0000-0000-00004F3E0000}"/>
    <cellStyle name="Normal 3 4 2 2 2 3 2 2 2" xfId="15766" xr:uid="{00000000-0005-0000-0000-0000503E0000}"/>
    <cellStyle name="Normal 3 4 2 2 2 3 2 2 3" xfId="15767" xr:uid="{00000000-0005-0000-0000-0000513E0000}"/>
    <cellStyle name="Normal 3 4 2 2 2 3 2 2 4" xfId="15768" xr:uid="{00000000-0005-0000-0000-0000523E0000}"/>
    <cellStyle name="Normal 3 4 2 2 2 3 2 3" xfId="15769" xr:uid="{00000000-0005-0000-0000-0000533E0000}"/>
    <cellStyle name="Normal 3 4 2 2 2 3 2 4" xfId="15770" xr:uid="{00000000-0005-0000-0000-0000543E0000}"/>
    <cellStyle name="Normal 3 4 2 2 2 3 2 5" xfId="15771" xr:uid="{00000000-0005-0000-0000-0000553E0000}"/>
    <cellStyle name="Normal 3 4 2 2 2 3 3" xfId="15772" xr:uid="{00000000-0005-0000-0000-0000563E0000}"/>
    <cellStyle name="Normal 3 4 2 2 2 3 3 2" xfId="15773" xr:uid="{00000000-0005-0000-0000-0000573E0000}"/>
    <cellStyle name="Normal 3 4 2 2 2 3 3 3" xfId="15774" xr:uid="{00000000-0005-0000-0000-0000583E0000}"/>
    <cellStyle name="Normal 3 4 2 2 2 3 3 4" xfId="15775" xr:uid="{00000000-0005-0000-0000-0000593E0000}"/>
    <cellStyle name="Normal 3 4 2 2 2 3 4" xfId="15776" xr:uid="{00000000-0005-0000-0000-00005A3E0000}"/>
    <cellStyle name="Normal 3 4 2 2 2 3 5" xfId="15777" xr:uid="{00000000-0005-0000-0000-00005B3E0000}"/>
    <cellStyle name="Normal 3 4 2 2 2 3 6" xfId="15778" xr:uid="{00000000-0005-0000-0000-00005C3E0000}"/>
    <cellStyle name="Normal 3 4 2 2 2 4" xfId="15779" xr:uid="{00000000-0005-0000-0000-00005D3E0000}"/>
    <cellStyle name="Normal 3 4 2 2 2 4 2" xfId="15780" xr:uid="{00000000-0005-0000-0000-00005E3E0000}"/>
    <cellStyle name="Normal 3 4 2 2 2 4 2 2" xfId="15781" xr:uid="{00000000-0005-0000-0000-00005F3E0000}"/>
    <cellStyle name="Normal 3 4 2 2 2 4 2 3" xfId="15782" xr:uid="{00000000-0005-0000-0000-0000603E0000}"/>
    <cellStyle name="Normal 3 4 2 2 2 4 2 4" xfId="15783" xr:uid="{00000000-0005-0000-0000-0000613E0000}"/>
    <cellStyle name="Normal 3 4 2 2 2 4 3" xfId="15784" xr:uid="{00000000-0005-0000-0000-0000623E0000}"/>
    <cellStyle name="Normal 3 4 2 2 2 4 4" xfId="15785" xr:uid="{00000000-0005-0000-0000-0000633E0000}"/>
    <cellStyle name="Normal 3 4 2 2 2 4 5" xfId="15786" xr:uid="{00000000-0005-0000-0000-0000643E0000}"/>
    <cellStyle name="Normal 3 4 2 2 2 5" xfId="15787" xr:uid="{00000000-0005-0000-0000-0000653E0000}"/>
    <cellStyle name="Normal 3 4 2 2 2 5 2" xfId="15788" xr:uid="{00000000-0005-0000-0000-0000663E0000}"/>
    <cellStyle name="Normal 3 4 2 2 2 5 3" xfId="15789" xr:uid="{00000000-0005-0000-0000-0000673E0000}"/>
    <cellStyle name="Normal 3 4 2 2 2 5 4" xfId="15790" xr:uid="{00000000-0005-0000-0000-0000683E0000}"/>
    <cellStyle name="Normal 3 4 2 2 2 6" xfId="15791" xr:uid="{00000000-0005-0000-0000-0000693E0000}"/>
    <cellStyle name="Normal 3 4 2 2 2 7" xfId="15792" xr:uid="{00000000-0005-0000-0000-00006A3E0000}"/>
    <cellStyle name="Normal 3 4 2 2 2 8" xfId="15793" xr:uid="{00000000-0005-0000-0000-00006B3E0000}"/>
    <cellStyle name="Normal 3 4 2 2 3" xfId="15794" xr:uid="{00000000-0005-0000-0000-00006C3E0000}"/>
    <cellStyle name="Normal 3 4 2 2 3 2" xfId="15795" xr:uid="{00000000-0005-0000-0000-00006D3E0000}"/>
    <cellStyle name="Normal 3 4 2 2 3 2 2" xfId="15796" xr:uid="{00000000-0005-0000-0000-00006E3E0000}"/>
    <cellStyle name="Normal 3 4 2 2 3 2 2 2" xfId="15797" xr:uid="{00000000-0005-0000-0000-00006F3E0000}"/>
    <cellStyle name="Normal 3 4 2 2 3 2 2 3" xfId="15798" xr:uid="{00000000-0005-0000-0000-0000703E0000}"/>
    <cellStyle name="Normal 3 4 2 2 3 2 2 4" xfId="15799" xr:uid="{00000000-0005-0000-0000-0000713E0000}"/>
    <cellStyle name="Normal 3 4 2 2 3 2 3" xfId="15800" xr:uid="{00000000-0005-0000-0000-0000723E0000}"/>
    <cellStyle name="Normal 3 4 2 2 3 2 3 2" xfId="15801" xr:uid="{00000000-0005-0000-0000-0000733E0000}"/>
    <cellStyle name="Normal 3 4 2 2 3 2 3 3" xfId="15802" xr:uid="{00000000-0005-0000-0000-0000743E0000}"/>
    <cellStyle name="Normal 3 4 2 2 3 2 3 4" xfId="15803" xr:uid="{00000000-0005-0000-0000-0000753E0000}"/>
    <cellStyle name="Normal 3 4 2 2 3 2 4" xfId="15804" xr:uid="{00000000-0005-0000-0000-0000763E0000}"/>
    <cellStyle name="Normal 3 4 2 2 3 2 5" xfId="15805" xr:uid="{00000000-0005-0000-0000-0000773E0000}"/>
    <cellStyle name="Normal 3 4 2 2 3 2 6" xfId="15806" xr:uid="{00000000-0005-0000-0000-0000783E0000}"/>
    <cellStyle name="Normal 3 4 2 2 3 3" xfId="15807" xr:uid="{00000000-0005-0000-0000-0000793E0000}"/>
    <cellStyle name="Normal 3 4 2 2 3 3 2" xfId="15808" xr:uid="{00000000-0005-0000-0000-00007A3E0000}"/>
    <cellStyle name="Normal 3 4 2 2 3 3 3" xfId="15809" xr:uid="{00000000-0005-0000-0000-00007B3E0000}"/>
    <cellStyle name="Normal 3 4 2 2 3 3 4" xfId="15810" xr:uid="{00000000-0005-0000-0000-00007C3E0000}"/>
    <cellStyle name="Normal 3 4 2 2 3 4" xfId="15811" xr:uid="{00000000-0005-0000-0000-00007D3E0000}"/>
    <cellStyle name="Normal 3 4 2 2 3 4 2" xfId="15812" xr:uid="{00000000-0005-0000-0000-00007E3E0000}"/>
    <cellStyle name="Normal 3 4 2 2 3 4 3" xfId="15813" xr:uid="{00000000-0005-0000-0000-00007F3E0000}"/>
    <cellStyle name="Normal 3 4 2 2 3 4 4" xfId="15814" xr:uid="{00000000-0005-0000-0000-0000803E0000}"/>
    <cellStyle name="Normal 3 4 2 2 3 5" xfId="15815" xr:uid="{00000000-0005-0000-0000-0000813E0000}"/>
    <cellStyle name="Normal 3 4 2 2 3 6" xfId="15816" xr:uid="{00000000-0005-0000-0000-0000823E0000}"/>
    <cellStyle name="Normal 3 4 2 2 3 7" xfId="15817" xr:uid="{00000000-0005-0000-0000-0000833E0000}"/>
    <cellStyle name="Normal 3 4 2 2 4" xfId="15818" xr:uid="{00000000-0005-0000-0000-0000843E0000}"/>
    <cellStyle name="Normal 3 4 2 2 4 2" xfId="15819" xr:uid="{00000000-0005-0000-0000-0000853E0000}"/>
    <cellStyle name="Normal 3 4 2 2 4 2 2" xfId="15820" xr:uid="{00000000-0005-0000-0000-0000863E0000}"/>
    <cellStyle name="Normal 3 4 2 2 4 2 2 2" xfId="15821" xr:uid="{00000000-0005-0000-0000-0000873E0000}"/>
    <cellStyle name="Normal 3 4 2 2 4 2 2 3" xfId="15822" xr:uid="{00000000-0005-0000-0000-0000883E0000}"/>
    <cellStyle name="Normal 3 4 2 2 4 2 2 4" xfId="15823" xr:uid="{00000000-0005-0000-0000-0000893E0000}"/>
    <cellStyle name="Normal 3 4 2 2 4 2 3" xfId="15824" xr:uid="{00000000-0005-0000-0000-00008A3E0000}"/>
    <cellStyle name="Normal 3 4 2 2 4 2 4" xfId="15825" xr:uid="{00000000-0005-0000-0000-00008B3E0000}"/>
    <cellStyle name="Normal 3 4 2 2 4 2 5" xfId="15826" xr:uid="{00000000-0005-0000-0000-00008C3E0000}"/>
    <cellStyle name="Normal 3 4 2 2 4 3" xfId="15827" xr:uid="{00000000-0005-0000-0000-00008D3E0000}"/>
    <cellStyle name="Normal 3 4 2 2 4 3 2" xfId="15828" xr:uid="{00000000-0005-0000-0000-00008E3E0000}"/>
    <cellStyle name="Normal 3 4 2 2 4 3 3" xfId="15829" xr:uid="{00000000-0005-0000-0000-00008F3E0000}"/>
    <cellStyle name="Normal 3 4 2 2 4 3 4" xfId="15830" xr:uid="{00000000-0005-0000-0000-0000903E0000}"/>
    <cellStyle name="Normal 3 4 2 2 4 4" xfId="15831" xr:uid="{00000000-0005-0000-0000-0000913E0000}"/>
    <cellStyle name="Normal 3 4 2 2 4 5" xfId="15832" xr:uid="{00000000-0005-0000-0000-0000923E0000}"/>
    <cellStyle name="Normal 3 4 2 2 4 6" xfId="15833" xr:uid="{00000000-0005-0000-0000-0000933E0000}"/>
    <cellStyle name="Normal 3 4 2 2 5" xfId="15834" xr:uid="{00000000-0005-0000-0000-0000943E0000}"/>
    <cellStyle name="Normal 3 4 2 2 5 2" xfId="15835" xr:uid="{00000000-0005-0000-0000-0000953E0000}"/>
    <cellStyle name="Normal 3 4 2 2 5 2 2" xfId="15836" xr:uid="{00000000-0005-0000-0000-0000963E0000}"/>
    <cellStyle name="Normal 3 4 2 2 5 2 3" xfId="15837" xr:uid="{00000000-0005-0000-0000-0000973E0000}"/>
    <cellStyle name="Normal 3 4 2 2 5 2 4" xfId="15838" xr:uid="{00000000-0005-0000-0000-0000983E0000}"/>
    <cellStyle name="Normal 3 4 2 2 5 3" xfId="15839" xr:uid="{00000000-0005-0000-0000-0000993E0000}"/>
    <cellStyle name="Normal 3 4 2 2 5 4" xfId="15840" xr:uid="{00000000-0005-0000-0000-00009A3E0000}"/>
    <cellStyle name="Normal 3 4 2 2 5 5" xfId="15841" xr:uid="{00000000-0005-0000-0000-00009B3E0000}"/>
    <cellStyle name="Normal 3 4 2 2 6" xfId="15842" xr:uid="{00000000-0005-0000-0000-00009C3E0000}"/>
    <cellStyle name="Normal 3 4 2 2 6 2" xfId="15843" xr:uid="{00000000-0005-0000-0000-00009D3E0000}"/>
    <cellStyle name="Normal 3 4 2 2 6 3" xfId="15844" xr:uid="{00000000-0005-0000-0000-00009E3E0000}"/>
    <cellStyle name="Normal 3 4 2 2 6 4" xfId="15845" xr:uid="{00000000-0005-0000-0000-00009F3E0000}"/>
    <cellStyle name="Normal 3 4 2 2 7" xfId="15846" xr:uid="{00000000-0005-0000-0000-0000A03E0000}"/>
    <cellStyle name="Normal 3 4 2 2 8" xfId="15847" xr:uid="{00000000-0005-0000-0000-0000A13E0000}"/>
    <cellStyle name="Normal 3 4 2 2 9" xfId="15848" xr:uid="{00000000-0005-0000-0000-0000A23E0000}"/>
    <cellStyle name="Normal 3 4 2 3" xfId="15849" xr:uid="{00000000-0005-0000-0000-0000A33E0000}"/>
    <cellStyle name="Normal 3 4 2 3 2" xfId="15850" xr:uid="{00000000-0005-0000-0000-0000A43E0000}"/>
    <cellStyle name="Normal 3 4 2 3 2 2" xfId="15851" xr:uid="{00000000-0005-0000-0000-0000A53E0000}"/>
    <cellStyle name="Normal 3 4 2 3 2 2 2" xfId="15852" xr:uid="{00000000-0005-0000-0000-0000A63E0000}"/>
    <cellStyle name="Normal 3 4 2 3 2 2 2 2" xfId="15853" xr:uid="{00000000-0005-0000-0000-0000A73E0000}"/>
    <cellStyle name="Normal 3 4 2 3 2 2 2 3" xfId="15854" xr:uid="{00000000-0005-0000-0000-0000A83E0000}"/>
    <cellStyle name="Normal 3 4 2 3 2 2 2 4" xfId="15855" xr:uid="{00000000-0005-0000-0000-0000A93E0000}"/>
    <cellStyle name="Normal 3 4 2 3 2 2 3" xfId="15856" xr:uid="{00000000-0005-0000-0000-0000AA3E0000}"/>
    <cellStyle name="Normal 3 4 2 3 2 2 3 2" xfId="15857" xr:uid="{00000000-0005-0000-0000-0000AB3E0000}"/>
    <cellStyle name="Normal 3 4 2 3 2 2 3 3" xfId="15858" xr:uid="{00000000-0005-0000-0000-0000AC3E0000}"/>
    <cellStyle name="Normal 3 4 2 3 2 2 3 4" xfId="15859" xr:uid="{00000000-0005-0000-0000-0000AD3E0000}"/>
    <cellStyle name="Normal 3 4 2 3 2 2 4" xfId="15860" xr:uid="{00000000-0005-0000-0000-0000AE3E0000}"/>
    <cellStyle name="Normal 3 4 2 3 2 2 5" xfId="15861" xr:uid="{00000000-0005-0000-0000-0000AF3E0000}"/>
    <cellStyle name="Normal 3 4 2 3 2 2 6" xfId="15862" xr:uid="{00000000-0005-0000-0000-0000B03E0000}"/>
    <cellStyle name="Normal 3 4 2 3 2 3" xfId="15863" xr:uid="{00000000-0005-0000-0000-0000B13E0000}"/>
    <cellStyle name="Normal 3 4 2 3 2 3 2" xfId="15864" xr:uid="{00000000-0005-0000-0000-0000B23E0000}"/>
    <cellStyle name="Normal 3 4 2 3 2 3 3" xfId="15865" xr:uid="{00000000-0005-0000-0000-0000B33E0000}"/>
    <cellStyle name="Normal 3 4 2 3 2 3 4" xfId="15866" xr:uid="{00000000-0005-0000-0000-0000B43E0000}"/>
    <cellStyle name="Normal 3 4 2 3 2 4" xfId="15867" xr:uid="{00000000-0005-0000-0000-0000B53E0000}"/>
    <cellStyle name="Normal 3 4 2 3 2 4 2" xfId="15868" xr:uid="{00000000-0005-0000-0000-0000B63E0000}"/>
    <cellStyle name="Normal 3 4 2 3 2 4 3" xfId="15869" xr:uid="{00000000-0005-0000-0000-0000B73E0000}"/>
    <cellStyle name="Normal 3 4 2 3 2 4 4" xfId="15870" xr:uid="{00000000-0005-0000-0000-0000B83E0000}"/>
    <cellStyle name="Normal 3 4 2 3 2 5" xfId="15871" xr:uid="{00000000-0005-0000-0000-0000B93E0000}"/>
    <cellStyle name="Normal 3 4 2 3 2 6" xfId="15872" xr:uid="{00000000-0005-0000-0000-0000BA3E0000}"/>
    <cellStyle name="Normal 3 4 2 3 2 7" xfId="15873" xr:uid="{00000000-0005-0000-0000-0000BB3E0000}"/>
    <cellStyle name="Normal 3 4 2 3 3" xfId="15874" xr:uid="{00000000-0005-0000-0000-0000BC3E0000}"/>
    <cellStyle name="Normal 3 4 2 3 3 2" xfId="15875" xr:uid="{00000000-0005-0000-0000-0000BD3E0000}"/>
    <cellStyle name="Normal 3 4 2 3 3 2 2" xfId="15876" xr:uid="{00000000-0005-0000-0000-0000BE3E0000}"/>
    <cellStyle name="Normal 3 4 2 3 3 2 2 2" xfId="15877" xr:uid="{00000000-0005-0000-0000-0000BF3E0000}"/>
    <cellStyle name="Normal 3 4 2 3 3 2 2 3" xfId="15878" xr:uid="{00000000-0005-0000-0000-0000C03E0000}"/>
    <cellStyle name="Normal 3 4 2 3 3 2 2 4" xfId="15879" xr:uid="{00000000-0005-0000-0000-0000C13E0000}"/>
    <cellStyle name="Normal 3 4 2 3 3 2 3" xfId="15880" xr:uid="{00000000-0005-0000-0000-0000C23E0000}"/>
    <cellStyle name="Normal 3 4 2 3 3 2 3 2" xfId="15881" xr:uid="{00000000-0005-0000-0000-0000C33E0000}"/>
    <cellStyle name="Normal 3 4 2 3 3 2 3 3" xfId="15882" xr:uid="{00000000-0005-0000-0000-0000C43E0000}"/>
    <cellStyle name="Normal 3 4 2 3 3 2 3 4" xfId="15883" xr:uid="{00000000-0005-0000-0000-0000C53E0000}"/>
    <cellStyle name="Normal 3 4 2 3 3 2 4" xfId="15884" xr:uid="{00000000-0005-0000-0000-0000C63E0000}"/>
    <cellStyle name="Normal 3 4 2 3 3 2 5" xfId="15885" xr:uid="{00000000-0005-0000-0000-0000C73E0000}"/>
    <cellStyle name="Normal 3 4 2 3 3 2 6" xfId="15886" xr:uid="{00000000-0005-0000-0000-0000C83E0000}"/>
    <cellStyle name="Normal 3 4 2 3 3 3" xfId="15887" xr:uid="{00000000-0005-0000-0000-0000C93E0000}"/>
    <cellStyle name="Normal 3 4 2 3 3 3 2" xfId="15888" xr:uid="{00000000-0005-0000-0000-0000CA3E0000}"/>
    <cellStyle name="Normal 3 4 2 3 3 3 3" xfId="15889" xr:uid="{00000000-0005-0000-0000-0000CB3E0000}"/>
    <cellStyle name="Normal 3 4 2 3 3 3 4" xfId="15890" xr:uid="{00000000-0005-0000-0000-0000CC3E0000}"/>
    <cellStyle name="Normal 3 4 2 3 3 4" xfId="15891" xr:uid="{00000000-0005-0000-0000-0000CD3E0000}"/>
    <cellStyle name="Normal 3 4 2 3 3 4 2" xfId="15892" xr:uid="{00000000-0005-0000-0000-0000CE3E0000}"/>
    <cellStyle name="Normal 3 4 2 3 3 4 3" xfId="15893" xr:uid="{00000000-0005-0000-0000-0000CF3E0000}"/>
    <cellStyle name="Normal 3 4 2 3 3 4 4" xfId="15894" xr:uid="{00000000-0005-0000-0000-0000D03E0000}"/>
    <cellStyle name="Normal 3 4 2 3 3 5" xfId="15895" xr:uid="{00000000-0005-0000-0000-0000D13E0000}"/>
    <cellStyle name="Normal 3 4 2 3 3 6" xfId="15896" xr:uid="{00000000-0005-0000-0000-0000D23E0000}"/>
    <cellStyle name="Normal 3 4 2 3 3 7" xfId="15897" xr:uid="{00000000-0005-0000-0000-0000D33E0000}"/>
    <cellStyle name="Normal 3 4 2 3 4" xfId="15898" xr:uid="{00000000-0005-0000-0000-0000D43E0000}"/>
    <cellStyle name="Normal 3 4 2 3 4 2" xfId="15899" xr:uid="{00000000-0005-0000-0000-0000D53E0000}"/>
    <cellStyle name="Normal 3 4 2 3 4 2 2" xfId="15900" xr:uid="{00000000-0005-0000-0000-0000D63E0000}"/>
    <cellStyle name="Normal 3 4 2 3 4 2 3" xfId="15901" xr:uid="{00000000-0005-0000-0000-0000D73E0000}"/>
    <cellStyle name="Normal 3 4 2 3 4 2 4" xfId="15902" xr:uid="{00000000-0005-0000-0000-0000D83E0000}"/>
    <cellStyle name="Normal 3 4 2 3 4 3" xfId="15903" xr:uid="{00000000-0005-0000-0000-0000D93E0000}"/>
    <cellStyle name="Normal 3 4 2 3 4 3 2" xfId="15904" xr:uid="{00000000-0005-0000-0000-0000DA3E0000}"/>
    <cellStyle name="Normal 3 4 2 3 4 3 3" xfId="15905" xr:uid="{00000000-0005-0000-0000-0000DB3E0000}"/>
    <cellStyle name="Normal 3 4 2 3 4 3 4" xfId="15906" xr:uid="{00000000-0005-0000-0000-0000DC3E0000}"/>
    <cellStyle name="Normal 3 4 2 3 4 4" xfId="15907" xr:uid="{00000000-0005-0000-0000-0000DD3E0000}"/>
    <cellStyle name="Normal 3 4 2 3 4 5" xfId="15908" xr:uid="{00000000-0005-0000-0000-0000DE3E0000}"/>
    <cellStyle name="Normal 3 4 2 3 4 6" xfId="15909" xr:uid="{00000000-0005-0000-0000-0000DF3E0000}"/>
    <cellStyle name="Normal 3 4 2 3 5" xfId="15910" xr:uid="{00000000-0005-0000-0000-0000E03E0000}"/>
    <cellStyle name="Normal 3 4 2 3 5 2" xfId="15911" xr:uid="{00000000-0005-0000-0000-0000E13E0000}"/>
    <cellStyle name="Normal 3 4 2 3 5 3" xfId="15912" xr:uid="{00000000-0005-0000-0000-0000E23E0000}"/>
    <cellStyle name="Normal 3 4 2 3 5 4" xfId="15913" xr:uid="{00000000-0005-0000-0000-0000E33E0000}"/>
    <cellStyle name="Normal 3 4 2 3 6" xfId="15914" xr:uid="{00000000-0005-0000-0000-0000E43E0000}"/>
    <cellStyle name="Normal 3 4 2 3 6 2" xfId="15915" xr:uid="{00000000-0005-0000-0000-0000E53E0000}"/>
    <cellStyle name="Normal 3 4 2 3 6 3" xfId="15916" xr:uid="{00000000-0005-0000-0000-0000E63E0000}"/>
    <cellStyle name="Normal 3 4 2 3 6 4" xfId="15917" xr:uid="{00000000-0005-0000-0000-0000E73E0000}"/>
    <cellStyle name="Normal 3 4 2 3 7" xfId="15918" xr:uid="{00000000-0005-0000-0000-0000E83E0000}"/>
    <cellStyle name="Normal 3 4 2 3 8" xfId="15919" xr:uid="{00000000-0005-0000-0000-0000E93E0000}"/>
    <cellStyle name="Normal 3 4 2 3 9" xfId="15920" xr:uid="{00000000-0005-0000-0000-0000EA3E0000}"/>
    <cellStyle name="Normal 3 4 2 4" xfId="15921" xr:uid="{00000000-0005-0000-0000-0000EB3E0000}"/>
    <cellStyle name="Normal 3 4 2 4 2" xfId="15922" xr:uid="{00000000-0005-0000-0000-0000EC3E0000}"/>
    <cellStyle name="Normal 3 4 2 4 2 2" xfId="15923" xr:uid="{00000000-0005-0000-0000-0000ED3E0000}"/>
    <cellStyle name="Normal 3 4 2 4 2 2 2" xfId="15924" xr:uid="{00000000-0005-0000-0000-0000EE3E0000}"/>
    <cellStyle name="Normal 3 4 2 4 2 2 3" xfId="15925" xr:uid="{00000000-0005-0000-0000-0000EF3E0000}"/>
    <cellStyle name="Normal 3 4 2 4 2 2 4" xfId="15926" xr:uid="{00000000-0005-0000-0000-0000F03E0000}"/>
    <cellStyle name="Normal 3 4 2 4 2 3" xfId="15927" xr:uid="{00000000-0005-0000-0000-0000F13E0000}"/>
    <cellStyle name="Normal 3 4 2 4 2 3 2" xfId="15928" xr:uid="{00000000-0005-0000-0000-0000F23E0000}"/>
    <cellStyle name="Normal 3 4 2 4 2 3 3" xfId="15929" xr:uid="{00000000-0005-0000-0000-0000F33E0000}"/>
    <cellStyle name="Normal 3 4 2 4 2 3 4" xfId="15930" xr:uid="{00000000-0005-0000-0000-0000F43E0000}"/>
    <cellStyle name="Normal 3 4 2 4 2 4" xfId="15931" xr:uid="{00000000-0005-0000-0000-0000F53E0000}"/>
    <cellStyle name="Normal 3 4 2 4 2 5" xfId="15932" xr:uid="{00000000-0005-0000-0000-0000F63E0000}"/>
    <cellStyle name="Normal 3 4 2 4 2 6" xfId="15933" xr:uid="{00000000-0005-0000-0000-0000F73E0000}"/>
    <cellStyle name="Normal 3 4 2 4 3" xfId="15934" xr:uid="{00000000-0005-0000-0000-0000F83E0000}"/>
    <cellStyle name="Normal 3 4 2 4 3 2" xfId="15935" xr:uid="{00000000-0005-0000-0000-0000F93E0000}"/>
    <cellStyle name="Normal 3 4 2 4 3 3" xfId="15936" xr:uid="{00000000-0005-0000-0000-0000FA3E0000}"/>
    <cellStyle name="Normal 3 4 2 4 3 4" xfId="15937" xr:uid="{00000000-0005-0000-0000-0000FB3E0000}"/>
    <cellStyle name="Normal 3 4 2 4 4" xfId="15938" xr:uid="{00000000-0005-0000-0000-0000FC3E0000}"/>
    <cellStyle name="Normal 3 4 2 4 4 2" xfId="15939" xr:uid="{00000000-0005-0000-0000-0000FD3E0000}"/>
    <cellStyle name="Normal 3 4 2 4 4 3" xfId="15940" xr:uid="{00000000-0005-0000-0000-0000FE3E0000}"/>
    <cellStyle name="Normal 3 4 2 4 4 4" xfId="15941" xr:uid="{00000000-0005-0000-0000-0000FF3E0000}"/>
    <cellStyle name="Normal 3 4 2 4 5" xfId="15942" xr:uid="{00000000-0005-0000-0000-0000003F0000}"/>
    <cellStyle name="Normal 3 4 2 4 6" xfId="15943" xr:uid="{00000000-0005-0000-0000-0000013F0000}"/>
    <cellStyle name="Normal 3 4 2 4 7" xfId="15944" xr:uid="{00000000-0005-0000-0000-0000023F0000}"/>
    <cellStyle name="Normal 3 4 2 5" xfId="15945" xr:uid="{00000000-0005-0000-0000-0000033F0000}"/>
    <cellStyle name="Normal 3 4 2 5 2" xfId="15946" xr:uid="{00000000-0005-0000-0000-0000043F0000}"/>
    <cellStyle name="Normal 3 4 2 5 2 2" xfId="15947" xr:uid="{00000000-0005-0000-0000-0000053F0000}"/>
    <cellStyle name="Normal 3 4 2 5 2 2 2" xfId="15948" xr:uid="{00000000-0005-0000-0000-0000063F0000}"/>
    <cellStyle name="Normal 3 4 2 5 2 2 3" xfId="15949" xr:uid="{00000000-0005-0000-0000-0000073F0000}"/>
    <cellStyle name="Normal 3 4 2 5 2 2 4" xfId="15950" xr:uid="{00000000-0005-0000-0000-0000083F0000}"/>
    <cellStyle name="Normal 3 4 2 5 2 3" xfId="15951" xr:uid="{00000000-0005-0000-0000-0000093F0000}"/>
    <cellStyle name="Normal 3 4 2 5 2 3 2" xfId="15952" xr:uid="{00000000-0005-0000-0000-00000A3F0000}"/>
    <cellStyle name="Normal 3 4 2 5 2 3 3" xfId="15953" xr:uid="{00000000-0005-0000-0000-00000B3F0000}"/>
    <cellStyle name="Normal 3 4 2 5 2 3 4" xfId="15954" xr:uid="{00000000-0005-0000-0000-00000C3F0000}"/>
    <cellStyle name="Normal 3 4 2 5 2 4" xfId="15955" xr:uid="{00000000-0005-0000-0000-00000D3F0000}"/>
    <cellStyle name="Normal 3 4 2 5 2 5" xfId="15956" xr:uid="{00000000-0005-0000-0000-00000E3F0000}"/>
    <cellStyle name="Normal 3 4 2 5 2 6" xfId="15957" xr:uid="{00000000-0005-0000-0000-00000F3F0000}"/>
    <cellStyle name="Normal 3 4 2 5 3" xfId="15958" xr:uid="{00000000-0005-0000-0000-0000103F0000}"/>
    <cellStyle name="Normal 3 4 2 5 3 2" xfId="15959" xr:uid="{00000000-0005-0000-0000-0000113F0000}"/>
    <cellStyle name="Normal 3 4 2 5 3 3" xfId="15960" xr:uid="{00000000-0005-0000-0000-0000123F0000}"/>
    <cellStyle name="Normal 3 4 2 5 3 4" xfId="15961" xr:uid="{00000000-0005-0000-0000-0000133F0000}"/>
    <cellStyle name="Normal 3 4 2 5 4" xfId="15962" xr:uid="{00000000-0005-0000-0000-0000143F0000}"/>
    <cellStyle name="Normal 3 4 2 5 4 2" xfId="15963" xr:uid="{00000000-0005-0000-0000-0000153F0000}"/>
    <cellStyle name="Normal 3 4 2 5 4 3" xfId="15964" xr:uid="{00000000-0005-0000-0000-0000163F0000}"/>
    <cellStyle name="Normal 3 4 2 5 4 4" xfId="15965" xr:uid="{00000000-0005-0000-0000-0000173F0000}"/>
    <cellStyle name="Normal 3 4 2 5 5" xfId="15966" xr:uid="{00000000-0005-0000-0000-0000183F0000}"/>
    <cellStyle name="Normal 3 4 2 5 6" xfId="15967" xr:uid="{00000000-0005-0000-0000-0000193F0000}"/>
    <cellStyle name="Normal 3 4 2 5 7" xfId="15968" xr:uid="{00000000-0005-0000-0000-00001A3F0000}"/>
    <cellStyle name="Normal 3 4 2 6" xfId="15969" xr:uid="{00000000-0005-0000-0000-00001B3F0000}"/>
    <cellStyle name="Normal 3 4 2 6 2" xfId="15970" xr:uid="{00000000-0005-0000-0000-00001C3F0000}"/>
    <cellStyle name="Normal 3 4 2 6 2 2" xfId="15971" xr:uid="{00000000-0005-0000-0000-00001D3F0000}"/>
    <cellStyle name="Normal 3 4 2 6 2 3" xfId="15972" xr:uid="{00000000-0005-0000-0000-00001E3F0000}"/>
    <cellStyle name="Normal 3 4 2 6 2 4" xfId="15973" xr:uid="{00000000-0005-0000-0000-00001F3F0000}"/>
    <cellStyle name="Normal 3 4 2 6 3" xfId="15974" xr:uid="{00000000-0005-0000-0000-0000203F0000}"/>
    <cellStyle name="Normal 3 4 2 6 3 2" xfId="15975" xr:uid="{00000000-0005-0000-0000-0000213F0000}"/>
    <cellStyle name="Normal 3 4 2 6 3 3" xfId="15976" xr:uid="{00000000-0005-0000-0000-0000223F0000}"/>
    <cellStyle name="Normal 3 4 2 6 3 4" xfId="15977" xr:uid="{00000000-0005-0000-0000-0000233F0000}"/>
    <cellStyle name="Normal 3 4 2 7" xfId="15978" xr:uid="{00000000-0005-0000-0000-0000243F0000}"/>
    <cellStyle name="Normal 3 4 2 7 2" xfId="15979" xr:uid="{00000000-0005-0000-0000-0000253F0000}"/>
    <cellStyle name="Normal 3 4 2 7 2 2" xfId="15980" xr:uid="{00000000-0005-0000-0000-0000263F0000}"/>
    <cellStyle name="Normal 3 4 2 7 2 3" xfId="15981" xr:uid="{00000000-0005-0000-0000-0000273F0000}"/>
    <cellStyle name="Normal 3 4 2 7 2 4" xfId="15982" xr:uid="{00000000-0005-0000-0000-0000283F0000}"/>
    <cellStyle name="Normal 3 4 2 7 3" xfId="15983" xr:uid="{00000000-0005-0000-0000-0000293F0000}"/>
    <cellStyle name="Normal 3 4 2 7 4" xfId="15984" xr:uid="{00000000-0005-0000-0000-00002A3F0000}"/>
    <cellStyle name="Normal 3 4 2 7 5" xfId="15985" xr:uid="{00000000-0005-0000-0000-00002B3F0000}"/>
    <cellStyle name="Normal 3 4 2 8" xfId="15986" xr:uid="{00000000-0005-0000-0000-00002C3F0000}"/>
    <cellStyle name="Normal 3 4 2 8 2" xfId="15987" xr:uid="{00000000-0005-0000-0000-00002D3F0000}"/>
    <cellStyle name="Normal 3 4 2 8 3" xfId="15988" xr:uid="{00000000-0005-0000-0000-00002E3F0000}"/>
    <cellStyle name="Normal 3 4 2 8 4" xfId="15989" xr:uid="{00000000-0005-0000-0000-00002F3F0000}"/>
    <cellStyle name="Normal 3 4 2 9" xfId="15990" xr:uid="{00000000-0005-0000-0000-0000303F0000}"/>
    <cellStyle name="Normal 3 4 3" xfId="15991" xr:uid="{00000000-0005-0000-0000-0000313F0000}"/>
    <cellStyle name="Normal 3 4 3 10" xfId="15992" xr:uid="{00000000-0005-0000-0000-0000323F0000}"/>
    <cellStyle name="Normal 3 4 3 11" xfId="15993" xr:uid="{00000000-0005-0000-0000-0000333F0000}"/>
    <cellStyle name="Normal 3 4 3 2" xfId="15994" xr:uid="{00000000-0005-0000-0000-0000343F0000}"/>
    <cellStyle name="Normal 3 4 3 2 2" xfId="15995" xr:uid="{00000000-0005-0000-0000-0000353F0000}"/>
    <cellStyle name="Normal 3 4 3 2 2 2" xfId="15996" xr:uid="{00000000-0005-0000-0000-0000363F0000}"/>
    <cellStyle name="Normal 3 4 3 2 2 2 2" xfId="15997" xr:uid="{00000000-0005-0000-0000-0000373F0000}"/>
    <cellStyle name="Normal 3 4 3 2 2 2 2 2" xfId="15998" xr:uid="{00000000-0005-0000-0000-0000383F0000}"/>
    <cellStyle name="Normal 3 4 3 2 2 2 2 3" xfId="15999" xr:uid="{00000000-0005-0000-0000-0000393F0000}"/>
    <cellStyle name="Normal 3 4 3 2 2 2 2 4" xfId="16000" xr:uid="{00000000-0005-0000-0000-00003A3F0000}"/>
    <cellStyle name="Normal 3 4 3 2 2 2 3" xfId="16001" xr:uid="{00000000-0005-0000-0000-00003B3F0000}"/>
    <cellStyle name="Normal 3 4 3 2 2 2 3 2" xfId="16002" xr:uid="{00000000-0005-0000-0000-00003C3F0000}"/>
    <cellStyle name="Normal 3 4 3 2 2 2 3 3" xfId="16003" xr:uid="{00000000-0005-0000-0000-00003D3F0000}"/>
    <cellStyle name="Normal 3 4 3 2 2 2 3 4" xfId="16004" xr:uid="{00000000-0005-0000-0000-00003E3F0000}"/>
    <cellStyle name="Normal 3 4 3 2 2 2 4" xfId="16005" xr:uid="{00000000-0005-0000-0000-00003F3F0000}"/>
    <cellStyle name="Normal 3 4 3 2 2 2 5" xfId="16006" xr:uid="{00000000-0005-0000-0000-0000403F0000}"/>
    <cellStyle name="Normal 3 4 3 2 2 2 6" xfId="16007" xr:uid="{00000000-0005-0000-0000-0000413F0000}"/>
    <cellStyle name="Normal 3 4 3 2 2 3" xfId="16008" xr:uid="{00000000-0005-0000-0000-0000423F0000}"/>
    <cellStyle name="Normal 3 4 3 2 2 3 2" xfId="16009" xr:uid="{00000000-0005-0000-0000-0000433F0000}"/>
    <cellStyle name="Normal 3 4 3 2 2 3 3" xfId="16010" xr:uid="{00000000-0005-0000-0000-0000443F0000}"/>
    <cellStyle name="Normal 3 4 3 2 2 3 4" xfId="16011" xr:uid="{00000000-0005-0000-0000-0000453F0000}"/>
    <cellStyle name="Normal 3 4 3 2 2 4" xfId="16012" xr:uid="{00000000-0005-0000-0000-0000463F0000}"/>
    <cellStyle name="Normal 3 4 3 2 2 4 2" xfId="16013" xr:uid="{00000000-0005-0000-0000-0000473F0000}"/>
    <cellStyle name="Normal 3 4 3 2 2 4 3" xfId="16014" xr:uid="{00000000-0005-0000-0000-0000483F0000}"/>
    <cellStyle name="Normal 3 4 3 2 2 4 4" xfId="16015" xr:uid="{00000000-0005-0000-0000-0000493F0000}"/>
    <cellStyle name="Normal 3 4 3 2 2 5" xfId="16016" xr:uid="{00000000-0005-0000-0000-00004A3F0000}"/>
    <cellStyle name="Normal 3 4 3 2 2 6" xfId="16017" xr:uid="{00000000-0005-0000-0000-00004B3F0000}"/>
    <cellStyle name="Normal 3 4 3 2 2 7" xfId="16018" xr:uid="{00000000-0005-0000-0000-00004C3F0000}"/>
    <cellStyle name="Normal 3 4 3 2 3" xfId="16019" xr:uid="{00000000-0005-0000-0000-00004D3F0000}"/>
    <cellStyle name="Normal 3 4 3 2 3 2" xfId="16020" xr:uid="{00000000-0005-0000-0000-00004E3F0000}"/>
    <cellStyle name="Normal 3 4 3 2 3 2 2" xfId="16021" xr:uid="{00000000-0005-0000-0000-00004F3F0000}"/>
    <cellStyle name="Normal 3 4 3 2 3 2 2 2" xfId="16022" xr:uid="{00000000-0005-0000-0000-0000503F0000}"/>
    <cellStyle name="Normal 3 4 3 2 3 2 2 3" xfId="16023" xr:uid="{00000000-0005-0000-0000-0000513F0000}"/>
    <cellStyle name="Normal 3 4 3 2 3 2 2 4" xfId="16024" xr:uid="{00000000-0005-0000-0000-0000523F0000}"/>
    <cellStyle name="Normal 3 4 3 2 3 2 3" xfId="16025" xr:uid="{00000000-0005-0000-0000-0000533F0000}"/>
    <cellStyle name="Normal 3 4 3 2 3 2 3 2" xfId="16026" xr:uid="{00000000-0005-0000-0000-0000543F0000}"/>
    <cellStyle name="Normal 3 4 3 2 3 2 3 3" xfId="16027" xr:uid="{00000000-0005-0000-0000-0000553F0000}"/>
    <cellStyle name="Normal 3 4 3 2 3 2 3 4" xfId="16028" xr:uid="{00000000-0005-0000-0000-0000563F0000}"/>
    <cellStyle name="Normal 3 4 3 2 3 2 4" xfId="16029" xr:uid="{00000000-0005-0000-0000-0000573F0000}"/>
    <cellStyle name="Normal 3 4 3 2 3 2 5" xfId="16030" xr:uid="{00000000-0005-0000-0000-0000583F0000}"/>
    <cellStyle name="Normal 3 4 3 2 3 2 6" xfId="16031" xr:uid="{00000000-0005-0000-0000-0000593F0000}"/>
    <cellStyle name="Normal 3 4 3 2 3 3" xfId="16032" xr:uid="{00000000-0005-0000-0000-00005A3F0000}"/>
    <cellStyle name="Normal 3 4 3 2 3 3 2" xfId="16033" xr:uid="{00000000-0005-0000-0000-00005B3F0000}"/>
    <cellStyle name="Normal 3 4 3 2 3 3 3" xfId="16034" xr:uid="{00000000-0005-0000-0000-00005C3F0000}"/>
    <cellStyle name="Normal 3 4 3 2 3 3 4" xfId="16035" xr:uid="{00000000-0005-0000-0000-00005D3F0000}"/>
    <cellStyle name="Normal 3 4 3 2 3 4" xfId="16036" xr:uid="{00000000-0005-0000-0000-00005E3F0000}"/>
    <cellStyle name="Normal 3 4 3 2 3 4 2" xfId="16037" xr:uid="{00000000-0005-0000-0000-00005F3F0000}"/>
    <cellStyle name="Normal 3 4 3 2 3 4 3" xfId="16038" xr:uid="{00000000-0005-0000-0000-0000603F0000}"/>
    <cellStyle name="Normal 3 4 3 2 3 4 4" xfId="16039" xr:uid="{00000000-0005-0000-0000-0000613F0000}"/>
    <cellStyle name="Normal 3 4 3 2 3 5" xfId="16040" xr:uid="{00000000-0005-0000-0000-0000623F0000}"/>
    <cellStyle name="Normal 3 4 3 2 3 6" xfId="16041" xr:uid="{00000000-0005-0000-0000-0000633F0000}"/>
    <cellStyle name="Normal 3 4 3 2 3 7" xfId="16042" xr:uid="{00000000-0005-0000-0000-0000643F0000}"/>
    <cellStyle name="Normal 3 4 3 2 4" xfId="16043" xr:uid="{00000000-0005-0000-0000-0000653F0000}"/>
    <cellStyle name="Normal 3 4 3 2 4 2" xfId="16044" xr:uid="{00000000-0005-0000-0000-0000663F0000}"/>
    <cellStyle name="Normal 3 4 3 2 4 2 2" xfId="16045" xr:uid="{00000000-0005-0000-0000-0000673F0000}"/>
    <cellStyle name="Normal 3 4 3 2 4 2 3" xfId="16046" xr:uid="{00000000-0005-0000-0000-0000683F0000}"/>
    <cellStyle name="Normal 3 4 3 2 4 2 4" xfId="16047" xr:uid="{00000000-0005-0000-0000-0000693F0000}"/>
    <cellStyle name="Normal 3 4 3 2 4 3" xfId="16048" xr:uid="{00000000-0005-0000-0000-00006A3F0000}"/>
    <cellStyle name="Normal 3 4 3 2 4 3 2" xfId="16049" xr:uid="{00000000-0005-0000-0000-00006B3F0000}"/>
    <cellStyle name="Normal 3 4 3 2 4 3 3" xfId="16050" xr:uid="{00000000-0005-0000-0000-00006C3F0000}"/>
    <cellStyle name="Normal 3 4 3 2 4 3 4" xfId="16051" xr:uid="{00000000-0005-0000-0000-00006D3F0000}"/>
    <cellStyle name="Normal 3 4 3 2 4 4" xfId="16052" xr:uid="{00000000-0005-0000-0000-00006E3F0000}"/>
    <cellStyle name="Normal 3 4 3 2 4 5" xfId="16053" xr:uid="{00000000-0005-0000-0000-00006F3F0000}"/>
    <cellStyle name="Normal 3 4 3 2 4 6" xfId="16054" xr:uid="{00000000-0005-0000-0000-0000703F0000}"/>
    <cellStyle name="Normal 3 4 3 2 5" xfId="16055" xr:uid="{00000000-0005-0000-0000-0000713F0000}"/>
    <cellStyle name="Normal 3 4 3 2 5 2" xfId="16056" xr:uid="{00000000-0005-0000-0000-0000723F0000}"/>
    <cellStyle name="Normal 3 4 3 2 5 3" xfId="16057" xr:uid="{00000000-0005-0000-0000-0000733F0000}"/>
    <cellStyle name="Normal 3 4 3 2 5 4" xfId="16058" xr:uid="{00000000-0005-0000-0000-0000743F0000}"/>
    <cellStyle name="Normal 3 4 3 2 6" xfId="16059" xr:uid="{00000000-0005-0000-0000-0000753F0000}"/>
    <cellStyle name="Normal 3 4 3 2 6 2" xfId="16060" xr:uid="{00000000-0005-0000-0000-0000763F0000}"/>
    <cellStyle name="Normal 3 4 3 2 6 3" xfId="16061" xr:uid="{00000000-0005-0000-0000-0000773F0000}"/>
    <cellStyle name="Normal 3 4 3 2 6 4" xfId="16062" xr:uid="{00000000-0005-0000-0000-0000783F0000}"/>
    <cellStyle name="Normal 3 4 3 2 7" xfId="16063" xr:uid="{00000000-0005-0000-0000-0000793F0000}"/>
    <cellStyle name="Normal 3 4 3 2 8" xfId="16064" xr:uid="{00000000-0005-0000-0000-00007A3F0000}"/>
    <cellStyle name="Normal 3 4 3 2 9" xfId="16065" xr:uid="{00000000-0005-0000-0000-00007B3F0000}"/>
    <cellStyle name="Normal 3 4 3 3" xfId="16066" xr:uid="{00000000-0005-0000-0000-00007C3F0000}"/>
    <cellStyle name="Normal 3 4 3 3 2" xfId="16067" xr:uid="{00000000-0005-0000-0000-00007D3F0000}"/>
    <cellStyle name="Normal 3 4 3 3 2 2" xfId="16068" xr:uid="{00000000-0005-0000-0000-00007E3F0000}"/>
    <cellStyle name="Normal 3 4 3 3 2 2 2" xfId="16069" xr:uid="{00000000-0005-0000-0000-00007F3F0000}"/>
    <cellStyle name="Normal 3 4 3 3 2 2 2 2" xfId="16070" xr:uid="{00000000-0005-0000-0000-0000803F0000}"/>
    <cellStyle name="Normal 3 4 3 3 2 2 2 3" xfId="16071" xr:uid="{00000000-0005-0000-0000-0000813F0000}"/>
    <cellStyle name="Normal 3 4 3 3 2 2 2 4" xfId="16072" xr:uid="{00000000-0005-0000-0000-0000823F0000}"/>
    <cellStyle name="Normal 3 4 3 3 2 2 3" xfId="16073" xr:uid="{00000000-0005-0000-0000-0000833F0000}"/>
    <cellStyle name="Normal 3 4 3 3 2 2 4" xfId="16074" xr:uid="{00000000-0005-0000-0000-0000843F0000}"/>
    <cellStyle name="Normal 3 4 3 3 2 2 5" xfId="16075" xr:uid="{00000000-0005-0000-0000-0000853F0000}"/>
    <cellStyle name="Normal 3 4 3 3 2 3" xfId="16076" xr:uid="{00000000-0005-0000-0000-0000863F0000}"/>
    <cellStyle name="Normal 3 4 3 3 2 3 2" xfId="16077" xr:uid="{00000000-0005-0000-0000-0000873F0000}"/>
    <cellStyle name="Normal 3 4 3 3 2 3 3" xfId="16078" xr:uid="{00000000-0005-0000-0000-0000883F0000}"/>
    <cellStyle name="Normal 3 4 3 3 2 3 4" xfId="16079" xr:uid="{00000000-0005-0000-0000-0000893F0000}"/>
    <cellStyle name="Normal 3 4 3 3 2 4" xfId="16080" xr:uid="{00000000-0005-0000-0000-00008A3F0000}"/>
    <cellStyle name="Normal 3 4 3 3 2 4 2" xfId="16081" xr:uid="{00000000-0005-0000-0000-00008B3F0000}"/>
    <cellStyle name="Normal 3 4 3 3 2 4 3" xfId="16082" xr:uid="{00000000-0005-0000-0000-00008C3F0000}"/>
    <cellStyle name="Normal 3 4 3 3 2 4 4" xfId="16083" xr:uid="{00000000-0005-0000-0000-00008D3F0000}"/>
    <cellStyle name="Normal 3 4 3 3 2 5" xfId="16084" xr:uid="{00000000-0005-0000-0000-00008E3F0000}"/>
    <cellStyle name="Normal 3 4 3 3 2 6" xfId="16085" xr:uid="{00000000-0005-0000-0000-00008F3F0000}"/>
    <cellStyle name="Normal 3 4 3 3 2 7" xfId="16086" xr:uid="{00000000-0005-0000-0000-0000903F0000}"/>
    <cellStyle name="Normal 3 4 3 3 3" xfId="16087" xr:uid="{00000000-0005-0000-0000-0000913F0000}"/>
    <cellStyle name="Normal 3 4 3 3 3 2" xfId="16088" xr:uid="{00000000-0005-0000-0000-0000923F0000}"/>
    <cellStyle name="Normal 3 4 3 3 3 2 2" xfId="16089" xr:uid="{00000000-0005-0000-0000-0000933F0000}"/>
    <cellStyle name="Normal 3 4 3 3 3 2 2 2" xfId="16090" xr:uid="{00000000-0005-0000-0000-0000943F0000}"/>
    <cellStyle name="Normal 3 4 3 3 3 2 2 3" xfId="16091" xr:uid="{00000000-0005-0000-0000-0000953F0000}"/>
    <cellStyle name="Normal 3 4 3 3 3 2 2 4" xfId="16092" xr:uid="{00000000-0005-0000-0000-0000963F0000}"/>
    <cellStyle name="Normal 3 4 3 3 3 2 3" xfId="16093" xr:uid="{00000000-0005-0000-0000-0000973F0000}"/>
    <cellStyle name="Normal 3 4 3 3 3 2 4" xfId="16094" xr:uid="{00000000-0005-0000-0000-0000983F0000}"/>
    <cellStyle name="Normal 3 4 3 3 3 2 5" xfId="16095" xr:uid="{00000000-0005-0000-0000-0000993F0000}"/>
    <cellStyle name="Normal 3 4 3 3 3 3" xfId="16096" xr:uid="{00000000-0005-0000-0000-00009A3F0000}"/>
    <cellStyle name="Normal 3 4 3 3 3 3 2" xfId="16097" xr:uid="{00000000-0005-0000-0000-00009B3F0000}"/>
    <cellStyle name="Normal 3 4 3 3 3 3 3" xfId="16098" xr:uid="{00000000-0005-0000-0000-00009C3F0000}"/>
    <cellStyle name="Normal 3 4 3 3 3 3 4" xfId="16099" xr:uid="{00000000-0005-0000-0000-00009D3F0000}"/>
    <cellStyle name="Normal 3 4 3 3 3 4" xfId="16100" xr:uid="{00000000-0005-0000-0000-00009E3F0000}"/>
    <cellStyle name="Normal 3 4 3 3 3 5" xfId="16101" xr:uid="{00000000-0005-0000-0000-00009F3F0000}"/>
    <cellStyle name="Normal 3 4 3 3 3 6" xfId="16102" xr:uid="{00000000-0005-0000-0000-0000A03F0000}"/>
    <cellStyle name="Normal 3 4 3 3 4" xfId="16103" xr:uid="{00000000-0005-0000-0000-0000A13F0000}"/>
    <cellStyle name="Normal 3 4 3 3 4 2" xfId="16104" xr:uid="{00000000-0005-0000-0000-0000A23F0000}"/>
    <cellStyle name="Normal 3 4 3 3 4 2 2" xfId="16105" xr:uid="{00000000-0005-0000-0000-0000A33F0000}"/>
    <cellStyle name="Normal 3 4 3 3 4 2 3" xfId="16106" xr:uid="{00000000-0005-0000-0000-0000A43F0000}"/>
    <cellStyle name="Normal 3 4 3 3 4 2 4" xfId="16107" xr:uid="{00000000-0005-0000-0000-0000A53F0000}"/>
    <cellStyle name="Normal 3 4 3 3 4 3" xfId="16108" xr:uid="{00000000-0005-0000-0000-0000A63F0000}"/>
    <cellStyle name="Normal 3 4 3 3 4 4" xfId="16109" xr:uid="{00000000-0005-0000-0000-0000A73F0000}"/>
    <cellStyle name="Normal 3 4 3 3 4 5" xfId="16110" xr:uid="{00000000-0005-0000-0000-0000A83F0000}"/>
    <cellStyle name="Normal 3 4 3 3 5" xfId="16111" xr:uid="{00000000-0005-0000-0000-0000A93F0000}"/>
    <cellStyle name="Normal 3 4 3 3 5 2" xfId="16112" xr:uid="{00000000-0005-0000-0000-0000AA3F0000}"/>
    <cellStyle name="Normal 3 4 3 3 5 3" xfId="16113" xr:uid="{00000000-0005-0000-0000-0000AB3F0000}"/>
    <cellStyle name="Normal 3 4 3 3 5 4" xfId="16114" xr:uid="{00000000-0005-0000-0000-0000AC3F0000}"/>
    <cellStyle name="Normal 3 4 3 3 6" xfId="16115" xr:uid="{00000000-0005-0000-0000-0000AD3F0000}"/>
    <cellStyle name="Normal 3 4 3 3 6 2" xfId="16116" xr:uid="{00000000-0005-0000-0000-0000AE3F0000}"/>
    <cellStyle name="Normal 3 4 3 3 6 3" xfId="16117" xr:uid="{00000000-0005-0000-0000-0000AF3F0000}"/>
    <cellStyle name="Normal 3 4 3 3 6 4" xfId="16118" xr:uid="{00000000-0005-0000-0000-0000B03F0000}"/>
    <cellStyle name="Normal 3 4 3 3 7" xfId="16119" xr:uid="{00000000-0005-0000-0000-0000B13F0000}"/>
    <cellStyle name="Normal 3 4 3 3 8" xfId="16120" xr:uid="{00000000-0005-0000-0000-0000B23F0000}"/>
    <cellStyle name="Normal 3 4 3 3 9" xfId="16121" xr:uid="{00000000-0005-0000-0000-0000B33F0000}"/>
    <cellStyle name="Normal 3 4 3 4" xfId="16122" xr:uid="{00000000-0005-0000-0000-0000B43F0000}"/>
    <cellStyle name="Normal 3 4 3 4 2" xfId="16123" xr:uid="{00000000-0005-0000-0000-0000B53F0000}"/>
    <cellStyle name="Normal 3 4 3 4 2 2" xfId="16124" xr:uid="{00000000-0005-0000-0000-0000B63F0000}"/>
    <cellStyle name="Normal 3 4 3 4 2 2 2" xfId="16125" xr:uid="{00000000-0005-0000-0000-0000B73F0000}"/>
    <cellStyle name="Normal 3 4 3 4 2 2 3" xfId="16126" xr:uid="{00000000-0005-0000-0000-0000B83F0000}"/>
    <cellStyle name="Normal 3 4 3 4 2 2 4" xfId="16127" xr:uid="{00000000-0005-0000-0000-0000B93F0000}"/>
    <cellStyle name="Normal 3 4 3 4 2 3" xfId="16128" xr:uid="{00000000-0005-0000-0000-0000BA3F0000}"/>
    <cellStyle name="Normal 3 4 3 4 2 3 2" xfId="16129" xr:uid="{00000000-0005-0000-0000-0000BB3F0000}"/>
    <cellStyle name="Normal 3 4 3 4 2 3 3" xfId="16130" xr:uid="{00000000-0005-0000-0000-0000BC3F0000}"/>
    <cellStyle name="Normal 3 4 3 4 2 3 4" xfId="16131" xr:uid="{00000000-0005-0000-0000-0000BD3F0000}"/>
    <cellStyle name="Normal 3 4 3 4 2 4" xfId="16132" xr:uid="{00000000-0005-0000-0000-0000BE3F0000}"/>
    <cellStyle name="Normal 3 4 3 4 2 5" xfId="16133" xr:uid="{00000000-0005-0000-0000-0000BF3F0000}"/>
    <cellStyle name="Normal 3 4 3 4 2 6" xfId="16134" xr:uid="{00000000-0005-0000-0000-0000C03F0000}"/>
    <cellStyle name="Normal 3 4 3 4 3" xfId="16135" xr:uid="{00000000-0005-0000-0000-0000C13F0000}"/>
    <cellStyle name="Normal 3 4 3 4 3 2" xfId="16136" xr:uid="{00000000-0005-0000-0000-0000C23F0000}"/>
    <cellStyle name="Normal 3 4 3 4 3 3" xfId="16137" xr:uid="{00000000-0005-0000-0000-0000C33F0000}"/>
    <cellStyle name="Normal 3 4 3 4 3 4" xfId="16138" xr:uid="{00000000-0005-0000-0000-0000C43F0000}"/>
    <cellStyle name="Normal 3 4 3 4 4" xfId="16139" xr:uid="{00000000-0005-0000-0000-0000C53F0000}"/>
    <cellStyle name="Normal 3 4 3 4 4 2" xfId="16140" xr:uid="{00000000-0005-0000-0000-0000C63F0000}"/>
    <cellStyle name="Normal 3 4 3 4 4 3" xfId="16141" xr:uid="{00000000-0005-0000-0000-0000C73F0000}"/>
    <cellStyle name="Normal 3 4 3 4 4 4" xfId="16142" xr:uid="{00000000-0005-0000-0000-0000C83F0000}"/>
    <cellStyle name="Normal 3 4 3 4 5" xfId="16143" xr:uid="{00000000-0005-0000-0000-0000C93F0000}"/>
    <cellStyle name="Normal 3 4 3 4 6" xfId="16144" xr:uid="{00000000-0005-0000-0000-0000CA3F0000}"/>
    <cellStyle name="Normal 3 4 3 4 7" xfId="16145" xr:uid="{00000000-0005-0000-0000-0000CB3F0000}"/>
    <cellStyle name="Normal 3 4 3 5" xfId="16146" xr:uid="{00000000-0005-0000-0000-0000CC3F0000}"/>
    <cellStyle name="Normal 3 4 3 5 2" xfId="16147" xr:uid="{00000000-0005-0000-0000-0000CD3F0000}"/>
    <cellStyle name="Normal 3 4 3 5 2 2" xfId="16148" xr:uid="{00000000-0005-0000-0000-0000CE3F0000}"/>
    <cellStyle name="Normal 3 4 3 5 2 2 2" xfId="16149" xr:uid="{00000000-0005-0000-0000-0000CF3F0000}"/>
    <cellStyle name="Normal 3 4 3 5 2 2 3" xfId="16150" xr:uid="{00000000-0005-0000-0000-0000D03F0000}"/>
    <cellStyle name="Normal 3 4 3 5 2 2 4" xfId="16151" xr:uid="{00000000-0005-0000-0000-0000D13F0000}"/>
    <cellStyle name="Normal 3 4 3 5 2 3" xfId="16152" xr:uid="{00000000-0005-0000-0000-0000D23F0000}"/>
    <cellStyle name="Normal 3 4 3 5 2 4" xfId="16153" xr:uid="{00000000-0005-0000-0000-0000D33F0000}"/>
    <cellStyle name="Normal 3 4 3 5 2 5" xfId="16154" xr:uid="{00000000-0005-0000-0000-0000D43F0000}"/>
    <cellStyle name="Normal 3 4 3 5 3" xfId="16155" xr:uid="{00000000-0005-0000-0000-0000D53F0000}"/>
    <cellStyle name="Normal 3 4 3 5 3 2" xfId="16156" xr:uid="{00000000-0005-0000-0000-0000D63F0000}"/>
    <cellStyle name="Normal 3 4 3 5 3 3" xfId="16157" xr:uid="{00000000-0005-0000-0000-0000D73F0000}"/>
    <cellStyle name="Normal 3 4 3 5 3 4" xfId="16158" xr:uid="{00000000-0005-0000-0000-0000D83F0000}"/>
    <cellStyle name="Normal 3 4 3 5 4" xfId="16159" xr:uid="{00000000-0005-0000-0000-0000D93F0000}"/>
    <cellStyle name="Normal 3 4 3 5 4 2" xfId="16160" xr:uid="{00000000-0005-0000-0000-0000DA3F0000}"/>
    <cellStyle name="Normal 3 4 3 5 4 3" xfId="16161" xr:uid="{00000000-0005-0000-0000-0000DB3F0000}"/>
    <cellStyle name="Normal 3 4 3 5 4 4" xfId="16162" xr:uid="{00000000-0005-0000-0000-0000DC3F0000}"/>
    <cellStyle name="Normal 3 4 3 6" xfId="16163" xr:uid="{00000000-0005-0000-0000-0000DD3F0000}"/>
    <cellStyle name="Normal 3 4 3 6 2" xfId="16164" xr:uid="{00000000-0005-0000-0000-0000DE3F0000}"/>
    <cellStyle name="Normal 3 4 3 6 2 2" xfId="16165" xr:uid="{00000000-0005-0000-0000-0000DF3F0000}"/>
    <cellStyle name="Normal 3 4 3 6 2 3" xfId="16166" xr:uid="{00000000-0005-0000-0000-0000E03F0000}"/>
    <cellStyle name="Normal 3 4 3 6 2 4" xfId="16167" xr:uid="{00000000-0005-0000-0000-0000E13F0000}"/>
    <cellStyle name="Normal 3 4 3 6 3" xfId="16168" xr:uid="{00000000-0005-0000-0000-0000E23F0000}"/>
    <cellStyle name="Normal 3 4 3 6 3 2" xfId="16169" xr:uid="{00000000-0005-0000-0000-0000E33F0000}"/>
    <cellStyle name="Normal 3 4 3 6 3 3" xfId="16170" xr:uid="{00000000-0005-0000-0000-0000E43F0000}"/>
    <cellStyle name="Normal 3 4 3 6 3 4" xfId="16171" xr:uid="{00000000-0005-0000-0000-0000E53F0000}"/>
    <cellStyle name="Normal 3 4 3 6 4" xfId="16172" xr:uid="{00000000-0005-0000-0000-0000E63F0000}"/>
    <cellStyle name="Normal 3 4 3 6 5" xfId="16173" xr:uid="{00000000-0005-0000-0000-0000E73F0000}"/>
    <cellStyle name="Normal 3 4 3 6 6" xfId="16174" xr:uid="{00000000-0005-0000-0000-0000E83F0000}"/>
    <cellStyle name="Normal 3 4 3 7" xfId="16175" xr:uid="{00000000-0005-0000-0000-0000E93F0000}"/>
    <cellStyle name="Normal 3 4 3 7 2" xfId="16176" xr:uid="{00000000-0005-0000-0000-0000EA3F0000}"/>
    <cellStyle name="Normal 3 4 3 7 3" xfId="16177" xr:uid="{00000000-0005-0000-0000-0000EB3F0000}"/>
    <cellStyle name="Normal 3 4 3 7 4" xfId="16178" xr:uid="{00000000-0005-0000-0000-0000EC3F0000}"/>
    <cellStyle name="Normal 3 4 3 8" xfId="16179" xr:uid="{00000000-0005-0000-0000-0000ED3F0000}"/>
    <cellStyle name="Normal 3 4 3 8 2" xfId="16180" xr:uid="{00000000-0005-0000-0000-0000EE3F0000}"/>
    <cellStyle name="Normal 3 4 3 8 3" xfId="16181" xr:uid="{00000000-0005-0000-0000-0000EF3F0000}"/>
    <cellStyle name="Normal 3 4 3 8 4" xfId="16182" xr:uid="{00000000-0005-0000-0000-0000F03F0000}"/>
    <cellStyle name="Normal 3 4 3 9" xfId="16183" xr:uid="{00000000-0005-0000-0000-0000F13F0000}"/>
    <cellStyle name="Normal 3 4 4" xfId="16184" xr:uid="{00000000-0005-0000-0000-0000F23F0000}"/>
    <cellStyle name="Normal 3 4 4 2" xfId="16185" xr:uid="{00000000-0005-0000-0000-0000F33F0000}"/>
    <cellStyle name="Normal 3 4 4 2 2" xfId="16186" xr:uid="{00000000-0005-0000-0000-0000F43F0000}"/>
    <cellStyle name="Normal 3 4 4 2 2 2" xfId="16187" xr:uid="{00000000-0005-0000-0000-0000F53F0000}"/>
    <cellStyle name="Normal 3 4 4 2 2 2 2" xfId="16188" xr:uid="{00000000-0005-0000-0000-0000F63F0000}"/>
    <cellStyle name="Normal 3 4 4 2 2 2 3" xfId="16189" xr:uid="{00000000-0005-0000-0000-0000F73F0000}"/>
    <cellStyle name="Normal 3 4 4 2 2 2 4" xfId="16190" xr:uid="{00000000-0005-0000-0000-0000F83F0000}"/>
    <cellStyle name="Normal 3 4 4 2 2 3" xfId="16191" xr:uid="{00000000-0005-0000-0000-0000F93F0000}"/>
    <cellStyle name="Normal 3 4 4 2 2 4" xfId="16192" xr:uid="{00000000-0005-0000-0000-0000FA3F0000}"/>
    <cellStyle name="Normal 3 4 4 2 2 5" xfId="16193" xr:uid="{00000000-0005-0000-0000-0000FB3F0000}"/>
    <cellStyle name="Normal 3 4 4 2 3" xfId="16194" xr:uid="{00000000-0005-0000-0000-0000FC3F0000}"/>
    <cellStyle name="Normal 3 4 4 2 3 2" xfId="16195" xr:uid="{00000000-0005-0000-0000-0000FD3F0000}"/>
    <cellStyle name="Normal 3 4 4 2 3 3" xfId="16196" xr:uid="{00000000-0005-0000-0000-0000FE3F0000}"/>
    <cellStyle name="Normal 3 4 4 2 3 4" xfId="16197" xr:uid="{00000000-0005-0000-0000-0000FF3F0000}"/>
    <cellStyle name="Normal 3 4 4 2 4" xfId="16198" xr:uid="{00000000-0005-0000-0000-000000400000}"/>
    <cellStyle name="Normal 3 4 4 2 4 2" xfId="16199" xr:uid="{00000000-0005-0000-0000-000001400000}"/>
    <cellStyle name="Normal 3 4 4 2 4 3" xfId="16200" xr:uid="{00000000-0005-0000-0000-000002400000}"/>
    <cellStyle name="Normal 3 4 4 2 4 4" xfId="16201" xr:uid="{00000000-0005-0000-0000-000003400000}"/>
    <cellStyle name="Normal 3 4 4 3" xfId="16202" xr:uid="{00000000-0005-0000-0000-000004400000}"/>
    <cellStyle name="Normal 3 4 4 3 2" xfId="16203" xr:uid="{00000000-0005-0000-0000-000005400000}"/>
    <cellStyle name="Normal 3 4 4 3 2 2" xfId="16204" xr:uid="{00000000-0005-0000-0000-000006400000}"/>
    <cellStyle name="Normal 3 4 4 3 2 2 2" xfId="16205" xr:uid="{00000000-0005-0000-0000-000007400000}"/>
    <cellStyle name="Normal 3 4 4 3 2 2 3" xfId="16206" xr:uid="{00000000-0005-0000-0000-000008400000}"/>
    <cellStyle name="Normal 3 4 4 3 2 2 4" xfId="16207" xr:uid="{00000000-0005-0000-0000-000009400000}"/>
    <cellStyle name="Normal 3 4 4 3 2 3" xfId="16208" xr:uid="{00000000-0005-0000-0000-00000A400000}"/>
    <cellStyle name="Normal 3 4 4 3 2 4" xfId="16209" xr:uid="{00000000-0005-0000-0000-00000B400000}"/>
    <cellStyle name="Normal 3 4 4 3 2 5" xfId="16210" xr:uid="{00000000-0005-0000-0000-00000C400000}"/>
    <cellStyle name="Normal 3 4 4 3 3" xfId="16211" xr:uid="{00000000-0005-0000-0000-00000D400000}"/>
    <cellStyle name="Normal 3 4 4 3 3 2" xfId="16212" xr:uid="{00000000-0005-0000-0000-00000E400000}"/>
    <cellStyle name="Normal 3 4 4 3 3 3" xfId="16213" xr:uid="{00000000-0005-0000-0000-00000F400000}"/>
    <cellStyle name="Normal 3 4 4 3 3 4" xfId="16214" xr:uid="{00000000-0005-0000-0000-000010400000}"/>
    <cellStyle name="Normal 3 4 4 3 4" xfId="16215" xr:uid="{00000000-0005-0000-0000-000011400000}"/>
    <cellStyle name="Normal 3 4 4 3 5" xfId="16216" xr:uid="{00000000-0005-0000-0000-000012400000}"/>
    <cellStyle name="Normal 3 4 4 3 6" xfId="16217" xr:uid="{00000000-0005-0000-0000-000013400000}"/>
    <cellStyle name="Normal 3 4 4 4" xfId="16218" xr:uid="{00000000-0005-0000-0000-000014400000}"/>
    <cellStyle name="Normal 3 4 4 4 2" xfId="16219" xr:uid="{00000000-0005-0000-0000-000015400000}"/>
    <cellStyle name="Normal 3 4 4 4 2 2" xfId="16220" xr:uid="{00000000-0005-0000-0000-000016400000}"/>
    <cellStyle name="Normal 3 4 4 4 2 3" xfId="16221" xr:uid="{00000000-0005-0000-0000-000017400000}"/>
    <cellStyle name="Normal 3 4 4 4 2 4" xfId="16222" xr:uid="{00000000-0005-0000-0000-000018400000}"/>
    <cellStyle name="Normal 3 4 4 4 3" xfId="16223" xr:uid="{00000000-0005-0000-0000-000019400000}"/>
    <cellStyle name="Normal 3 4 4 4 4" xfId="16224" xr:uid="{00000000-0005-0000-0000-00001A400000}"/>
    <cellStyle name="Normal 3 4 4 4 5" xfId="16225" xr:uid="{00000000-0005-0000-0000-00001B400000}"/>
    <cellStyle name="Normal 3 4 4 5" xfId="16226" xr:uid="{00000000-0005-0000-0000-00001C400000}"/>
    <cellStyle name="Normal 3 4 4 5 2" xfId="16227" xr:uid="{00000000-0005-0000-0000-00001D400000}"/>
    <cellStyle name="Normal 3 4 4 5 3" xfId="16228" xr:uid="{00000000-0005-0000-0000-00001E400000}"/>
    <cellStyle name="Normal 3 4 4 5 4" xfId="16229" xr:uid="{00000000-0005-0000-0000-00001F400000}"/>
    <cellStyle name="Normal 3 4 4 6" xfId="16230" xr:uid="{00000000-0005-0000-0000-000020400000}"/>
    <cellStyle name="Normal 3 4 4 6 2" xfId="16231" xr:uid="{00000000-0005-0000-0000-000021400000}"/>
    <cellStyle name="Normal 3 4 4 6 3" xfId="16232" xr:uid="{00000000-0005-0000-0000-000022400000}"/>
    <cellStyle name="Normal 3 4 4 6 4" xfId="16233" xr:uid="{00000000-0005-0000-0000-000023400000}"/>
    <cellStyle name="Normal 3 4 5" xfId="16234" xr:uid="{00000000-0005-0000-0000-000024400000}"/>
    <cellStyle name="Normal 3 4 5 2" xfId="16235" xr:uid="{00000000-0005-0000-0000-000025400000}"/>
    <cellStyle name="Normal 3 4 5 2 2" xfId="16236" xr:uid="{00000000-0005-0000-0000-000026400000}"/>
    <cellStyle name="Normal 3 4 5 2 2 2" xfId="16237" xr:uid="{00000000-0005-0000-0000-000027400000}"/>
    <cellStyle name="Normal 3 4 5 2 2 2 2" xfId="16238" xr:uid="{00000000-0005-0000-0000-000028400000}"/>
    <cellStyle name="Normal 3 4 5 2 2 2 2 2" xfId="16239" xr:uid="{00000000-0005-0000-0000-000029400000}"/>
    <cellStyle name="Normal 3 4 5 2 2 2 2 3" xfId="16240" xr:uid="{00000000-0005-0000-0000-00002A400000}"/>
    <cellStyle name="Normal 3 4 5 2 2 2 2 4" xfId="16241" xr:uid="{00000000-0005-0000-0000-00002B400000}"/>
    <cellStyle name="Normal 3 4 5 2 2 2 3" xfId="16242" xr:uid="{00000000-0005-0000-0000-00002C400000}"/>
    <cellStyle name="Normal 3 4 5 2 2 2 4" xfId="16243" xr:uid="{00000000-0005-0000-0000-00002D400000}"/>
    <cellStyle name="Normal 3 4 5 2 2 2 5" xfId="16244" xr:uid="{00000000-0005-0000-0000-00002E400000}"/>
    <cellStyle name="Normal 3 4 5 2 2 3" xfId="16245" xr:uid="{00000000-0005-0000-0000-00002F400000}"/>
    <cellStyle name="Normal 3 4 5 2 2 3 2" xfId="16246" xr:uid="{00000000-0005-0000-0000-000030400000}"/>
    <cellStyle name="Normal 3 4 5 2 2 3 3" xfId="16247" xr:uid="{00000000-0005-0000-0000-000031400000}"/>
    <cellStyle name="Normal 3 4 5 2 2 3 4" xfId="16248" xr:uid="{00000000-0005-0000-0000-000032400000}"/>
    <cellStyle name="Normal 3 4 5 2 2 4" xfId="16249" xr:uid="{00000000-0005-0000-0000-000033400000}"/>
    <cellStyle name="Normal 3 4 5 2 2 5" xfId="16250" xr:uid="{00000000-0005-0000-0000-000034400000}"/>
    <cellStyle name="Normal 3 4 5 2 2 6" xfId="16251" xr:uid="{00000000-0005-0000-0000-000035400000}"/>
    <cellStyle name="Normal 3 4 5 2 3" xfId="16252" xr:uid="{00000000-0005-0000-0000-000036400000}"/>
    <cellStyle name="Normal 3 4 5 2 3 2" xfId="16253" xr:uid="{00000000-0005-0000-0000-000037400000}"/>
    <cellStyle name="Normal 3 4 5 2 3 2 2" xfId="16254" xr:uid="{00000000-0005-0000-0000-000038400000}"/>
    <cellStyle name="Normal 3 4 5 2 3 2 2 2" xfId="16255" xr:uid="{00000000-0005-0000-0000-000039400000}"/>
    <cellStyle name="Normal 3 4 5 2 3 2 2 3" xfId="16256" xr:uid="{00000000-0005-0000-0000-00003A400000}"/>
    <cellStyle name="Normal 3 4 5 2 3 2 2 4" xfId="16257" xr:uid="{00000000-0005-0000-0000-00003B400000}"/>
    <cellStyle name="Normal 3 4 5 2 3 2 3" xfId="16258" xr:uid="{00000000-0005-0000-0000-00003C400000}"/>
    <cellStyle name="Normal 3 4 5 2 3 2 4" xfId="16259" xr:uid="{00000000-0005-0000-0000-00003D400000}"/>
    <cellStyle name="Normal 3 4 5 2 3 2 5" xfId="16260" xr:uid="{00000000-0005-0000-0000-00003E400000}"/>
    <cellStyle name="Normal 3 4 5 2 3 3" xfId="16261" xr:uid="{00000000-0005-0000-0000-00003F400000}"/>
    <cellStyle name="Normal 3 4 5 2 3 3 2" xfId="16262" xr:uid="{00000000-0005-0000-0000-000040400000}"/>
    <cellStyle name="Normal 3 4 5 2 3 3 3" xfId="16263" xr:uid="{00000000-0005-0000-0000-000041400000}"/>
    <cellStyle name="Normal 3 4 5 2 3 3 4" xfId="16264" xr:uid="{00000000-0005-0000-0000-000042400000}"/>
    <cellStyle name="Normal 3 4 5 2 3 4" xfId="16265" xr:uid="{00000000-0005-0000-0000-000043400000}"/>
    <cellStyle name="Normal 3 4 5 2 3 5" xfId="16266" xr:uid="{00000000-0005-0000-0000-000044400000}"/>
    <cellStyle name="Normal 3 4 5 2 3 6" xfId="16267" xr:uid="{00000000-0005-0000-0000-000045400000}"/>
    <cellStyle name="Normal 3 4 5 2 4" xfId="16268" xr:uid="{00000000-0005-0000-0000-000046400000}"/>
    <cellStyle name="Normal 3 4 5 2 4 2" xfId="16269" xr:uid="{00000000-0005-0000-0000-000047400000}"/>
    <cellStyle name="Normal 3 4 5 2 4 2 2" xfId="16270" xr:uid="{00000000-0005-0000-0000-000048400000}"/>
    <cellStyle name="Normal 3 4 5 2 4 2 3" xfId="16271" xr:uid="{00000000-0005-0000-0000-000049400000}"/>
    <cellStyle name="Normal 3 4 5 2 4 2 4" xfId="16272" xr:uid="{00000000-0005-0000-0000-00004A400000}"/>
    <cellStyle name="Normal 3 4 5 2 4 3" xfId="16273" xr:uid="{00000000-0005-0000-0000-00004B400000}"/>
    <cellStyle name="Normal 3 4 5 2 4 4" xfId="16274" xr:uid="{00000000-0005-0000-0000-00004C400000}"/>
    <cellStyle name="Normal 3 4 5 2 4 5" xfId="16275" xr:uid="{00000000-0005-0000-0000-00004D400000}"/>
    <cellStyle name="Normal 3 4 5 2 5" xfId="16276" xr:uid="{00000000-0005-0000-0000-00004E400000}"/>
    <cellStyle name="Normal 3 4 5 2 5 2" xfId="16277" xr:uid="{00000000-0005-0000-0000-00004F400000}"/>
    <cellStyle name="Normal 3 4 5 2 5 3" xfId="16278" xr:uid="{00000000-0005-0000-0000-000050400000}"/>
    <cellStyle name="Normal 3 4 5 2 5 4" xfId="16279" xr:uid="{00000000-0005-0000-0000-000051400000}"/>
    <cellStyle name="Normal 3 4 5 2 6" xfId="16280" xr:uid="{00000000-0005-0000-0000-000052400000}"/>
    <cellStyle name="Normal 3 4 5 2 7" xfId="16281" xr:uid="{00000000-0005-0000-0000-000053400000}"/>
    <cellStyle name="Normal 3 4 5 2 8" xfId="16282" xr:uid="{00000000-0005-0000-0000-000054400000}"/>
    <cellStyle name="Normal 3 4 5 3" xfId="16283" xr:uid="{00000000-0005-0000-0000-000055400000}"/>
    <cellStyle name="Normal 3 4 5 3 2" xfId="16284" xr:uid="{00000000-0005-0000-0000-000056400000}"/>
    <cellStyle name="Normal 3 4 5 3 2 2" xfId="16285" xr:uid="{00000000-0005-0000-0000-000057400000}"/>
    <cellStyle name="Normal 3 4 5 3 2 2 2" xfId="16286" xr:uid="{00000000-0005-0000-0000-000058400000}"/>
    <cellStyle name="Normal 3 4 5 3 2 2 3" xfId="16287" xr:uid="{00000000-0005-0000-0000-000059400000}"/>
    <cellStyle name="Normal 3 4 5 3 2 2 4" xfId="16288" xr:uid="{00000000-0005-0000-0000-00005A400000}"/>
    <cellStyle name="Normal 3 4 5 3 2 3" xfId="16289" xr:uid="{00000000-0005-0000-0000-00005B400000}"/>
    <cellStyle name="Normal 3 4 5 3 2 3 2" xfId="16290" xr:uid="{00000000-0005-0000-0000-00005C400000}"/>
    <cellStyle name="Normal 3 4 5 3 2 3 3" xfId="16291" xr:uid="{00000000-0005-0000-0000-00005D400000}"/>
    <cellStyle name="Normal 3 4 5 3 2 3 4" xfId="16292" xr:uid="{00000000-0005-0000-0000-00005E400000}"/>
    <cellStyle name="Normal 3 4 5 3 2 4" xfId="16293" xr:uid="{00000000-0005-0000-0000-00005F400000}"/>
    <cellStyle name="Normal 3 4 5 3 2 5" xfId="16294" xr:uid="{00000000-0005-0000-0000-000060400000}"/>
    <cellStyle name="Normal 3 4 5 3 2 6" xfId="16295" xr:uid="{00000000-0005-0000-0000-000061400000}"/>
    <cellStyle name="Normal 3 4 5 3 3" xfId="16296" xr:uid="{00000000-0005-0000-0000-000062400000}"/>
    <cellStyle name="Normal 3 4 5 3 3 2" xfId="16297" xr:uid="{00000000-0005-0000-0000-000063400000}"/>
    <cellStyle name="Normal 3 4 5 3 3 3" xfId="16298" xr:uid="{00000000-0005-0000-0000-000064400000}"/>
    <cellStyle name="Normal 3 4 5 3 3 4" xfId="16299" xr:uid="{00000000-0005-0000-0000-000065400000}"/>
    <cellStyle name="Normal 3 4 5 3 4" xfId="16300" xr:uid="{00000000-0005-0000-0000-000066400000}"/>
    <cellStyle name="Normal 3 4 5 3 4 2" xfId="16301" xr:uid="{00000000-0005-0000-0000-000067400000}"/>
    <cellStyle name="Normal 3 4 5 3 4 3" xfId="16302" xr:uid="{00000000-0005-0000-0000-000068400000}"/>
    <cellStyle name="Normal 3 4 5 3 4 4" xfId="16303" xr:uid="{00000000-0005-0000-0000-000069400000}"/>
    <cellStyle name="Normal 3 4 5 3 5" xfId="16304" xr:uid="{00000000-0005-0000-0000-00006A400000}"/>
    <cellStyle name="Normal 3 4 5 3 6" xfId="16305" xr:uid="{00000000-0005-0000-0000-00006B400000}"/>
    <cellStyle name="Normal 3 4 5 3 7" xfId="16306" xr:uid="{00000000-0005-0000-0000-00006C400000}"/>
    <cellStyle name="Normal 3 4 5 4" xfId="16307" xr:uid="{00000000-0005-0000-0000-00006D400000}"/>
    <cellStyle name="Normal 3 4 5 4 2" xfId="16308" xr:uid="{00000000-0005-0000-0000-00006E400000}"/>
    <cellStyle name="Normal 3 4 5 4 2 2" xfId="16309" xr:uid="{00000000-0005-0000-0000-00006F400000}"/>
    <cellStyle name="Normal 3 4 5 4 2 2 2" xfId="16310" xr:uid="{00000000-0005-0000-0000-000070400000}"/>
    <cellStyle name="Normal 3 4 5 4 2 2 3" xfId="16311" xr:uid="{00000000-0005-0000-0000-000071400000}"/>
    <cellStyle name="Normal 3 4 5 4 2 2 4" xfId="16312" xr:uid="{00000000-0005-0000-0000-000072400000}"/>
    <cellStyle name="Normal 3 4 5 4 2 3" xfId="16313" xr:uid="{00000000-0005-0000-0000-000073400000}"/>
    <cellStyle name="Normal 3 4 5 4 2 4" xfId="16314" xr:uid="{00000000-0005-0000-0000-000074400000}"/>
    <cellStyle name="Normal 3 4 5 4 2 5" xfId="16315" xr:uid="{00000000-0005-0000-0000-000075400000}"/>
    <cellStyle name="Normal 3 4 5 4 3" xfId="16316" xr:uid="{00000000-0005-0000-0000-000076400000}"/>
    <cellStyle name="Normal 3 4 5 4 3 2" xfId="16317" xr:uid="{00000000-0005-0000-0000-000077400000}"/>
    <cellStyle name="Normal 3 4 5 4 3 3" xfId="16318" xr:uid="{00000000-0005-0000-0000-000078400000}"/>
    <cellStyle name="Normal 3 4 5 4 3 4" xfId="16319" xr:uid="{00000000-0005-0000-0000-000079400000}"/>
    <cellStyle name="Normal 3 4 5 4 4" xfId="16320" xr:uid="{00000000-0005-0000-0000-00007A400000}"/>
    <cellStyle name="Normal 3 4 5 4 5" xfId="16321" xr:uid="{00000000-0005-0000-0000-00007B400000}"/>
    <cellStyle name="Normal 3 4 5 4 6" xfId="16322" xr:uid="{00000000-0005-0000-0000-00007C400000}"/>
    <cellStyle name="Normal 3 4 5 5" xfId="16323" xr:uid="{00000000-0005-0000-0000-00007D400000}"/>
    <cellStyle name="Normal 3 4 5 5 2" xfId="16324" xr:uid="{00000000-0005-0000-0000-00007E400000}"/>
    <cellStyle name="Normal 3 4 5 5 2 2" xfId="16325" xr:uid="{00000000-0005-0000-0000-00007F400000}"/>
    <cellStyle name="Normal 3 4 5 5 2 3" xfId="16326" xr:uid="{00000000-0005-0000-0000-000080400000}"/>
    <cellStyle name="Normal 3 4 5 5 2 4" xfId="16327" xr:uid="{00000000-0005-0000-0000-000081400000}"/>
    <cellStyle name="Normal 3 4 5 6" xfId="16328" xr:uid="{00000000-0005-0000-0000-000082400000}"/>
    <cellStyle name="Normal 3 4 5 6 2" xfId="16329" xr:uid="{00000000-0005-0000-0000-000083400000}"/>
    <cellStyle name="Normal 3 4 5 6 2 2" xfId="16330" xr:uid="{00000000-0005-0000-0000-000084400000}"/>
    <cellStyle name="Normal 3 4 5 6 2 3" xfId="16331" xr:uid="{00000000-0005-0000-0000-000085400000}"/>
    <cellStyle name="Normal 3 4 5 6 2 4" xfId="16332" xr:uid="{00000000-0005-0000-0000-000086400000}"/>
    <cellStyle name="Normal 3 4 5 6 3" xfId="16333" xr:uid="{00000000-0005-0000-0000-000087400000}"/>
    <cellStyle name="Normal 3 4 5 6 4" xfId="16334" xr:uid="{00000000-0005-0000-0000-000088400000}"/>
    <cellStyle name="Normal 3 4 5 6 5" xfId="16335" xr:uid="{00000000-0005-0000-0000-000089400000}"/>
    <cellStyle name="Normal 3 4 5 7" xfId="16336" xr:uid="{00000000-0005-0000-0000-00008A400000}"/>
    <cellStyle name="Normal 3 4 5 8" xfId="16337" xr:uid="{00000000-0005-0000-0000-00008B400000}"/>
    <cellStyle name="Normal 3 4 5 9" xfId="16338" xr:uid="{00000000-0005-0000-0000-00008C400000}"/>
    <cellStyle name="Normal 3 4 6" xfId="16339" xr:uid="{00000000-0005-0000-0000-00008D400000}"/>
    <cellStyle name="Normal 3 4 6 2" xfId="16340" xr:uid="{00000000-0005-0000-0000-00008E400000}"/>
    <cellStyle name="Normal 3 4 6 2 2" xfId="16341" xr:uid="{00000000-0005-0000-0000-00008F400000}"/>
    <cellStyle name="Normal 3 4 6 2 2 2" xfId="16342" xr:uid="{00000000-0005-0000-0000-000090400000}"/>
    <cellStyle name="Normal 3 4 6 2 2 2 2" xfId="16343" xr:uid="{00000000-0005-0000-0000-000091400000}"/>
    <cellStyle name="Normal 3 4 6 2 2 2 3" xfId="16344" xr:uid="{00000000-0005-0000-0000-000092400000}"/>
    <cellStyle name="Normal 3 4 6 2 2 2 4" xfId="16345" xr:uid="{00000000-0005-0000-0000-000093400000}"/>
    <cellStyle name="Normal 3 4 6 2 2 3" xfId="16346" xr:uid="{00000000-0005-0000-0000-000094400000}"/>
    <cellStyle name="Normal 3 4 6 2 2 4" xfId="16347" xr:uid="{00000000-0005-0000-0000-000095400000}"/>
    <cellStyle name="Normal 3 4 6 2 2 5" xfId="16348" xr:uid="{00000000-0005-0000-0000-000096400000}"/>
    <cellStyle name="Normal 3 4 6 2 3" xfId="16349" xr:uid="{00000000-0005-0000-0000-000097400000}"/>
    <cellStyle name="Normal 3 4 6 2 3 2" xfId="16350" xr:uid="{00000000-0005-0000-0000-000098400000}"/>
    <cellStyle name="Normal 3 4 6 2 3 3" xfId="16351" xr:uid="{00000000-0005-0000-0000-000099400000}"/>
    <cellStyle name="Normal 3 4 6 2 3 4" xfId="16352" xr:uid="{00000000-0005-0000-0000-00009A400000}"/>
    <cellStyle name="Normal 3 4 6 2 4" xfId="16353" xr:uid="{00000000-0005-0000-0000-00009B400000}"/>
    <cellStyle name="Normal 3 4 6 2 5" xfId="16354" xr:uid="{00000000-0005-0000-0000-00009C400000}"/>
    <cellStyle name="Normal 3 4 6 2 6" xfId="16355" xr:uid="{00000000-0005-0000-0000-00009D400000}"/>
    <cellStyle name="Normal 3 4 6 3" xfId="16356" xr:uid="{00000000-0005-0000-0000-00009E400000}"/>
    <cellStyle name="Normal 3 4 6 3 2" xfId="16357" xr:uid="{00000000-0005-0000-0000-00009F400000}"/>
    <cellStyle name="Normal 3 4 6 3 2 2" xfId="16358" xr:uid="{00000000-0005-0000-0000-0000A0400000}"/>
    <cellStyle name="Normal 3 4 6 3 2 2 2" xfId="16359" xr:uid="{00000000-0005-0000-0000-0000A1400000}"/>
    <cellStyle name="Normal 3 4 6 3 2 2 3" xfId="16360" xr:uid="{00000000-0005-0000-0000-0000A2400000}"/>
    <cellStyle name="Normal 3 4 6 3 2 2 4" xfId="16361" xr:uid="{00000000-0005-0000-0000-0000A3400000}"/>
    <cellStyle name="Normal 3 4 6 3 2 3" xfId="16362" xr:uid="{00000000-0005-0000-0000-0000A4400000}"/>
    <cellStyle name="Normal 3 4 6 3 2 4" xfId="16363" xr:uid="{00000000-0005-0000-0000-0000A5400000}"/>
    <cellStyle name="Normal 3 4 6 3 2 5" xfId="16364" xr:uid="{00000000-0005-0000-0000-0000A6400000}"/>
    <cellStyle name="Normal 3 4 6 3 3" xfId="16365" xr:uid="{00000000-0005-0000-0000-0000A7400000}"/>
    <cellStyle name="Normal 3 4 6 3 3 2" xfId="16366" xr:uid="{00000000-0005-0000-0000-0000A8400000}"/>
    <cellStyle name="Normal 3 4 6 3 3 3" xfId="16367" xr:uid="{00000000-0005-0000-0000-0000A9400000}"/>
    <cellStyle name="Normal 3 4 6 3 3 4" xfId="16368" xr:uid="{00000000-0005-0000-0000-0000AA400000}"/>
    <cellStyle name="Normal 3 4 6 3 4" xfId="16369" xr:uid="{00000000-0005-0000-0000-0000AB400000}"/>
    <cellStyle name="Normal 3 4 6 3 5" xfId="16370" xr:uid="{00000000-0005-0000-0000-0000AC400000}"/>
    <cellStyle name="Normal 3 4 6 3 6" xfId="16371" xr:uid="{00000000-0005-0000-0000-0000AD400000}"/>
    <cellStyle name="Normal 3 4 6 4" xfId="16372" xr:uid="{00000000-0005-0000-0000-0000AE400000}"/>
    <cellStyle name="Normal 3 4 6 4 2" xfId="16373" xr:uid="{00000000-0005-0000-0000-0000AF400000}"/>
    <cellStyle name="Normal 3 4 6 4 2 2" xfId="16374" xr:uid="{00000000-0005-0000-0000-0000B0400000}"/>
    <cellStyle name="Normal 3 4 6 4 2 3" xfId="16375" xr:uid="{00000000-0005-0000-0000-0000B1400000}"/>
    <cellStyle name="Normal 3 4 6 4 2 4" xfId="16376" xr:uid="{00000000-0005-0000-0000-0000B2400000}"/>
    <cellStyle name="Normal 3 4 6 5" xfId="16377" xr:uid="{00000000-0005-0000-0000-0000B3400000}"/>
    <cellStyle name="Normal 3 4 6 5 2" xfId="16378" xr:uid="{00000000-0005-0000-0000-0000B4400000}"/>
    <cellStyle name="Normal 3 4 6 5 2 2" xfId="16379" xr:uid="{00000000-0005-0000-0000-0000B5400000}"/>
    <cellStyle name="Normal 3 4 6 5 2 3" xfId="16380" xr:uid="{00000000-0005-0000-0000-0000B6400000}"/>
    <cellStyle name="Normal 3 4 6 5 2 4" xfId="16381" xr:uid="{00000000-0005-0000-0000-0000B7400000}"/>
    <cellStyle name="Normal 3 4 6 5 3" xfId="16382" xr:uid="{00000000-0005-0000-0000-0000B8400000}"/>
    <cellStyle name="Normal 3 4 6 5 4" xfId="16383" xr:uid="{00000000-0005-0000-0000-0000B9400000}"/>
    <cellStyle name="Normal 3 4 6 5 5" xfId="16384" xr:uid="{00000000-0005-0000-0000-0000BA400000}"/>
    <cellStyle name="Normal 3 4 6 6" xfId="16385" xr:uid="{00000000-0005-0000-0000-0000BB400000}"/>
    <cellStyle name="Normal 3 4 6 7" xfId="16386" xr:uid="{00000000-0005-0000-0000-0000BC400000}"/>
    <cellStyle name="Normal 3 4 6 8" xfId="16387" xr:uid="{00000000-0005-0000-0000-0000BD400000}"/>
    <cellStyle name="Normal 3 4 7" xfId="16388" xr:uid="{00000000-0005-0000-0000-0000BE400000}"/>
    <cellStyle name="Normal 3 4 7 2" xfId="16389" xr:uid="{00000000-0005-0000-0000-0000BF400000}"/>
    <cellStyle name="Normal 3 4 7 2 2" xfId="16390" xr:uid="{00000000-0005-0000-0000-0000C0400000}"/>
    <cellStyle name="Normal 3 4 7 2 2 2" xfId="16391" xr:uid="{00000000-0005-0000-0000-0000C1400000}"/>
    <cellStyle name="Normal 3 4 7 2 2 2 2" xfId="16392" xr:uid="{00000000-0005-0000-0000-0000C2400000}"/>
    <cellStyle name="Normal 3 4 7 2 2 2 3" xfId="16393" xr:uid="{00000000-0005-0000-0000-0000C3400000}"/>
    <cellStyle name="Normal 3 4 7 2 2 2 4" xfId="16394" xr:uid="{00000000-0005-0000-0000-0000C4400000}"/>
    <cellStyle name="Normal 3 4 7 2 2 3" xfId="16395" xr:uid="{00000000-0005-0000-0000-0000C5400000}"/>
    <cellStyle name="Normal 3 4 7 2 2 4" xfId="16396" xr:uid="{00000000-0005-0000-0000-0000C6400000}"/>
    <cellStyle name="Normal 3 4 7 2 2 5" xfId="16397" xr:uid="{00000000-0005-0000-0000-0000C7400000}"/>
    <cellStyle name="Normal 3 4 7 2 3" xfId="16398" xr:uid="{00000000-0005-0000-0000-0000C8400000}"/>
    <cellStyle name="Normal 3 4 7 2 3 2" xfId="16399" xr:uid="{00000000-0005-0000-0000-0000C9400000}"/>
    <cellStyle name="Normal 3 4 7 2 3 3" xfId="16400" xr:uid="{00000000-0005-0000-0000-0000CA400000}"/>
    <cellStyle name="Normal 3 4 7 2 3 4" xfId="16401" xr:uid="{00000000-0005-0000-0000-0000CB400000}"/>
    <cellStyle name="Normal 3 4 7 2 4" xfId="16402" xr:uid="{00000000-0005-0000-0000-0000CC400000}"/>
    <cellStyle name="Normal 3 4 7 2 5" xfId="16403" xr:uid="{00000000-0005-0000-0000-0000CD400000}"/>
    <cellStyle name="Normal 3 4 7 2 6" xfId="16404" xr:uid="{00000000-0005-0000-0000-0000CE400000}"/>
    <cellStyle name="Normal 3 4 7 3" xfId="16405" xr:uid="{00000000-0005-0000-0000-0000CF400000}"/>
    <cellStyle name="Normal 3 4 7 3 2" xfId="16406" xr:uid="{00000000-0005-0000-0000-0000D0400000}"/>
    <cellStyle name="Normal 3 4 7 3 2 2" xfId="16407" xr:uid="{00000000-0005-0000-0000-0000D1400000}"/>
    <cellStyle name="Normal 3 4 7 3 2 2 2" xfId="16408" xr:uid="{00000000-0005-0000-0000-0000D2400000}"/>
    <cellStyle name="Normal 3 4 7 3 2 2 3" xfId="16409" xr:uid="{00000000-0005-0000-0000-0000D3400000}"/>
    <cellStyle name="Normal 3 4 7 3 2 2 4" xfId="16410" xr:uid="{00000000-0005-0000-0000-0000D4400000}"/>
    <cellStyle name="Normal 3 4 7 3 2 3" xfId="16411" xr:uid="{00000000-0005-0000-0000-0000D5400000}"/>
    <cellStyle name="Normal 3 4 7 3 2 4" xfId="16412" xr:uid="{00000000-0005-0000-0000-0000D6400000}"/>
    <cellStyle name="Normal 3 4 7 3 2 5" xfId="16413" xr:uid="{00000000-0005-0000-0000-0000D7400000}"/>
    <cellStyle name="Normal 3 4 7 3 3" xfId="16414" xr:uid="{00000000-0005-0000-0000-0000D8400000}"/>
    <cellStyle name="Normal 3 4 7 3 3 2" xfId="16415" xr:uid="{00000000-0005-0000-0000-0000D9400000}"/>
    <cellStyle name="Normal 3 4 7 3 3 3" xfId="16416" xr:uid="{00000000-0005-0000-0000-0000DA400000}"/>
    <cellStyle name="Normal 3 4 7 3 3 4" xfId="16417" xr:uid="{00000000-0005-0000-0000-0000DB400000}"/>
    <cellStyle name="Normal 3 4 7 3 4" xfId="16418" xr:uid="{00000000-0005-0000-0000-0000DC400000}"/>
    <cellStyle name="Normal 3 4 7 3 5" xfId="16419" xr:uid="{00000000-0005-0000-0000-0000DD400000}"/>
    <cellStyle name="Normal 3 4 7 3 6" xfId="16420" xr:uid="{00000000-0005-0000-0000-0000DE400000}"/>
    <cellStyle name="Normal 3 4 7 4" xfId="16421" xr:uid="{00000000-0005-0000-0000-0000DF400000}"/>
    <cellStyle name="Normal 3 4 7 4 2" xfId="16422" xr:uid="{00000000-0005-0000-0000-0000E0400000}"/>
    <cellStyle name="Normal 3 4 7 4 2 2" xfId="16423" xr:uid="{00000000-0005-0000-0000-0000E1400000}"/>
    <cellStyle name="Normal 3 4 7 4 2 3" xfId="16424" xr:uid="{00000000-0005-0000-0000-0000E2400000}"/>
    <cellStyle name="Normal 3 4 7 4 2 4" xfId="16425" xr:uid="{00000000-0005-0000-0000-0000E3400000}"/>
    <cellStyle name="Normal 3 4 7 5" xfId="16426" xr:uid="{00000000-0005-0000-0000-0000E4400000}"/>
    <cellStyle name="Normal 3 4 7 5 2" xfId="16427" xr:uid="{00000000-0005-0000-0000-0000E5400000}"/>
    <cellStyle name="Normal 3 4 7 5 2 2" xfId="16428" xr:uid="{00000000-0005-0000-0000-0000E6400000}"/>
    <cellStyle name="Normal 3 4 7 5 2 3" xfId="16429" xr:uid="{00000000-0005-0000-0000-0000E7400000}"/>
    <cellStyle name="Normal 3 4 7 5 2 4" xfId="16430" xr:uid="{00000000-0005-0000-0000-0000E8400000}"/>
    <cellStyle name="Normal 3 4 7 5 3" xfId="16431" xr:uid="{00000000-0005-0000-0000-0000E9400000}"/>
    <cellStyle name="Normal 3 4 7 5 4" xfId="16432" xr:uid="{00000000-0005-0000-0000-0000EA400000}"/>
    <cellStyle name="Normal 3 4 7 5 5" xfId="16433" xr:uid="{00000000-0005-0000-0000-0000EB400000}"/>
    <cellStyle name="Normal 3 4 7 6" xfId="16434" xr:uid="{00000000-0005-0000-0000-0000EC400000}"/>
    <cellStyle name="Normal 3 4 7 7" xfId="16435" xr:uid="{00000000-0005-0000-0000-0000ED400000}"/>
    <cellStyle name="Normal 3 4 7 8" xfId="16436" xr:uid="{00000000-0005-0000-0000-0000EE400000}"/>
    <cellStyle name="Normal 3 4 8" xfId="16437" xr:uid="{00000000-0005-0000-0000-0000EF400000}"/>
    <cellStyle name="Normal 3 4 8 2" xfId="16438" xr:uid="{00000000-0005-0000-0000-0000F0400000}"/>
    <cellStyle name="Normal 3 4 8 2 2" xfId="16439" xr:uid="{00000000-0005-0000-0000-0000F1400000}"/>
    <cellStyle name="Normal 3 4 8 2 2 2" xfId="16440" xr:uid="{00000000-0005-0000-0000-0000F2400000}"/>
    <cellStyle name="Normal 3 4 8 2 2 3" xfId="16441" xr:uid="{00000000-0005-0000-0000-0000F3400000}"/>
    <cellStyle name="Normal 3 4 8 2 2 4" xfId="16442" xr:uid="{00000000-0005-0000-0000-0000F4400000}"/>
    <cellStyle name="Normal 3 4 8 3" xfId="16443" xr:uid="{00000000-0005-0000-0000-0000F5400000}"/>
    <cellStyle name="Normal 3 4 8 3 2" xfId="16444" xr:uid="{00000000-0005-0000-0000-0000F6400000}"/>
    <cellStyle name="Normal 3 4 8 3 2 2" xfId="16445" xr:uid="{00000000-0005-0000-0000-0000F7400000}"/>
    <cellStyle name="Normal 3 4 8 3 2 3" xfId="16446" xr:uid="{00000000-0005-0000-0000-0000F8400000}"/>
    <cellStyle name="Normal 3 4 8 3 2 4" xfId="16447" xr:uid="{00000000-0005-0000-0000-0000F9400000}"/>
    <cellStyle name="Normal 3 4 8 3 3" xfId="16448" xr:uid="{00000000-0005-0000-0000-0000FA400000}"/>
    <cellStyle name="Normal 3 4 8 3 4" xfId="16449" xr:uid="{00000000-0005-0000-0000-0000FB400000}"/>
    <cellStyle name="Normal 3 4 8 3 5" xfId="16450" xr:uid="{00000000-0005-0000-0000-0000FC400000}"/>
    <cellStyle name="Normal 3 4 8 4" xfId="16451" xr:uid="{00000000-0005-0000-0000-0000FD400000}"/>
    <cellStyle name="Normal 3 4 8 5" xfId="16452" xr:uid="{00000000-0005-0000-0000-0000FE400000}"/>
    <cellStyle name="Normal 3 4 8 6" xfId="16453" xr:uid="{00000000-0005-0000-0000-0000FF400000}"/>
    <cellStyle name="Normal 3 4 9" xfId="16454" xr:uid="{00000000-0005-0000-0000-000000410000}"/>
    <cellStyle name="Normal 3 4 9 2" xfId="16455" xr:uid="{00000000-0005-0000-0000-000001410000}"/>
    <cellStyle name="Normal 3 4 9 2 2" xfId="16456" xr:uid="{00000000-0005-0000-0000-000002410000}"/>
    <cellStyle name="Normal 3 4 9 2 2 2" xfId="16457" xr:uid="{00000000-0005-0000-0000-000003410000}"/>
    <cellStyle name="Normal 3 4 9 2 2 3" xfId="16458" xr:uid="{00000000-0005-0000-0000-000004410000}"/>
    <cellStyle name="Normal 3 4 9 2 2 4" xfId="16459" xr:uid="{00000000-0005-0000-0000-000005410000}"/>
    <cellStyle name="Normal 3 4 9 3" xfId="16460" xr:uid="{00000000-0005-0000-0000-000006410000}"/>
    <cellStyle name="Normal 3 4 9 3 2" xfId="16461" xr:uid="{00000000-0005-0000-0000-000007410000}"/>
    <cellStyle name="Normal 3 4 9 3 2 2" xfId="16462" xr:uid="{00000000-0005-0000-0000-000008410000}"/>
    <cellStyle name="Normal 3 4 9 3 2 3" xfId="16463" xr:uid="{00000000-0005-0000-0000-000009410000}"/>
    <cellStyle name="Normal 3 4 9 3 2 4" xfId="16464" xr:uid="{00000000-0005-0000-0000-00000A410000}"/>
    <cellStyle name="Normal 3 4 9 3 3" xfId="16465" xr:uid="{00000000-0005-0000-0000-00000B410000}"/>
    <cellStyle name="Normal 3 4 9 3 4" xfId="16466" xr:uid="{00000000-0005-0000-0000-00000C410000}"/>
    <cellStyle name="Normal 3 4 9 3 5" xfId="16467" xr:uid="{00000000-0005-0000-0000-00000D410000}"/>
    <cellStyle name="Normal 3 4 9 4" xfId="16468" xr:uid="{00000000-0005-0000-0000-00000E410000}"/>
    <cellStyle name="Normal 3 4 9 5" xfId="16469" xr:uid="{00000000-0005-0000-0000-00000F410000}"/>
    <cellStyle name="Normal 3 4 9 6" xfId="16470" xr:uid="{00000000-0005-0000-0000-000010410000}"/>
    <cellStyle name="Normal 3 4 9 7" xfId="16471" xr:uid="{00000000-0005-0000-0000-000011410000}"/>
    <cellStyle name="Normal 3 40" xfId="16472" xr:uid="{00000000-0005-0000-0000-000012410000}"/>
    <cellStyle name="Normal 3 40 2" xfId="16473" xr:uid="{00000000-0005-0000-0000-000013410000}"/>
    <cellStyle name="Normal 3 41" xfId="16474" xr:uid="{00000000-0005-0000-0000-000014410000}"/>
    <cellStyle name="Normal 3 41 2" xfId="16475" xr:uid="{00000000-0005-0000-0000-000015410000}"/>
    <cellStyle name="Normal 3 42" xfId="16476" xr:uid="{00000000-0005-0000-0000-000016410000}"/>
    <cellStyle name="Normal 3 42 2" xfId="16477" xr:uid="{00000000-0005-0000-0000-000017410000}"/>
    <cellStyle name="Normal 3 43" xfId="16478" xr:uid="{00000000-0005-0000-0000-000018410000}"/>
    <cellStyle name="Normal 3 43 2" xfId="16479" xr:uid="{00000000-0005-0000-0000-000019410000}"/>
    <cellStyle name="Normal 3 44" xfId="16480" xr:uid="{00000000-0005-0000-0000-00001A410000}"/>
    <cellStyle name="Normal 3 44 2" xfId="16481" xr:uid="{00000000-0005-0000-0000-00001B410000}"/>
    <cellStyle name="Normal 3 45" xfId="16482" xr:uid="{00000000-0005-0000-0000-00001C410000}"/>
    <cellStyle name="Normal 3 45 2" xfId="16483" xr:uid="{00000000-0005-0000-0000-00001D410000}"/>
    <cellStyle name="Normal 3 46" xfId="16484" xr:uid="{00000000-0005-0000-0000-00001E410000}"/>
    <cellStyle name="Normal 3 46 2" xfId="16485" xr:uid="{00000000-0005-0000-0000-00001F410000}"/>
    <cellStyle name="Normal 3 47" xfId="16486" xr:uid="{00000000-0005-0000-0000-000020410000}"/>
    <cellStyle name="Normal 3 47 2" xfId="16487" xr:uid="{00000000-0005-0000-0000-000021410000}"/>
    <cellStyle name="Normal 3 5" xfId="16488" xr:uid="{00000000-0005-0000-0000-000022410000}"/>
    <cellStyle name="Normal 3 5 10" xfId="16489" xr:uid="{00000000-0005-0000-0000-000023410000}"/>
    <cellStyle name="Normal 3 5 10 2" xfId="16490" xr:uid="{00000000-0005-0000-0000-000024410000}"/>
    <cellStyle name="Normal 3 5 11" xfId="16491" xr:uid="{00000000-0005-0000-0000-000025410000}"/>
    <cellStyle name="Normal 3 5 11 2" xfId="16492" xr:uid="{00000000-0005-0000-0000-000026410000}"/>
    <cellStyle name="Normal 3 5 12" xfId="16493" xr:uid="{00000000-0005-0000-0000-000027410000}"/>
    <cellStyle name="Normal 3 5 12 2" xfId="16494" xr:uid="{00000000-0005-0000-0000-000028410000}"/>
    <cellStyle name="Normal 3 5 13" xfId="16495" xr:uid="{00000000-0005-0000-0000-000029410000}"/>
    <cellStyle name="Normal 3 5 13 2" xfId="16496" xr:uid="{00000000-0005-0000-0000-00002A410000}"/>
    <cellStyle name="Normal 3 5 14" xfId="16497" xr:uid="{00000000-0005-0000-0000-00002B410000}"/>
    <cellStyle name="Normal 3 5 14 2" xfId="16498" xr:uid="{00000000-0005-0000-0000-00002C410000}"/>
    <cellStyle name="Normal 3 5 14 3" xfId="16499" xr:uid="{00000000-0005-0000-0000-00002D410000}"/>
    <cellStyle name="Normal 3 5 14 3 2" xfId="16500" xr:uid="{00000000-0005-0000-0000-00002E410000}"/>
    <cellStyle name="Normal 3 5 14 3 3" xfId="16501" xr:uid="{00000000-0005-0000-0000-00002F410000}"/>
    <cellStyle name="Normal 3 5 14 3 4" xfId="16502" xr:uid="{00000000-0005-0000-0000-000030410000}"/>
    <cellStyle name="Normal 3 5 14 4" xfId="16503" xr:uid="{00000000-0005-0000-0000-000031410000}"/>
    <cellStyle name="Normal 3 5 14 5" xfId="16504" xr:uid="{00000000-0005-0000-0000-000032410000}"/>
    <cellStyle name="Normal 3 5 14 6" xfId="16505" xr:uid="{00000000-0005-0000-0000-000033410000}"/>
    <cellStyle name="Normal 3 5 15" xfId="16506" xr:uid="{00000000-0005-0000-0000-000034410000}"/>
    <cellStyle name="Normal 3 5 16" xfId="16507" xr:uid="{00000000-0005-0000-0000-000035410000}"/>
    <cellStyle name="Normal 3 5 17" xfId="16508" xr:uid="{00000000-0005-0000-0000-000036410000}"/>
    <cellStyle name="Normal 3 5 18" xfId="16509" xr:uid="{00000000-0005-0000-0000-000037410000}"/>
    <cellStyle name="Normal 3 5 19" xfId="16510" xr:uid="{00000000-0005-0000-0000-000038410000}"/>
    <cellStyle name="Normal 3 5 2" xfId="16511" xr:uid="{00000000-0005-0000-0000-000039410000}"/>
    <cellStyle name="Normal 3 5 2 2" xfId="16512" xr:uid="{00000000-0005-0000-0000-00003A410000}"/>
    <cellStyle name="Normal 3 5 2 2 2" xfId="16513" xr:uid="{00000000-0005-0000-0000-00003B410000}"/>
    <cellStyle name="Normal 3 5 2 2 2 2" xfId="16514" xr:uid="{00000000-0005-0000-0000-00003C410000}"/>
    <cellStyle name="Normal 3 5 2 2 2 2 2" xfId="16515" xr:uid="{00000000-0005-0000-0000-00003D410000}"/>
    <cellStyle name="Normal 3 5 2 2 2 2 3" xfId="16516" xr:uid="{00000000-0005-0000-0000-00003E410000}"/>
    <cellStyle name="Normal 3 5 2 2 2 2 4" xfId="16517" xr:uid="{00000000-0005-0000-0000-00003F410000}"/>
    <cellStyle name="Normal 3 5 2 2 2 3" xfId="16518" xr:uid="{00000000-0005-0000-0000-000040410000}"/>
    <cellStyle name="Normal 3 5 2 2 2 4" xfId="16519" xr:uid="{00000000-0005-0000-0000-000041410000}"/>
    <cellStyle name="Normal 3 5 2 2 2 5" xfId="16520" xr:uid="{00000000-0005-0000-0000-000042410000}"/>
    <cellStyle name="Normal 3 5 2 2 3" xfId="16521" xr:uid="{00000000-0005-0000-0000-000043410000}"/>
    <cellStyle name="Normal 3 5 2 2 4" xfId="16522" xr:uid="{00000000-0005-0000-0000-000044410000}"/>
    <cellStyle name="Normal 3 5 2 2 4 2" xfId="16523" xr:uid="{00000000-0005-0000-0000-000045410000}"/>
    <cellStyle name="Normal 3 5 2 2 4 3" xfId="16524" xr:uid="{00000000-0005-0000-0000-000046410000}"/>
    <cellStyle name="Normal 3 5 2 2 4 4" xfId="16525" xr:uid="{00000000-0005-0000-0000-000047410000}"/>
    <cellStyle name="Normal 3 5 2 2 5" xfId="16526" xr:uid="{00000000-0005-0000-0000-000048410000}"/>
    <cellStyle name="Normal 3 5 2 2 6" xfId="16527" xr:uid="{00000000-0005-0000-0000-000049410000}"/>
    <cellStyle name="Normal 3 5 2 2 7" xfId="16528" xr:uid="{00000000-0005-0000-0000-00004A410000}"/>
    <cellStyle name="Normal 3 5 2 3" xfId="16529" xr:uid="{00000000-0005-0000-0000-00004B410000}"/>
    <cellStyle name="Normal 3 5 2 3 2" xfId="16530" xr:uid="{00000000-0005-0000-0000-00004C410000}"/>
    <cellStyle name="Normal 3 5 2 3 2 2" xfId="16531" xr:uid="{00000000-0005-0000-0000-00004D410000}"/>
    <cellStyle name="Normal 3 5 2 3 2 2 2" xfId="16532" xr:uid="{00000000-0005-0000-0000-00004E410000}"/>
    <cellStyle name="Normal 3 5 2 3 2 2 3" xfId="16533" xr:uid="{00000000-0005-0000-0000-00004F410000}"/>
    <cellStyle name="Normal 3 5 2 3 2 2 4" xfId="16534" xr:uid="{00000000-0005-0000-0000-000050410000}"/>
    <cellStyle name="Normal 3 5 2 3 2 3" xfId="16535" xr:uid="{00000000-0005-0000-0000-000051410000}"/>
    <cellStyle name="Normal 3 5 2 3 2 4" xfId="16536" xr:uid="{00000000-0005-0000-0000-000052410000}"/>
    <cellStyle name="Normal 3 5 2 3 2 5" xfId="16537" xr:uid="{00000000-0005-0000-0000-000053410000}"/>
    <cellStyle name="Normal 3 5 2 3 3" xfId="16538" xr:uid="{00000000-0005-0000-0000-000054410000}"/>
    <cellStyle name="Normal 3 5 2 3 3 2" xfId="16539" xr:uid="{00000000-0005-0000-0000-000055410000}"/>
    <cellStyle name="Normal 3 5 2 3 3 3" xfId="16540" xr:uid="{00000000-0005-0000-0000-000056410000}"/>
    <cellStyle name="Normal 3 5 2 3 3 4" xfId="16541" xr:uid="{00000000-0005-0000-0000-000057410000}"/>
    <cellStyle name="Normal 3 5 2 3 4" xfId="16542" xr:uid="{00000000-0005-0000-0000-000058410000}"/>
    <cellStyle name="Normal 3 5 2 3 5" xfId="16543" xr:uid="{00000000-0005-0000-0000-000059410000}"/>
    <cellStyle name="Normal 3 5 2 3 6" xfId="16544" xr:uid="{00000000-0005-0000-0000-00005A410000}"/>
    <cellStyle name="Normal 3 5 2 4" xfId="16545" xr:uid="{00000000-0005-0000-0000-00005B410000}"/>
    <cellStyle name="Normal 3 5 2 5" xfId="16546" xr:uid="{00000000-0005-0000-0000-00005C410000}"/>
    <cellStyle name="Normal 3 5 2 5 2" xfId="16547" xr:uid="{00000000-0005-0000-0000-00005D410000}"/>
    <cellStyle name="Normal 3 5 2 5 2 2" xfId="16548" xr:uid="{00000000-0005-0000-0000-00005E410000}"/>
    <cellStyle name="Normal 3 5 2 5 2 3" xfId="16549" xr:uid="{00000000-0005-0000-0000-00005F410000}"/>
    <cellStyle name="Normal 3 5 2 5 2 4" xfId="16550" xr:uid="{00000000-0005-0000-0000-000060410000}"/>
    <cellStyle name="Normal 3 5 2 5 3" xfId="16551" xr:uid="{00000000-0005-0000-0000-000061410000}"/>
    <cellStyle name="Normal 3 5 2 5 4" xfId="16552" xr:uid="{00000000-0005-0000-0000-000062410000}"/>
    <cellStyle name="Normal 3 5 2 5 5" xfId="16553" xr:uid="{00000000-0005-0000-0000-000063410000}"/>
    <cellStyle name="Normal 3 5 2 6" xfId="16554" xr:uid="{00000000-0005-0000-0000-000064410000}"/>
    <cellStyle name="Normal 3 5 2 6 2" xfId="16555" xr:uid="{00000000-0005-0000-0000-000065410000}"/>
    <cellStyle name="Normal 3 5 2 6 3" xfId="16556" xr:uid="{00000000-0005-0000-0000-000066410000}"/>
    <cellStyle name="Normal 3 5 2 6 4" xfId="16557" xr:uid="{00000000-0005-0000-0000-000067410000}"/>
    <cellStyle name="Normal 3 5 2 7" xfId="16558" xr:uid="{00000000-0005-0000-0000-000068410000}"/>
    <cellStyle name="Normal 3 5 2 8" xfId="16559" xr:uid="{00000000-0005-0000-0000-000069410000}"/>
    <cellStyle name="Normal 3 5 2 9" xfId="16560" xr:uid="{00000000-0005-0000-0000-00006A410000}"/>
    <cellStyle name="Normal 3 5 20" xfId="16561" xr:uid="{00000000-0005-0000-0000-00006B410000}"/>
    <cellStyle name="Normal 3 5 21" xfId="16562" xr:uid="{00000000-0005-0000-0000-00006C410000}"/>
    <cellStyle name="Normal 3 5 22" xfId="16563" xr:uid="{00000000-0005-0000-0000-00006D410000}"/>
    <cellStyle name="Normal 3 5 23" xfId="16564" xr:uid="{00000000-0005-0000-0000-00006E410000}"/>
    <cellStyle name="Normal 3 5 24" xfId="16565" xr:uid="{00000000-0005-0000-0000-00006F410000}"/>
    <cellStyle name="Normal 3 5 25" xfId="16566" xr:uid="{00000000-0005-0000-0000-000070410000}"/>
    <cellStyle name="Normal 3 5 26" xfId="16567" xr:uid="{00000000-0005-0000-0000-000071410000}"/>
    <cellStyle name="Normal 3 5 27" xfId="16568" xr:uid="{00000000-0005-0000-0000-000072410000}"/>
    <cellStyle name="Normal 3 5 28" xfId="16569" xr:uid="{00000000-0005-0000-0000-000073410000}"/>
    <cellStyle name="Normal 3 5 29" xfId="16570" xr:uid="{00000000-0005-0000-0000-000074410000}"/>
    <cellStyle name="Normal 3 5 3" xfId="16571" xr:uid="{00000000-0005-0000-0000-000075410000}"/>
    <cellStyle name="Normal 3 5 3 2" xfId="16572" xr:uid="{00000000-0005-0000-0000-000076410000}"/>
    <cellStyle name="Normal 3 5 3 2 2" xfId="16573" xr:uid="{00000000-0005-0000-0000-000077410000}"/>
    <cellStyle name="Normal 3 5 3 3" xfId="16574" xr:uid="{00000000-0005-0000-0000-000078410000}"/>
    <cellStyle name="Normal 3 5 3 3 2" xfId="16575" xr:uid="{00000000-0005-0000-0000-000079410000}"/>
    <cellStyle name="Normal 3 5 3 3 2 2" xfId="16576" xr:uid="{00000000-0005-0000-0000-00007A410000}"/>
    <cellStyle name="Normal 3 5 3 3 2 3" xfId="16577" xr:uid="{00000000-0005-0000-0000-00007B410000}"/>
    <cellStyle name="Normal 3 5 3 3 2 4" xfId="16578" xr:uid="{00000000-0005-0000-0000-00007C410000}"/>
    <cellStyle name="Normal 3 5 3 3 3" xfId="16579" xr:uid="{00000000-0005-0000-0000-00007D410000}"/>
    <cellStyle name="Normal 3 5 3 3 4" xfId="16580" xr:uid="{00000000-0005-0000-0000-00007E410000}"/>
    <cellStyle name="Normal 3 5 3 3 5" xfId="16581" xr:uid="{00000000-0005-0000-0000-00007F410000}"/>
    <cellStyle name="Normal 3 5 3 4" xfId="16582" xr:uid="{00000000-0005-0000-0000-000080410000}"/>
    <cellStyle name="Normal 3 5 3 5" xfId="16583" xr:uid="{00000000-0005-0000-0000-000081410000}"/>
    <cellStyle name="Normal 3 5 3 5 2" xfId="16584" xr:uid="{00000000-0005-0000-0000-000082410000}"/>
    <cellStyle name="Normal 3 5 3 5 3" xfId="16585" xr:uid="{00000000-0005-0000-0000-000083410000}"/>
    <cellStyle name="Normal 3 5 3 5 4" xfId="16586" xr:uid="{00000000-0005-0000-0000-000084410000}"/>
    <cellStyle name="Normal 3 5 3 6" xfId="16587" xr:uid="{00000000-0005-0000-0000-000085410000}"/>
    <cellStyle name="Normal 3 5 3 7" xfId="16588" xr:uid="{00000000-0005-0000-0000-000086410000}"/>
    <cellStyle name="Normal 3 5 3 8" xfId="16589" xr:uid="{00000000-0005-0000-0000-000087410000}"/>
    <cellStyle name="Normal 3 5 30" xfId="16590" xr:uid="{00000000-0005-0000-0000-000088410000}"/>
    <cellStyle name="Normal 3 5 31" xfId="16591" xr:uid="{00000000-0005-0000-0000-000089410000}"/>
    <cellStyle name="Normal 3 5 32" xfId="16592" xr:uid="{00000000-0005-0000-0000-00008A410000}"/>
    <cellStyle name="Normal 3 5 33" xfId="16593" xr:uid="{00000000-0005-0000-0000-00008B410000}"/>
    <cellStyle name="Normal 3 5 34" xfId="16594" xr:uid="{00000000-0005-0000-0000-00008C410000}"/>
    <cellStyle name="Normal 3 5 35" xfId="16595" xr:uid="{00000000-0005-0000-0000-00008D410000}"/>
    <cellStyle name="Normal 3 5 36" xfId="16596" xr:uid="{00000000-0005-0000-0000-00008E410000}"/>
    <cellStyle name="Normal 3 5 37" xfId="16597" xr:uid="{00000000-0005-0000-0000-00008F410000}"/>
    <cellStyle name="Normal 3 5 38" xfId="16598" xr:uid="{00000000-0005-0000-0000-000090410000}"/>
    <cellStyle name="Normal 3 5 39" xfId="16599" xr:uid="{00000000-0005-0000-0000-000091410000}"/>
    <cellStyle name="Normal 3 5 4" xfId="16600" xr:uid="{00000000-0005-0000-0000-000092410000}"/>
    <cellStyle name="Normal 3 5 4 2" xfId="16601" xr:uid="{00000000-0005-0000-0000-000093410000}"/>
    <cellStyle name="Normal 3 5 4 2 2" xfId="16602" xr:uid="{00000000-0005-0000-0000-000094410000}"/>
    <cellStyle name="Normal 3 5 4 3" xfId="16603" xr:uid="{00000000-0005-0000-0000-000095410000}"/>
    <cellStyle name="Normal 3 5 4 3 2" xfId="16604" xr:uid="{00000000-0005-0000-0000-000096410000}"/>
    <cellStyle name="Normal 3 5 4 3 2 2" xfId="16605" xr:uid="{00000000-0005-0000-0000-000097410000}"/>
    <cellStyle name="Normal 3 5 4 3 2 3" xfId="16606" xr:uid="{00000000-0005-0000-0000-000098410000}"/>
    <cellStyle name="Normal 3 5 4 3 2 4" xfId="16607" xr:uid="{00000000-0005-0000-0000-000099410000}"/>
    <cellStyle name="Normal 3 5 4 3 3" xfId="16608" xr:uid="{00000000-0005-0000-0000-00009A410000}"/>
    <cellStyle name="Normal 3 5 4 3 4" xfId="16609" xr:uid="{00000000-0005-0000-0000-00009B410000}"/>
    <cellStyle name="Normal 3 5 4 3 5" xfId="16610" xr:uid="{00000000-0005-0000-0000-00009C410000}"/>
    <cellStyle name="Normal 3 5 4 4" xfId="16611" xr:uid="{00000000-0005-0000-0000-00009D410000}"/>
    <cellStyle name="Normal 3 5 4 5" xfId="16612" xr:uid="{00000000-0005-0000-0000-00009E410000}"/>
    <cellStyle name="Normal 3 5 4 5 2" xfId="16613" xr:uid="{00000000-0005-0000-0000-00009F410000}"/>
    <cellStyle name="Normal 3 5 4 5 3" xfId="16614" xr:uid="{00000000-0005-0000-0000-0000A0410000}"/>
    <cellStyle name="Normal 3 5 4 5 4" xfId="16615" xr:uid="{00000000-0005-0000-0000-0000A1410000}"/>
    <cellStyle name="Normal 3 5 4 6" xfId="16616" xr:uid="{00000000-0005-0000-0000-0000A2410000}"/>
    <cellStyle name="Normal 3 5 4 7" xfId="16617" xr:uid="{00000000-0005-0000-0000-0000A3410000}"/>
    <cellStyle name="Normal 3 5 4 8" xfId="16618" xr:uid="{00000000-0005-0000-0000-0000A4410000}"/>
    <cellStyle name="Normal 3 5 40" xfId="16619" xr:uid="{00000000-0005-0000-0000-0000A5410000}"/>
    <cellStyle name="Normal 3 5 41" xfId="16620" xr:uid="{00000000-0005-0000-0000-0000A6410000}"/>
    <cellStyle name="Normal 3 5 42" xfId="16621" xr:uid="{00000000-0005-0000-0000-0000A7410000}"/>
    <cellStyle name="Normal 3 5 43" xfId="16622" xr:uid="{00000000-0005-0000-0000-0000A8410000}"/>
    <cellStyle name="Normal 3 5 44" xfId="16623" xr:uid="{00000000-0005-0000-0000-0000A9410000}"/>
    <cellStyle name="Normal 3 5 45" xfId="16624" xr:uid="{00000000-0005-0000-0000-0000AA410000}"/>
    <cellStyle name="Normal 3 5 46" xfId="16625" xr:uid="{00000000-0005-0000-0000-0000AB410000}"/>
    <cellStyle name="Normal 3 5 47" xfId="16626" xr:uid="{00000000-0005-0000-0000-0000AC410000}"/>
    <cellStyle name="Normal 3 5 48" xfId="16627" xr:uid="{00000000-0005-0000-0000-0000AD410000}"/>
    <cellStyle name="Normal 3 5 49" xfId="16628" xr:uid="{00000000-0005-0000-0000-0000AE410000}"/>
    <cellStyle name="Normal 3 5 5" xfId="16629" xr:uid="{00000000-0005-0000-0000-0000AF410000}"/>
    <cellStyle name="Normal 3 5 5 2" xfId="16630" xr:uid="{00000000-0005-0000-0000-0000B0410000}"/>
    <cellStyle name="Normal 3 5 5 3" xfId="16631" xr:uid="{00000000-0005-0000-0000-0000B1410000}"/>
    <cellStyle name="Normal 3 5 50" xfId="16632" xr:uid="{00000000-0005-0000-0000-0000B2410000}"/>
    <cellStyle name="Normal 3 5 51" xfId="16633" xr:uid="{00000000-0005-0000-0000-0000B3410000}"/>
    <cellStyle name="Normal 3 5 52" xfId="16634" xr:uid="{00000000-0005-0000-0000-0000B4410000}"/>
    <cellStyle name="Normal 3 5 53" xfId="16635" xr:uid="{00000000-0005-0000-0000-0000B5410000}"/>
    <cellStyle name="Normal 3 5 54" xfId="16636" xr:uid="{00000000-0005-0000-0000-0000B6410000}"/>
    <cellStyle name="Normal 3 5 55" xfId="16637" xr:uid="{00000000-0005-0000-0000-0000B7410000}"/>
    <cellStyle name="Normal 3 5 56" xfId="16638" xr:uid="{00000000-0005-0000-0000-0000B8410000}"/>
    <cellStyle name="Normal 3 5 57" xfId="16639" xr:uid="{00000000-0005-0000-0000-0000B9410000}"/>
    <cellStyle name="Normal 3 5 58" xfId="16640" xr:uid="{00000000-0005-0000-0000-0000BA410000}"/>
    <cellStyle name="Normal 3 5 59" xfId="16641" xr:uid="{00000000-0005-0000-0000-0000BB410000}"/>
    <cellStyle name="Normal 3 5 6" xfId="16642" xr:uid="{00000000-0005-0000-0000-0000BC410000}"/>
    <cellStyle name="Normal 3 5 6 2" xfId="16643" xr:uid="{00000000-0005-0000-0000-0000BD410000}"/>
    <cellStyle name="Normal 3 5 60" xfId="16644" xr:uid="{00000000-0005-0000-0000-0000BE410000}"/>
    <cellStyle name="Normal 3 5 61" xfId="16645" xr:uid="{00000000-0005-0000-0000-0000BF410000}"/>
    <cellStyle name="Normal 3 5 62" xfId="16646" xr:uid="{00000000-0005-0000-0000-0000C0410000}"/>
    <cellStyle name="Normal 3 5 63" xfId="16647" xr:uid="{00000000-0005-0000-0000-0000C1410000}"/>
    <cellStyle name="Normal 3 5 64" xfId="16648" xr:uid="{00000000-0005-0000-0000-0000C2410000}"/>
    <cellStyle name="Normal 3 5 65" xfId="16649" xr:uid="{00000000-0005-0000-0000-0000C3410000}"/>
    <cellStyle name="Normal 3 5 66" xfId="16650" xr:uid="{00000000-0005-0000-0000-0000C4410000}"/>
    <cellStyle name="Normal 3 5 67" xfId="16651" xr:uid="{00000000-0005-0000-0000-0000C5410000}"/>
    <cellStyle name="Normal 3 5 68" xfId="16652" xr:uid="{00000000-0005-0000-0000-0000C6410000}"/>
    <cellStyle name="Normal 3 5 69" xfId="16653" xr:uid="{00000000-0005-0000-0000-0000C7410000}"/>
    <cellStyle name="Normal 3 5 7" xfId="16654" xr:uid="{00000000-0005-0000-0000-0000C8410000}"/>
    <cellStyle name="Normal 3 5 7 2" xfId="16655" xr:uid="{00000000-0005-0000-0000-0000C9410000}"/>
    <cellStyle name="Normal 3 5 70" xfId="16656" xr:uid="{00000000-0005-0000-0000-0000CA410000}"/>
    <cellStyle name="Normal 3 5 71" xfId="16657" xr:uid="{00000000-0005-0000-0000-0000CB410000}"/>
    <cellStyle name="Normal 3 5 72" xfId="16658" xr:uid="{00000000-0005-0000-0000-0000CC410000}"/>
    <cellStyle name="Normal 3 5 73" xfId="16659" xr:uid="{00000000-0005-0000-0000-0000CD410000}"/>
    <cellStyle name="Normal 3 5 74" xfId="16660" xr:uid="{00000000-0005-0000-0000-0000CE410000}"/>
    <cellStyle name="Normal 3 5 75" xfId="16661" xr:uid="{00000000-0005-0000-0000-0000CF410000}"/>
    <cellStyle name="Normal 3 5 76" xfId="16662" xr:uid="{00000000-0005-0000-0000-0000D0410000}"/>
    <cellStyle name="Normal 3 5 77" xfId="16663" xr:uid="{00000000-0005-0000-0000-0000D1410000}"/>
    <cellStyle name="Normal 3 5 78" xfId="16664" xr:uid="{00000000-0005-0000-0000-0000D2410000}"/>
    <cellStyle name="Normal 3 5 79" xfId="16665" xr:uid="{00000000-0005-0000-0000-0000D3410000}"/>
    <cellStyle name="Normal 3 5 8" xfId="16666" xr:uid="{00000000-0005-0000-0000-0000D4410000}"/>
    <cellStyle name="Normal 3 5 8 2" xfId="16667" xr:uid="{00000000-0005-0000-0000-0000D5410000}"/>
    <cellStyle name="Normal 3 5 80" xfId="16668" xr:uid="{00000000-0005-0000-0000-0000D6410000}"/>
    <cellStyle name="Normal 3 5 81" xfId="16669" xr:uid="{00000000-0005-0000-0000-0000D7410000}"/>
    <cellStyle name="Normal 3 5 82" xfId="16670" xr:uid="{00000000-0005-0000-0000-0000D8410000}"/>
    <cellStyle name="Normal 3 5 83" xfId="16671" xr:uid="{00000000-0005-0000-0000-0000D9410000}"/>
    <cellStyle name="Normal 3 5 84" xfId="16672" xr:uid="{00000000-0005-0000-0000-0000DA410000}"/>
    <cellStyle name="Normal 3 5 85" xfId="16673" xr:uid="{00000000-0005-0000-0000-0000DB410000}"/>
    <cellStyle name="Normal 3 5 86" xfId="16674" xr:uid="{00000000-0005-0000-0000-0000DC410000}"/>
    <cellStyle name="Normal 3 5 87" xfId="16675" xr:uid="{00000000-0005-0000-0000-0000DD410000}"/>
    <cellStyle name="Normal 3 5 88" xfId="16676" xr:uid="{00000000-0005-0000-0000-0000DE410000}"/>
    <cellStyle name="Normal 3 5 89" xfId="16677" xr:uid="{00000000-0005-0000-0000-0000DF410000}"/>
    <cellStyle name="Normal 3 5 9" xfId="16678" xr:uid="{00000000-0005-0000-0000-0000E0410000}"/>
    <cellStyle name="Normal 3 5 9 2" xfId="16679" xr:uid="{00000000-0005-0000-0000-0000E1410000}"/>
    <cellStyle name="Normal 3 5 90" xfId="16680" xr:uid="{00000000-0005-0000-0000-0000E2410000}"/>
    <cellStyle name="Normal 3 5 91" xfId="16681" xr:uid="{00000000-0005-0000-0000-0000E3410000}"/>
    <cellStyle name="Normal 3 5 92" xfId="16682" xr:uid="{00000000-0005-0000-0000-0000E4410000}"/>
    <cellStyle name="Normal 3 5 93" xfId="16683" xr:uid="{00000000-0005-0000-0000-0000E5410000}"/>
    <cellStyle name="Normal 3 5 94" xfId="16684" xr:uid="{00000000-0005-0000-0000-0000E6410000}"/>
    <cellStyle name="Normal 3 5 95" xfId="16685" xr:uid="{00000000-0005-0000-0000-0000E7410000}"/>
    <cellStyle name="Normal 3 5 95 2" xfId="16686" xr:uid="{00000000-0005-0000-0000-0000E8410000}"/>
    <cellStyle name="Normal 3 5 95 3" xfId="16687" xr:uid="{00000000-0005-0000-0000-0000E9410000}"/>
    <cellStyle name="Normal 3 5 95 4" xfId="16688" xr:uid="{00000000-0005-0000-0000-0000EA410000}"/>
    <cellStyle name="Normal 3 5 96" xfId="16689" xr:uid="{00000000-0005-0000-0000-0000EB410000}"/>
    <cellStyle name="Normal 3 5 97" xfId="16690" xr:uid="{00000000-0005-0000-0000-0000EC410000}"/>
    <cellStyle name="Normal 3 5 98" xfId="16691" xr:uid="{00000000-0005-0000-0000-0000ED410000}"/>
    <cellStyle name="Normal 3 6" xfId="16692" xr:uid="{00000000-0005-0000-0000-0000EE410000}"/>
    <cellStyle name="Normal 3 6 10" xfId="16693" xr:uid="{00000000-0005-0000-0000-0000EF410000}"/>
    <cellStyle name="Normal 3 6 2" xfId="16694" xr:uid="{00000000-0005-0000-0000-0000F0410000}"/>
    <cellStyle name="Normal 3 6 2 2" xfId="16695" xr:uid="{00000000-0005-0000-0000-0000F1410000}"/>
    <cellStyle name="Normal 3 6 2 2 2" xfId="16696" xr:uid="{00000000-0005-0000-0000-0000F2410000}"/>
    <cellStyle name="Normal 3 6 2 2 3" xfId="16697" xr:uid="{00000000-0005-0000-0000-0000F3410000}"/>
    <cellStyle name="Normal 3 6 2 2 3 2" xfId="16698" xr:uid="{00000000-0005-0000-0000-0000F4410000}"/>
    <cellStyle name="Normal 3 6 2 2 3 2 2" xfId="16699" xr:uid="{00000000-0005-0000-0000-0000F5410000}"/>
    <cellStyle name="Normal 3 6 2 2 3 2 3" xfId="16700" xr:uid="{00000000-0005-0000-0000-0000F6410000}"/>
    <cellStyle name="Normal 3 6 2 2 3 2 4" xfId="16701" xr:uid="{00000000-0005-0000-0000-0000F7410000}"/>
    <cellStyle name="Normal 3 6 2 2 3 3" xfId="16702" xr:uid="{00000000-0005-0000-0000-0000F8410000}"/>
    <cellStyle name="Normal 3 6 2 2 3 4" xfId="16703" xr:uid="{00000000-0005-0000-0000-0000F9410000}"/>
    <cellStyle name="Normal 3 6 2 2 3 5" xfId="16704" xr:uid="{00000000-0005-0000-0000-0000FA410000}"/>
    <cellStyle name="Normal 3 6 2 2 4" xfId="16705" xr:uid="{00000000-0005-0000-0000-0000FB410000}"/>
    <cellStyle name="Normal 3 6 2 2 4 2" xfId="16706" xr:uid="{00000000-0005-0000-0000-0000FC410000}"/>
    <cellStyle name="Normal 3 6 2 2 4 3" xfId="16707" xr:uid="{00000000-0005-0000-0000-0000FD410000}"/>
    <cellStyle name="Normal 3 6 2 2 4 4" xfId="16708" xr:uid="{00000000-0005-0000-0000-0000FE410000}"/>
    <cellStyle name="Normal 3 6 2 2 5" xfId="16709" xr:uid="{00000000-0005-0000-0000-0000FF410000}"/>
    <cellStyle name="Normal 3 6 2 2 6" xfId="16710" xr:uid="{00000000-0005-0000-0000-000000420000}"/>
    <cellStyle name="Normal 3 6 2 2 7" xfId="16711" xr:uid="{00000000-0005-0000-0000-000001420000}"/>
    <cellStyle name="Normal 3 6 2 3" xfId="16712" xr:uid="{00000000-0005-0000-0000-000002420000}"/>
    <cellStyle name="Normal 3 6 2 3 2" xfId="16713" xr:uid="{00000000-0005-0000-0000-000003420000}"/>
    <cellStyle name="Normal 3 6 2 3 2 2" xfId="16714" xr:uid="{00000000-0005-0000-0000-000004420000}"/>
    <cellStyle name="Normal 3 6 2 3 2 2 2" xfId="16715" xr:uid="{00000000-0005-0000-0000-000005420000}"/>
    <cellStyle name="Normal 3 6 2 3 2 2 3" xfId="16716" xr:uid="{00000000-0005-0000-0000-000006420000}"/>
    <cellStyle name="Normal 3 6 2 3 2 2 4" xfId="16717" xr:uid="{00000000-0005-0000-0000-000007420000}"/>
    <cellStyle name="Normal 3 6 2 3 2 3" xfId="16718" xr:uid="{00000000-0005-0000-0000-000008420000}"/>
    <cellStyle name="Normal 3 6 2 3 2 4" xfId="16719" xr:uid="{00000000-0005-0000-0000-000009420000}"/>
    <cellStyle name="Normal 3 6 2 3 2 5" xfId="16720" xr:uid="{00000000-0005-0000-0000-00000A420000}"/>
    <cellStyle name="Normal 3 6 2 3 3" xfId="16721" xr:uid="{00000000-0005-0000-0000-00000B420000}"/>
    <cellStyle name="Normal 3 6 2 3 3 2" xfId="16722" xr:uid="{00000000-0005-0000-0000-00000C420000}"/>
    <cellStyle name="Normal 3 6 2 3 3 3" xfId="16723" xr:uid="{00000000-0005-0000-0000-00000D420000}"/>
    <cellStyle name="Normal 3 6 2 3 3 4" xfId="16724" xr:uid="{00000000-0005-0000-0000-00000E420000}"/>
    <cellStyle name="Normal 3 6 2 3 4" xfId="16725" xr:uid="{00000000-0005-0000-0000-00000F420000}"/>
    <cellStyle name="Normal 3 6 2 3 5" xfId="16726" xr:uid="{00000000-0005-0000-0000-000010420000}"/>
    <cellStyle name="Normal 3 6 2 3 6" xfId="16727" xr:uid="{00000000-0005-0000-0000-000011420000}"/>
    <cellStyle name="Normal 3 6 2 4" xfId="16728" xr:uid="{00000000-0005-0000-0000-000012420000}"/>
    <cellStyle name="Normal 3 6 2 5" xfId="16729" xr:uid="{00000000-0005-0000-0000-000013420000}"/>
    <cellStyle name="Normal 3 6 2 5 2" xfId="16730" xr:uid="{00000000-0005-0000-0000-000014420000}"/>
    <cellStyle name="Normal 3 6 2 5 2 2" xfId="16731" xr:uid="{00000000-0005-0000-0000-000015420000}"/>
    <cellStyle name="Normal 3 6 2 5 2 3" xfId="16732" xr:uid="{00000000-0005-0000-0000-000016420000}"/>
    <cellStyle name="Normal 3 6 2 5 2 4" xfId="16733" xr:uid="{00000000-0005-0000-0000-000017420000}"/>
    <cellStyle name="Normal 3 6 2 5 3" xfId="16734" xr:uid="{00000000-0005-0000-0000-000018420000}"/>
    <cellStyle name="Normal 3 6 2 5 4" xfId="16735" xr:uid="{00000000-0005-0000-0000-000019420000}"/>
    <cellStyle name="Normal 3 6 2 5 5" xfId="16736" xr:uid="{00000000-0005-0000-0000-00001A420000}"/>
    <cellStyle name="Normal 3 6 2 6" xfId="16737" xr:uid="{00000000-0005-0000-0000-00001B420000}"/>
    <cellStyle name="Normal 3 6 2 6 2" xfId="16738" xr:uid="{00000000-0005-0000-0000-00001C420000}"/>
    <cellStyle name="Normal 3 6 2 6 3" xfId="16739" xr:uid="{00000000-0005-0000-0000-00001D420000}"/>
    <cellStyle name="Normal 3 6 2 6 4" xfId="16740" xr:uid="{00000000-0005-0000-0000-00001E420000}"/>
    <cellStyle name="Normal 3 6 2 7" xfId="16741" xr:uid="{00000000-0005-0000-0000-00001F420000}"/>
    <cellStyle name="Normal 3 6 2 8" xfId="16742" xr:uid="{00000000-0005-0000-0000-000020420000}"/>
    <cellStyle name="Normal 3 6 2 9" xfId="16743" xr:uid="{00000000-0005-0000-0000-000021420000}"/>
    <cellStyle name="Normal 3 6 3" xfId="16744" xr:uid="{00000000-0005-0000-0000-000022420000}"/>
    <cellStyle name="Normal 3 6 3 2" xfId="16745" xr:uid="{00000000-0005-0000-0000-000023420000}"/>
    <cellStyle name="Normal 3 6 3 3" xfId="16746" xr:uid="{00000000-0005-0000-0000-000024420000}"/>
    <cellStyle name="Normal 3 6 3 3 2" xfId="16747" xr:uid="{00000000-0005-0000-0000-000025420000}"/>
    <cellStyle name="Normal 3 6 3 3 2 2" xfId="16748" xr:uid="{00000000-0005-0000-0000-000026420000}"/>
    <cellStyle name="Normal 3 6 3 3 2 3" xfId="16749" xr:uid="{00000000-0005-0000-0000-000027420000}"/>
    <cellStyle name="Normal 3 6 3 3 2 4" xfId="16750" xr:uid="{00000000-0005-0000-0000-000028420000}"/>
    <cellStyle name="Normal 3 6 3 3 3" xfId="16751" xr:uid="{00000000-0005-0000-0000-000029420000}"/>
    <cellStyle name="Normal 3 6 3 3 4" xfId="16752" xr:uid="{00000000-0005-0000-0000-00002A420000}"/>
    <cellStyle name="Normal 3 6 3 3 5" xfId="16753" xr:uid="{00000000-0005-0000-0000-00002B420000}"/>
    <cellStyle name="Normal 3 6 3 4" xfId="16754" xr:uid="{00000000-0005-0000-0000-00002C420000}"/>
    <cellStyle name="Normal 3 6 3 5" xfId="16755" xr:uid="{00000000-0005-0000-0000-00002D420000}"/>
    <cellStyle name="Normal 3 6 3 5 2" xfId="16756" xr:uid="{00000000-0005-0000-0000-00002E420000}"/>
    <cellStyle name="Normal 3 6 3 5 3" xfId="16757" xr:uid="{00000000-0005-0000-0000-00002F420000}"/>
    <cellStyle name="Normal 3 6 3 5 4" xfId="16758" xr:uid="{00000000-0005-0000-0000-000030420000}"/>
    <cellStyle name="Normal 3 6 3 6" xfId="16759" xr:uid="{00000000-0005-0000-0000-000031420000}"/>
    <cellStyle name="Normal 3 6 3 7" xfId="16760" xr:uid="{00000000-0005-0000-0000-000032420000}"/>
    <cellStyle name="Normal 3 6 3 8" xfId="16761" xr:uid="{00000000-0005-0000-0000-000033420000}"/>
    <cellStyle name="Normal 3 6 4" xfId="16762" xr:uid="{00000000-0005-0000-0000-000034420000}"/>
    <cellStyle name="Normal 3 6 4 2" xfId="16763" xr:uid="{00000000-0005-0000-0000-000035420000}"/>
    <cellStyle name="Normal 3 6 4 2 2" xfId="16764" xr:uid="{00000000-0005-0000-0000-000036420000}"/>
    <cellStyle name="Normal 3 6 4 2 2 2" xfId="16765" xr:uid="{00000000-0005-0000-0000-000037420000}"/>
    <cellStyle name="Normal 3 6 4 2 2 3" xfId="16766" xr:uid="{00000000-0005-0000-0000-000038420000}"/>
    <cellStyle name="Normal 3 6 4 2 2 4" xfId="16767" xr:uid="{00000000-0005-0000-0000-000039420000}"/>
    <cellStyle name="Normal 3 6 4 2 3" xfId="16768" xr:uid="{00000000-0005-0000-0000-00003A420000}"/>
    <cellStyle name="Normal 3 6 4 2 4" xfId="16769" xr:uid="{00000000-0005-0000-0000-00003B420000}"/>
    <cellStyle name="Normal 3 6 4 2 5" xfId="16770" xr:uid="{00000000-0005-0000-0000-00003C420000}"/>
    <cellStyle name="Normal 3 6 4 3" xfId="16771" xr:uid="{00000000-0005-0000-0000-00003D420000}"/>
    <cellStyle name="Normal 3 6 4 3 2" xfId="16772" xr:uid="{00000000-0005-0000-0000-00003E420000}"/>
    <cellStyle name="Normal 3 6 4 3 3" xfId="16773" xr:uid="{00000000-0005-0000-0000-00003F420000}"/>
    <cellStyle name="Normal 3 6 4 3 4" xfId="16774" xr:uid="{00000000-0005-0000-0000-000040420000}"/>
    <cellStyle name="Normal 3 6 4 4" xfId="16775" xr:uid="{00000000-0005-0000-0000-000041420000}"/>
    <cellStyle name="Normal 3 6 4 5" xfId="16776" xr:uid="{00000000-0005-0000-0000-000042420000}"/>
    <cellStyle name="Normal 3 6 4 6" xfId="16777" xr:uid="{00000000-0005-0000-0000-000043420000}"/>
    <cellStyle name="Normal 3 6 5" xfId="16778" xr:uid="{00000000-0005-0000-0000-000044420000}"/>
    <cellStyle name="Normal 3 6 6" xfId="16779" xr:uid="{00000000-0005-0000-0000-000045420000}"/>
    <cellStyle name="Normal 3 6 6 2" xfId="16780" xr:uid="{00000000-0005-0000-0000-000046420000}"/>
    <cellStyle name="Normal 3 6 6 2 2" xfId="16781" xr:uid="{00000000-0005-0000-0000-000047420000}"/>
    <cellStyle name="Normal 3 6 6 2 3" xfId="16782" xr:uid="{00000000-0005-0000-0000-000048420000}"/>
    <cellStyle name="Normal 3 6 6 2 4" xfId="16783" xr:uid="{00000000-0005-0000-0000-000049420000}"/>
    <cellStyle name="Normal 3 6 6 3" xfId="16784" xr:uid="{00000000-0005-0000-0000-00004A420000}"/>
    <cellStyle name="Normal 3 6 6 4" xfId="16785" xr:uid="{00000000-0005-0000-0000-00004B420000}"/>
    <cellStyle name="Normal 3 6 6 5" xfId="16786" xr:uid="{00000000-0005-0000-0000-00004C420000}"/>
    <cellStyle name="Normal 3 6 7" xfId="16787" xr:uid="{00000000-0005-0000-0000-00004D420000}"/>
    <cellStyle name="Normal 3 6 7 2" xfId="16788" xr:uid="{00000000-0005-0000-0000-00004E420000}"/>
    <cellStyle name="Normal 3 6 7 3" xfId="16789" xr:uid="{00000000-0005-0000-0000-00004F420000}"/>
    <cellStyle name="Normal 3 6 7 4" xfId="16790" xr:uid="{00000000-0005-0000-0000-000050420000}"/>
    <cellStyle name="Normal 3 6 8" xfId="16791" xr:uid="{00000000-0005-0000-0000-000051420000}"/>
    <cellStyle name="Normal 3 6 9" xfId="16792" xr:uid="{00000000-0005-0000-0000-000052420000}"/>
    <cellStyle name="Normal 3 7" xfId="16793" xr:uid="{00000000-0005-0000-0000-000053420000}"/>
    <cellStyle name="Normal 3 7 10" xfId="16794" xr:uid="{00000000-0005-0000-0000-000054420000}"/>
    <cellStyle name="Normal 3 7 2" xfId="16795" xr:uid="{00000000-0005-0000-0000-000055420000}"/>
    <cellStyle name="Normal 3 7 2 2" xfId="16796" xr:uid="{00000000-0005-0000-0000-000056420000}"/>
    <cellStyle name="Normal 3 7 2 2 2" xfId="16797" xr:uid="{00000000-0005-0000-0000-000057420000}"/>
    <cellStyle name="Normal 3 7 2 2 2 2" xfId="16798" xr:uid="{00000000-0005-0000-0000-000058420000}"/>
    <cellStyle name="Normal 3 7 2 2 2 2 2" xfId="16799" xr:uid="{00000000-0005-0000-0000-000059420000}"/>
    <cellStyle name="Normal 3 7 2 2 2 2 3" xfId="16800" xr:uid="{00000000-0005-0000-0000-00005A420000}"/>
    <cellStyle name="Normal 3 7 2 2 2 2 4" xfId="16801" xr:uid="{00000000-0005-0000-0000-00005B420000}"/>
    <cellStyle name="Normal 3 7 2 2 2 3" xfId="16802" xr:uid="{00000000-0005-0000-0000-00005C420000}"/>
    <cellStyle name="Normal 3 7 2 2 2 4" xfId="16803" xr:uid="{00000000-0005-0000-0000-00005D420000}"/>
    <cellStyle name="Normal 3 7 2 2 2 5" xfId="16804" xr:uid="{00000000-0005-0000-0000-00005E420000}"/>
    <cellStyle name="Normal 3 7 2 2 3" xfId="16805" xr:uid="{00000000-0005-0000-0000-00005F420000}"/>
    <cellStyle name="Normal 3 7 2 2 3 2" xfId="16806" xr:uid="{00000000-0005-0000-0000-000060420000}"/>
    <cellStyle name="Normal 3 7 2 2 3 3" xfId="16807" xr:uid="{00000000-0005-0000-0000-000061420000}"/>
    <cellStyle name="Normal 3 7 2 2 3 4" xfId="16808" xr:uid="{00000000-0005-0000-0000-000062420000}"/>
    <cellStyle name="Normal 3 7 2 2 4" xfId="16809" xr:uid="{00000000-0005-0000-0000-000063420000}"/>
    <cellStyle name="Normal 3 7 2 2 5" xfId="16810" xr:uid="{00000000-0005-0000-0000-000064420000}"/>
    <cellStyle name="Normal 3 7 2 2 6" xfId="16811" xr:uid="{00000000-0005-0000-0000-000065420000}"/>
    <cellStyle name="Normal 3 7 2 3" xfId="16812" xr:uid="{00000000-0005-0000-0000-000066420000}"/>
    <cellStyle name="Normal 3 7 2 3 2" xfId="16813" xr:uid="{00000000-0005-0000-0000-000067420000}"/>
    <cellStyle name="Normal 3 7 2 3 2 2" xfId="16814" xr:uid="{00000000-0005-0000-0000-000068420000}"/>
    <cellStyle name="Normal 3 7 2 3 2 2 2" xfId="16815" xr:uid="{00000000-0005-0000-0000-000069420000}"/>
    <cellStyle name="Normal 3 7 2 3 2 2 3" xfId="16816" xr:uid="{00000000-0005-0000-0000-00006A420000}"/>
    <cellStyle name="Normal 3 7 2 3 2 2 4" xfId="16817" xr:uid="{00000000-0005-0000-0000-00006B420000}"/>
    <cellStyle name="Normal 3 7 2 3 2 3" xfId="16818" xr:uid="{00000000-0005-0000-0000-00006C420000}"/>
    <cellStyle name="Normal 3 7 2 3 2 4" xfId="16819" xr:uid="{00000000-0005-0000-0000-00006D420000}"/>
    <cellStyle name="Normal 3 7 2 3 2 5" xfId="16820" xr:uid="{00000000-0005-0000-0000-00006E420000}"/>
    <cellStyle name="Normal 3 7 2 3 3" xfId="16821" xr:uid="{00000000-0005-0000-0000-00006F420000}"/>
    <cellStyle name="Normal 3 7 2 3 3 2" xfId="16822" xr:uid="{00000000-0005-0000-0000-000070420000}"/>
    <cellStyle name="Normal 3 7 2 3 3 3" xfId="16823" xr:uid="{00000000-0005-0000-0000-000071420000}"/>
    <cellStyle name="Normal 3 7 2 3 3 4" xfId="16824" xr:uid="{00000000-0005-0000-0000-000072420000}"/>
    <cellStyle name="Normal 3 7 2 3 4" xfId="16825" xr:uid="{00000000-0005-0000-0000-000073420000}"/>
    <cellStyle name="Normal 3 7 2 3 5" xfId="16826" xr:uid="{00000000-0005-0000-0000-000074420000}"/>
    <cellStyle name="Normal 3 7 2 3 6" xfId="16827" xr:uid="{00000000-0005-0000-0000-000075420000}"/>
    <cellStyle name="Normal 3 7 2 4" xfId="16828" xr:uid="{00000000-0005-0000-0000-000076420000}"/>
    <cellStyle name="Normal 3 7 2 5" xfId="16829" xr:uid="{00000000-0005-0000-0000-000077420000}"/>
    <cellStyle name="Normal 3 7 2 5 2" xfId="16830" xr:uid="{00000000-0005-0000-0000-000078420000}"/>
    <cellStyle name="Normal 3 7 2 5 2 2" xfId="16831" xr:uid="{00000000-0005-0000-0000-000079420000}"/>
    <cellStyle name="Normal 3 7 2 5 2 3" xfId="16832" xr:uid="{00000000-0005-0000-0000-00007A420000}"/>
    <cellStyle name="Normal 3 7 2 5 2 4" xfId="16833" xr:uid="{00000000-0005-0000-0000-00007B420000}"/>
    <cellStyle name="Normal 3 7 2 5 3" xfId="16834" xr:uid="{00000000-0005-0000-0000-00007C420000}"/>
    <cellStyle name="Normal 3 7 2 5 4" xfId="16835" xr:uid="{00000000-0005-0000-0000-00007D420000}"/>
    <cellStyle name="Normal 3 7 2 5 5" xfId="16836" xr:uid="{00000000-0005-0000-0000-00007E420000}"/>
    <cellStyle name="Normal 3 7 2 6" xfId="16837" xr:uid="{00000000-0005-0000-0000-00007F420000}"/>
    <cellStyle name="Normal 3 7 2 6 2" xfId="16838" xr:uid="{00000000-0005-0000-0000-000080420000}"/>
    <cellStyle name="Normal 3 7 2 6 3" xfId="16839" xr:uid="{00000000-0005-0000-0000-000081420000}"/>
    <cellStyle name="Normal 3 7 2 6 4" xfId="16840" xr:uid="{00000000-0005-0000-0000-000082420000}"/>
    <cellStyle name="Normal 3 7 2 7" xfId="16841" xr:uid="{00000000-0005-0000-0000-000083420000}"/>
    <cellStyle name="Normal 3 7 2 8" xfId="16842" xr:uid="{00000000-0005-0000-0000-000084420000}"/>
    <cellStyle name="Normal 3 7 2 9" xfId="16843" xr:uid="{00000000-0005-0000-0000-000085420000}"/>
    <cellStyle name="Normal 3 7 3" xfId="16844" xr:uid="{00000000-0005-0000-0000-000086420000}"/>
    <cellStyle name="Normal 3 7 3 2" xfId="16845" xr:uid="{00000000-0005-0000-0000-000087420000}"/>
    <cellStyle name="Normal 3 7 3 2 2" xfId="16846" xr:uid="{00000000-0005-0000-0000-000088420000}"/>
    <cellStyle name="Normal 3 7 3 2 2 2" xfId="16847" xr:uid="{00000000-0005-0000-0000-000089420000}"/>
    <cellStyle name="Normal 3 7 3 2 2 2 2" xfId="16848" xr:uid="{00000000-0005-0000-0000-00008A420000}"/>
    <cellStyle name="Normal 3 7 3 2 2 2 3" xfId="16849" xr:uid="{00000000-0005-0000-0000-00008B420000}"/>
    <cellStyle name="Normal 3 7 3 2 2 2 4" xfId="16850" xr:uid="{00000000-0005-0000-0000-00008C420000}"/>
    <cellStyle name="Normal 3 7 3 2 2 3" xfId="16851" xr:uid="{00000000-0005-0000-0000-00008D420000}"/>
    <cellStyle name="Normal 3 7 3 2 2 4" xfId="16852" xr:uid="{00000000-0005-0000-0000-00008E420000}"/>
    <cellStyle name="Normal 3 7 3 2 2 5" xfId="16853" xr:uid="{00000000-0005-0000-0000-00008F420000}"/>
    <cellStyle name="Normal 3 7 3 2 3" xfId="16854" xr:uid="{00000000-0005-0000-0000-000090420000}"/>
    <cellStyle name="Normal 3 7 3 2 3 2" xfId="16855" xr:uid="{00000000-0005-0000-0000-000091420000}"/>
    <cellStyle name="Normal 3 7 3 2 3 3" xfId="16856" xr:uid="{00000000-0005-0000-0000-000092420000}"/>
    <cellStyle name="Normal 3 7 3 2 3 4" xfId="16857" xr:uid="{00000000-0005-0000-0000-000093420000}"/>
    <cellStyle name="Normal 3 7 3 2 4" xfId="16858" xr:uid="{00000000-0005-0000-0000-000094420000}"/>
    <cellStyle name="Normal 3 7 3 2 5" xfId="16859" xr:uid="{00000000-0005-0000-0000-000095420000}"/>
    <cellStyle name="Normal 3 7 3 2 6" xfId="16860" xr:uid="{00000000-0005-0000-0000-000096420000}"/>
    <cellStyle name="Normal 3 7 3 3" xfId="16861" xr:uid="{00000000-0005-0000-0000-000097420000}"/>
    <cellStyle name="Normal 3 7 3 3 2" xfId="16862" xr:uid="{00000000-0005-0000-0000-000098420000}"/>
    <cellStyle name="Normal 3 7 3 3 2 2" xfId="16863" xr:uid="{00000000-0005-0000-0000-000099420000}"/>
    <cellStyle name="Normal 3 7 3 3 2 3" xfId="16864" xr:uid="{00000000-0005-0000-0000-00009A420000}"/>
    <cellStyle name="Normal 3 7 3 3 2 4" xfId="16865" xr:uid="{00000000-0005-0000-0000-00009B420000}"/>
    <cellStyle name="Normal 3 7 3 3 3" xfId="16866" xr:uid="{00000000-0005-0000-0000-00009C420000}"/>
    <cellStyle name="Normal 3 7 3 3 4" xfId="16867" xr:uid="{00000000-0005-0000-0000-00009D420000}"/>
    <cellStyle name="Normal 3 7 3 3 5" xfId="16868" xr:uid="{00000000-0005-0000-0000-00009E420000}"/>
    <cellStyle name="Normal 3 7 3 4" xfId="16869" xr:uid="{00000000-0005-0000-0000-00009F420000}"/>
    <cellStyle name="Normal 3 7 3 5" xfId="16870" xr:uid="{00000000-0005-0000-0000-0000A0420000}"/>
    <cellStyle name="Normal 3 7 3 5 2" xfId="16871" xr:uid="{00000000-0005-0000-0000-0000A1420000}"/>
    <cellStyle name="Normal 3 7 3 5 3" xfId="16872" xr:uid="{00000000-0005-0000-0000-0000A2420000}"/>
    <cellStyle name="Normal 3 7 3 5 4" xfId="16873" xr:uid="{00000000-0005-0000-0000-0000A3420000}"/>
    <cellStyle name="Normal 3 7 3 6" xfId="16874" xr:uid="{00000000-0005-0000-0000-0000A4420000}"/>
    <cellStyle name="Normal 3 7 3 7" xfId="16875" xr:uid="{00000000-0005-0000-0000-0000A5420000}"/>
    <cellStyle name="Normal 3 7 3 8" xfId="16876" xr:uid="{00000000-0005-0000-0000-0000A6420000}"/>
    <cellStyle name="Normal 3 7 4" xfId="16877" xr:uid="{00000000-0005-0000-0000-0000A7420000}"/>
    <cellStyle name="Normal 3 7 4 2" xfId="16878" xr:uid="{00000000-0005-0000-0000-0000A8420000}"/>
    <cellStyle name="Normal 3 7 4 2 2" xfId="16879" xr:uid="{00000000-0005-0000-0000-0000A9420000}"/>
    <cellStyle name="Normal 3 7 4 2 2 2" xfId="16880" xr:uid="{00000000-0005-0000-0000-0000AA420000}"/>
    <cellStyle name="Normal 3 7 4 2 2 3" xfId="16881" xr:uid="{00000000-0005-0000-0000-0000AB420000}"/>
    <cellStyle name="Normal 3 7 4 2 2 4" xfId="16882" xr:uid="{00000000-0005-0000-0000-0000AC420000}"/>
    <cellStyle name="Normal 3 7 4 2 3" xfId="16883" xr:uid="{00000000-0005-0000-0000-0000AD420000}"/>
    <cellStyle name="Normal 3 7 4 2 4" xfId="16884" xr:uid="{00000000-0005-0000-0000-0000AE420000}"/>
    <cellStyle name="Normal 3 7 4 2 5" xfId="16885" xr:uid="{00000000-0005-0000-0000-0000AF420000}"/>
    <cellStyle name="Normal 3 7 4 3" xfId="16886" xr:uid="{00000000-0005-0000-0000-0000B0420000}"/>
    <cellStyle name="Normal 3 7 4 3 2" xfId="16887" xr:uid="{00000000-0005-0000-0000-0000B1420000}"/>
    <cellStyle name="Normal 3 7 4 3 3" xfId="16888" xr:uid="{00000000-0005-0000-0000-0000B2420000}"/>
    <cellStyle name="Normal 3 7 4 3 4" xfId="16889" xr:uid="{00000000-0005-0000-0000-0000B3420000}"/>
    <cellStyle name="Normal 3 7 4 4" xfId="16890" xr:uid="{00000000-0005-0000-0000-0000B4420000}"/>
    <cellStyle name="Normal 3 7 4 5" xfId="16891" xr:uid="{00000000-0005-0000-0000-0000B5420000}"/>
    <cellStyle name="Normal 3 7 4 6" xfId="16892" xr:uid="{00000000-0005-0000-0000-0000B6420000}"/>
    <cellStyle name="Normal 3 7 5" xfId="16893" xr:uid="{00000000-0005-0000-0000-0000B7420000}"/>
    <cellStyle name="Normal 3 7 6" xfId="16894" xr:uid="{00000000-0005-0000-0000-0000B8420000}"/>
    <cellStyle name="Normal 3 7 6 2" xfId="16895" xr:uid="{00000000-0005-0000-0000-0000B9420000}"/>
    <cellStyle name="Normal 3 7 6 2 2" xfId="16896" xr:uid="{00000000-0005-0000-0000-0000BA420000}"/>
    <cellStyle name="Normal 3 7 6 2 3" xfId="16897" xr:uid="{00000000-0005-0000-0000-0000BB420000}"/>
    <cellStyle name="Normal 3 7 6 2 4" xfId="16898" xr:uid="{00000000-0005-0000-0000-0000BC420000}"/>
    <cellStyle name="Normal 3 7 6 3" xfId="16899" xr:uid="{00000000-0005-0000-0000-0000BD420000}"/>
    <cellStyle name="Normal 3 7 6 4" xfId="16900" xr:uid="{00000000-0005-0000-0000-0000BE420000}"/>
    <cellStyle name="Normal 3 7 6 5" xfId="16901" xr:uid="{00000000-0005-0000-0000-0000BF420000}"/>
    <cellStyle name="Normal 3 7 7" xfId="16902" xr:uid="{00000000-0005-0000-0000-0000C0420000}"/>
    <cellStyle name="Normal 3 7 7 2" xfId="16903" xr:uid="{00000000-0005-0000-0000-0000C1420000}"/>
    <cellStyle name="Normal 3 7 7 3" xfId="16904" xr:uid="{00000000-0005-0000-0000-0000C2420000}"/>
    <cellStyle name="Normal 3 7 7 4" xfId="16905" xr:uid="{00000000-0005-0000-0000-0000C3420000}"/>
    <cellStyle name="Normal 3 7 8" xfId="16906" xr:uid="{00000000-0005-0000-0000-0000C4420000}"/>
    <cellStyle name="Normal 3 7 9" xfId="16907" xr:uid="{00000000-0005-0000-0000-0000C5420000}"/>
    <cellStyle name="Normal 3 8" xfId="16908" xr:uid="{00000000-0005-0000-0000-0000C6420000}"/>
    <cellStyle name="Normal 3 8 10" xfId="16909" xr:uid="{00000000-0005-0000-0000-0000C7420000}"/>
    <cellStyle name="Normal 3 8 11" xfId="16910" xr:uid="{00000000-0005-0000-0000-0000C8420000}"/>
    <cellStyle name="Normal 3 8 11 2" xfId="16911" xr:uid="{00000000-0005-0000-0000-0000C9420000}"/>
    <cellStyle name="Normal 3 8 11 2 2" xfId="16912" xr:uid="{00000000-0005-0000-0000-0000CA420000}"/>
    <cellStyle name="Normal 3 8 11 2 3" xfId="16913" xr:uid="{00000000-0005-0000-0000-0000CB420000}"/>
    <cellStyle name="Normal 3 8 11 2 4" xfId="16914" xr:uid="{00000000-0005-0000-0000-0000CC420000}"/>
    <cellStyle name="Normal 3 8 11 3" xfId="16915" xr:uid="{00000000-0005-0000-0000-0000CD420000}"/>
    <cellStyle name="Normal 3 8 11 4" xfId="16916" xr:uid="{00000000-0005-0000-0000-0000CE420000}"/>
    <cellStyle name="Normal 3 8 11 5" xfId="16917" xr:uid="{00000000-0005-0000-0000-0000CF420000}"/>
    <cellStyle name="Normal 3 8 12" xfId="16918" xr:uid="{00000000-0005-0000-0000-0000D0420000}"/>
    <cellStyle name="Normal 3 8 12 2" xfId="16919" xr:uid="{00000000-0005-0000-0000-0000D1420000}"/>
    <cellStyle name="Normal 3 8 12 3" xfId="16920" xr:uid="{00000000-0005-0000-0000-0000D2420000}"/>
    <cellStyle name="Normal 3 8 12 4" xfId="16921" xr:uid="{00000000-0005-0000-0000-0000D3420000}"/>
    <cellStyle name="Normal 3 8 13" xfId="16922" xr:uid="{00000000-0005-0000-0000-0000D4420000}"/>
    <cellStyle name="Normal 3 8 14" xfId="16923" xr:uid="{00000000-0005-0000-0000-0000D5420000}"/>
    <cellStyle name="Normal 3 8 15" xfId="16924" xr:uid="{00000000-0005-0000-0000-0000D6420000}"/>
    <cellStyle name="Normal 3 8 2" xfId="16925" xr:uid="{00000000-0005-0000-0000-0000D7420000}"/>
    <cellStyle name="Normal 3 8 2 10" xfId="16926" xr:uid="{00000000-0005-0000-0000-0000D8420000}"/>
    <cellStyle name="Normal 3 8 2 10 2" xfId="16927" xr:uid="{00000000-0005-0000-0000-0000D9420000}"/>
    <cellStyle name="Normal 3 8 2 10 2 2" xfId="16928" xr:uid="{00000000-0005-0000-0000-0000DA420000}"/>
    <cellStyle name="Normal 3 8 2 10 2 3" xfId="16929" xr:uid="{00000000-0005-0000-0000-0000DB420000}"/>
    <cellStyle name="Normal 3 8 2 10 2 4" xfId="16930" xr:uid="{00000000-0005-0000-0000-0000DC420000}"/>
    <cellStyle name="Normal 3 8 2 10 3" xfId="16931" xr:uid="{00000000-0005-0000-0000-0000DD420000}"/>
    <cellStyle name="Normal 3 8 2 10 4" xfId="16932" xr:uid="{00000000-0005-0000-0000-0000DE420000}"/>
    <cellStyle name="Normal 3 8 2 10 5" xfId="16933" xr:uid="{00000000-0005-0000-0000-0000DF420000}"/>
    <cellStyle name="Normal 3 8 2 11" xfId="16934" xr:uid="{00000000-0005-0000-0000-0000E0420000}"/>
    <cellStyle name="Normal 3 8 2 11 2" xfId="16935" xr:uid="{00000000-0005-0000-0000-0000E1420000}"/>
    <cellStyle name="Normal 3 8 2 11 3" xfId="16936" xr:uid="{00000000-0005-0000-0000-0000E2420000}"/>
    <cellStyle name="Normal 3 8 2 11 4" xfId="16937" xr:uid="{00000000-0005-0000-0000-0000E3420000}"/>
    <cellStyle name="Normal 3 8 2 12" xfId="16938" xr:uid="{00000000-0005-0000-0000-0000E4420000}"/>
    <cellStyle name="Normal 3 8 2 13" xfId="16939" xr:uid="{00000000-0005-0000-0000-0000E5420000}"/>
    <cellStyle name="Normal 3 8 2 14" xfId="16940" xr:uid="{00000000-0005-0000-0000-0000E6420000}"/>
    <cellStyle name="Normal 3 8 2 2" xfId="16941" xr:uid="{00000000-0005-0000-0000-0000E7420000}"/>
    <cellStyle name="Normal 3 8 2 2 2" xfId="16942" xr:uid="{00000000-0005-0000-0000-0000E8420000}"/>
    <cellStyle name="Normal 3 8 2 2 3" xfId="16943" xr:uid="{00000000-0005-0000-0000-0000E9420000}"/>
    <cellStyle name="Normal 3 8 2 2 4" xfId="16944" xr:uid="{00000000-0005-0000-0000-0000EA420000}"/>
    <cellStyle name="Normal 3 8 2 2 4 2" xfId="16945" xr:uid="{00000000-0005-0000-0000-0000EB420000}"/>
    <cellStyle name="Normal 3 8 2 2 4 2 2" xfId="16946" xr:uid="{00000000-0005-0000-0000-0000EC420000}"/>
    <cellStyle name="Normal 3 8 2 2 4 2 3" xfId="16947" xr:uid="{00000000-0005-0000-0000-0000ED420000}"/>
    <cellStyle name="Normal 3 8 2 2 4 2 4" xfId="16948" xr:uid="{00000000-0005-0000-0000-0000EE420000}"/>
    <cellStyle name="Normal 3 8 2 2 4 3" xfId="16949" xr:uid="{00000000-0005-0000-0000-0000EF420000}"/>
    <cellStyle name="Normal 3 8 2 2 4 4" xfId="16950" xr:uid="{00000000-0005-0000-0000-0000F0420000}"/>
    <cellStyle name="Normal 3 8 2 2 4 5" xfId="16951" xr:uid="{00000000-0005-0000-0000-0000F1420000}"/>
    <cellStyle name="Normal 3 8 2 2 5" xfId="16952" xr:uid="{00000000-0005-0000-0000-0000F2420000}"/>
    <cellStyle name="Normal 3 8 2 2 5 2" xfId="16953" xr:uid="{00000000-0005-0000-0000-0000F3420000}"/>
    <cellStyle name="Normal 3 8 2 2 5 3" xfId="16954" xr:uid="{00000000-0005-0000-0000-0000F4420000}"/>
    <cellStyle name="Normal 3 8 2 2 5 4" xfId="16955" xr:uid="{00000000-0005-0000-0000-0000F5420000}"/>
    <cellStyle name="Normal 3 8 2 2 6" xfId="16956" xr:uid="{00000000-0005-0000-0000-0000F6420000}"/>
    <cellStyle name="Normal 3 8 2 2 7" xfId="16957" xr:uid="{00000000-0005-0000-0000-0000F7420000}"/>
    <cellStyle name="Normal 3 8 2 2 8" xfId="16958" xr:uid="{00000000-0005-0000-0000-0000F8420000}"/>
    <cellStyle name="Normal 3 8 2 3" xfId="16959" xr:uid="{00000000-0005-0000-0000-0000F9420000}"/>
    <cellStyle name="Normal 3 8 2 3 2" xfId="16960" xr:uid="{00000000-0005-0000-0000-0000FA420000}"/>
    <cellStyle name="Normal 3 8 2 3 3" xfId="16961" xr:uid="{00000000-0005-0000-0000-0000FB420000}"/>
    <cellStyle name="Normal 3 8 2 3 3 2" xfId="16962" xr:uid="{00000000-0005-0000-0000-0000FC420000}"/>
    <cellStyle name="Normal 3 8 2 3 3 2 2" xfId="16963" xr:uid="{00000000-0005-0000-0000-0000FD420000}"/>
    <cellStyle name="Normal 3 8 2 3 3 2 3" xfId="16964" xr:uid="{00000000-0005-0000-0000-0000FE420000}"/>
    <cellStyle name="Normal 3 8 2 3 3 2 4" xfId="16965" xr:uid="{00000000-0005-0000-0000-0000FF420000}"/>
    <cellStyle name="Normal 3 8 2 3 3 3" xfId="16966" xr:uid="{00000000-0005-0000-0000-000000430000}"/>
    <cellStyle name="Normal 3 8 2 3 3 4" xfId="16967" xr:uid="{00000000-0005-0000-0000-000001430000}"/>
    <cellStyle name="Normal 3 8 2 3 3 5" xfId="16968" xr:uid="{00000000-0005-0000-0000-000002430000}"/>
    <cellStyle name="Normal 3 8 2 3 4" xfId="16969" xr:uid="{00000000-0005-0000-0000-000003430000}"/>
    <cellStyle name="Normal 3 8 2 3 4 2" xfId="16970" xr:uid="{00000000-0005-0000-0000-000004430000}"/>
    <cellStyle name="Normal 3 8 2 3 4 3" xfId="16971" xr:uid="{00000000-0005-0000-0000-000005430000}"/>
    <cellStyle name="Normal 3 8 2 3 4 4" xfId="16972" xr:uid="{00000000-0005-0000-0000-000006430000}"/>
    <cellStyle name="Normal 3 8 2 3 5" xfId="16973" xr:uid="{00000000-0005-0000-0000-000007430000}"/>
    <cellStyle name="Normal 3 8 2 3 6" xfId="16974" xr:uid="{00000000-0005-0000-0000-000008430000}"/>
    <cellStyle name="Normal 3 8 2 3 7" xfId="16975" xr:uid="{00000000-0005-0000-0000-000009430000}"/>
    <cellStyle name="Normal 3 8 2 4" xfId="16976" xr:uid="{00000000-0005-0000-0000-00000A430000}"/>
    <cellStyle name="Normal 3 8 2 5" xfId="16977" xr:uid="{00000000-0005-0000-0000-00000B430000}"/>
    <cellStyle name="Normal 3 8 2 6" xfId="16978" xr:uid="{00000000-0005-0000-0000-00000C430000}"/>
    <cellStyle name="Normal 3 8 2 7" xfId="16979" xr:uid="{00000000-0005-0000-0000-00000D430000}"/>
    <cellStyle name="Normal 3 8 2 8" xfId="16980" xr:uid="{00000000-0005-0000-0000-00000E430000}"/>
    <cellStyle name="Normal 3 8 2 9" xfId="16981" xr:uid="{00000000-0005-0000-0000-00000F430000}"/>
    <cellStyle name="Normal 3 8 3" xfId="16982" xr:uid="{00000000-0005-0000-0000-000010430000}"/>
    <cellStyle name="Normal 3 8 3 2" xfId="16983" xr:uid="{00000000-0005-0000-0000-000011430000}"/>
    <cellStyle name="Normal 3 8 3 3" xfId="16984" xr:uid="{00000000-0005-0000-0000-000012430000}"/>
    <cellStyle name="Normal 3 8 3 4" xfId="16985" xr:uid="{00000000-0005-0000-0000-000013430000}"/>
    <cellStyle name="Normal 3 8 3 4 2" xfId="16986" xr:uid="{00000000-0005-0000-0000-000014430000}"/>
    <cellStyle name="Normal 3 8 3 4 2 2" xfId="16987" xr:uid="{00000000-0005-0000-0000-000015430000}"/>
    <cellStyle name="Normal 3 8 3 4 2 3" xfId="16988" xr:uid="{00000000-0005-0000-0000-000016430000}"/>
    <cellStyle name="Normal 3 8 3 4 2 4" xfId="16989" xr:uid="{00000000-0005-0000-0000-000017430000}"/>
    <cellStyle name="Normal 3 8 3 4 3" xfId="16990" xr:uid="{00000000-0005-0000-0000-000018430000}"/>
    <cellStyle name="Normal 3 8 3 4 4" xfId="16991" xr:uid="{00000000-0005-0000-0000-000019430000}"/>
    <cellStyle name="Normal 3 8 3 4 5" xfId="16992" xr:uid="{00000000-0005-0000-0000-00001A430000}"/>
    <cellStyle name="Normal 3 8 3 5" xfId="16993" xr:uid="{00000000-0005-0000-0000-00001B430000}"/>
    <cellStyle name="Normal 3 8 3 5 2" xfId="16994" xr:uid="{00000000-0005-0000-0000-00001C430000}"/>
    <cellStyle name="Normal 3 8 3 5 3" xfId="16995" xr:uid="{00000000-0005-0000-0000-00001D430000}"/>
    <cellStyle name="Normal 3 8 3 5 4" xfId="16996" xr:uid="{00000000-0005-0000-0000-00001E430000}"/>
    <cellStyle name="Normal 3 8 3 6" xfId="16997" xr:uid="{00000000-0005-0000-0000-00001F430000}"/>
    <cellStyle name="Normal 3 8 3 7" xfId="16998" xr:uid="{00000000-0005-0000-0000-000020430000}"/>
    <cellStyle name="Normal 3 8 3 8" xfId="16999" xr:uid="{00000000-0005-0000-0000-000021430000}"/>
    <cellStyle name="Normal 3 8 4" xfId="17000" xr:uid="{00000000-0005-0000-0000-000022430000}"/>
    <cellStyle name="Normal 3 8 4 2" xfId="17001" xr:uid="{00000000-0005-0000-0000-000023430000}"/>
    <cellStyle name="Normal 3 8 4 3" xfId="17002" xr:uid="{00000000-0005-0000-0000-000024430000}"/>
    <cellStyle name="Normal 3 8 4 3 2" xfId="17003" xr:uid="{00000000-0005-0000-0000-000025430000}"/>
    <cellStyle name="Normal 3 8 4 3 2 2" xfId="17004" xr:uid="{00000000-0005-0000-0000-000026430000}"/>
    <cellStyle name="Normal 3 8 4 3 2 3" xfId="17005" xr:uid="{00000000-0005-0000-0000-000027430000}"/>
    <cellStyle name="Normal 3 8 4 3 2 4" xfId="17006" xr:uid="{00000000-0005-0000-0000-000028430000}"/>
    <cellStyle name="Normal 3 8 4 3 3" xfId="17007" xr:uid="{00000000-0005-0000-0000-000029430000}"/>
    <cellStyle name="Normal 3 8 4 3 4" xfId="17008" xr:uid="{00000000-0005-0000-0000-00002A430000}"/>
    <cellStyle name="Normal 3 8 4 3 5" xfId="17009" xr:uid="{00000000-0005-0000-0000-00002B430000}"/>
    <cellStyle name="Normal 3 8 4 4" xfId="17010" xr:uid="{00000000-0005-0000-0000-00002C430000}"/>
    <cellStyle name="Normal 3 8 4 4 2" xfId="17011" xr:uid="{00000000-0005-0000-0000-00002D430000}"/>
    <cellStyle name="Normal 3 8 4 4 3" xfId="17012" xr:uid="{00000000-0005-0000-0000-00002E430000}"/>
    <cellStyle name="Normal 3 8 4 4 4" xfId="17013" xr:uid="{00000000-0005-0000-0000-00002F430000}"/>
    <cellStyle name="Normal 3 8 4 5" xfId="17014" xr:uid="{00000000-0005-0000-0000-000030430000}"/>
    <cellStyle name="Normal 3 8 4 6" xfId="17015" xr:uid="{00000000-0005-0000-0000-000031430000}"/>
    <cellStyle name="Normal 3 8 4 7" xfId="17016" xr:uid="{00000000-0005-0000-0000-000032430000}"/>
    <cellStyle name="Normal 3 8 5" xfId="17017" xr:uid="{00000000-0005-0000-0000-000033430000}"/>
    <cellStyle name="Normal 3 8 6" xfId="17018" xr:uid="{00000000-0005-0000-0000-000034430000}"/>
    <cellStyle name="Normal 3 8 7" xfId="17019" xr:uid="{00000000-0005-0000-0000-000035430000}"/>
    <cellStyle name="Normal 3 8 8" xfId="17020" xr:uid="{00000000-0005-0000-0000-000036430000}"/>
    <cellStyle name="Normal 3 8 9" xfId="17021" xr:uid="{00000000-0005-0000-0000-000037430000}"/>
    <cellStyle name="Normal 3 8 9 2" xfId="17022" xr:uid="{00000000-0005-0000-0000-000038430000}"/>
    <cellStyle name="Normal 3 8 9 2 2" xfId="17023" xr:uid="{00000000-0005-0000-0000-000039430000}"/>
    <cellStyle name="Normal 3 8 9 2 2 2" xfId="17024" xr:uid="{00000000-0005-0000-0000-00003A430000}"/>
    <cellStyle name="Normal 3 8 9 2 2 3" xfId="17025" xr:uid="{00000000-0005-0000-0000-00003B430000}"/>
    <cellStyle name="Normal 3 8 9 2 2 4" xfId="17026" xr:uid="{00000000-0005-0000-0000-00003C430000}"/>
    <cellStyle name="Normal 3 8 9 2 3" xfId="17027" xr:uid="{00000000-0005-0000-0000-00003D430000}"/>
    <cellStyle name="Normal 3 8 9 2 4" xfId="17028" xr:uid="{00000000-0005-0000-0000-00003E430000}"/>
    <cellStyle name="Normal 3 8 9 2 5" xfId="17029" xr:uid="{00000000-0005-0000-0000-00003F430000}"/>
    <cellStyle name="Normal 3 8 9 3" xfId="17030" xr:uid="{00000000-0005-0000-0000-000040430000}"/>
    <cellStyle name="Normal 3 8 9 4" xfId="17031" xr:uid="{00000000-0005-0000-0000-000041430000}"/>
    <cellStyle name="Normal 3 8 9 4 2" xfId="17032" xr:uid="{00000000-0005-0000-0000-000042430000}"/>
    <cellStyle name="Normal 3 8 9 4 3" xfId="17033" xr:uid="{00000000-0005-0000-0000-000043430000}"/>
    <cellStyle name="Normal 3 8 9 4 4" xfId="17034" xr:uid="{00000000-0005-0000-0000-000044430000}"/>
    <cellStyle name="Normal 3 8 9 5" xfId="17035" xr:uid="{00000000-0005-0000-0000-000045430000}"/>
    <cellStyle name="Normal 3 8 9 6" xfId="17036" xr:uid="{00000000-0005-0000-0000-000046430000}"/>
    <cellStyle name="Normal 3 8 9 7" xfId="17037" xr:uid="{00000000-0005-0000-0000-000047430000}"/>
    <cellStyle name="Normal 3 9" xfId="17038" xr:uid="{00000000-0005-0000-0000-000048430000}"/>
    <cellStyle name="Normal 3 9 2" xfId="17039" xr:uid="{00000000-0005-0000-0000-000049430000}"/>
    <cellStyle name="Normal 3 9 2 2" xfId="17040" xr:uid="{00000000-0005-0000-0000-00004A430000}"/>
    <cellStyle name="Normal 3 9 2 3" xfId="17041" xr:uid="{00000000-0005-0000-0000-00004B430000}"/>
    <cellStyle name="Normal 3 9 2 3 2" xfId="17042" xr:uid="{00000000-0005-0000-0000-00004C430000}"/>
    <cellStyle name="Normal 3 9 2 3 2 2" xfId="17043" xr:uid="{00000000-0005-0000-0000-00004D430000}"/>
    <cellStyle name="Normal 3 9 2 3 2 3" xfId="17044" xr:uid="{00000000-0005-0000-0000-00004E430000}"/>
    <cellStyle name="Normal 3 9 2 3 2 4" xfId="17045" xr:uid="{00000000-0005-0000-0000-00004F430000}"/>
    <cellStyle name="Normal 3 9 2 3 3" xfId="17046" xr:uid="{00000000-0005-0000-0000-000050430000}"/>
    <cellStyle name="Normal 3 9 2 3 4" xfId="17047" xr:uid="{00000000-0005-0000-0000-000051430000}"/>
    <cellStyle name="Normal 3 9 2 3 5" xfId="17048" xr:uid="{00000000-0005-0000-0000-000052430000}"/>
    <cellStyle name="Normal 3 9 2 4" xfId="17049" xr:uid="{00000000-0005-0000-0000-000053430000}"/>
    <cellStyle name="Normal 3 9 2 4 2" xfId="17050" xr:uid="{00000000-0005-0000-0000-000054430000}"/>
    <cellStyle name="Normal 3 9 2 4 3" xfId="17051" xr:uid="{00000000-0005-0000-0000-000055430000}"/>
    <cellStyle name="Normal 3 9 2 4 4" xfId="17052" xr:uid="{00000000-0005-0000-0000-000056430000}"/>
    <cellStyle name="Normal 3 9 2 5" xfId="17053" xr:uid="{00000000-0005-0000-0000-000057430000}"/>
    <cellStyle name="Normal 3 9 2 6" xfId="17054" xr:uid="{00000000-0005-0000-0000-000058430000}"/>
    <cellStyle name="Normal 3 9 2 7" xfId="17055" xr:uid="{00000000-0005-0000-0000-000059430000}"/>
    <cellStyle name="Normal 3 9 3" xfId="17056" xr:uid="{00000000-0005-0000-0000-00005A430000}"/>
    <cellStyle name="Normal 3 9 3 2" xfId="17057" xr:uid="{00000000-0005-0000-0000-00005B430000}"/>
    <cellStyle name="Normal 3 9 3 2 2" xfId="17058" xr:uid="{00000000-0005-0000-0000-00005C430000}"/>
    <cellStyle name="Normal 3 9 3 2 2 2" xfId="17059" xr:uid="{00000000-0005-0000-0000-00005D430000}"/>
    <cellStyle name="Normal 3 9 3 2 2 3" xfId="17060" xr:uid="{00000000-0005-0000-0000-00005E430000}"/>
    <cellStyle name="Normal 3 9 3 2 2 4" xfId="17061" xr:uid="{00000000-0005-0000-0000-00005F430000}"/>
    <cellStyle name="Normal 3 9 3 2 3" xfId="17062" xr:uid="{00000000-0005-0000-0000-000060430000}"/>
    <cellStyle name="Normal 3 9 3 2 4" xfId="17063" xr:uid="{00000000-0005-0000-0000-000061430000}"/>
    <cellStyle name="Normal 3 9 3 2 5" xfId="17064" xr:uid="{00000000-0005-0000-0000-000062430000}"/>
    <cellStyle name="Normal 3 9 3 3" xfId="17065" xr:uid="{00000000-0005-0000-0000-000063430000}"/>
    <cellStyle name="Normal 3 9 3 3 2" xfId="17066" xr:uid="{00000000-0005-0000-0000-000064430000}"/>
    <cellStyle name="Normal 3 9 3 3 3" xfId="17067" xr:uid="{00000000-0005-0000-0000-000065430000}"/>
    <cellStyle name="Normal 3 9 3 3 4" xfId="17068" xr:uid="{00000000-0005-0000-0000-000066430000}"/>
    <cellStyle name="Normal 3 9 3 4" xfId="17069" xr:uid="{00000000-0005-0000-0000-000067430000}"/>
    <cellStyle name="Normal 3 9 3 5" xfId="17070" xr:uid="{00000000-0005-0000-0000-000068430000}"/>
    <cellStyle name="Normal 3 9 3 6" xfId="17071" xr:uid="{00000000-0005-0000-0000-000069430000}"/>
    <cellStyle name="Normal 3 9 4" xfId="17072" xr:uid="{00000000-0005-0000-0000-00006A430000}"/>
    <cellStyle name="Normal 3 9 5" xfId="17073" xr:uid="{00000000-0005-0000-0000-00006B430000}"/>
    <cellStyle name="Normal 3 9 5 2" xfId="17074" xr:uid="{00000000-0005-0000-0000-00006C430000}"/>
    <cellStyle name="Normal 3 9 5 2 2" xfId="17075" xr:uid="{00000000-0005-0000-0000-00006D430000}"/>
    <cellStyle name="Normal 3 9 5 2 3" xfId="17076" xr:uid="{00000000-0005-0000-0000-00006E430000}"/>
    <cellStyle name="Normal 3 9 5 2 4" xfId="17077" xr:uid="{00000000-0005-0000-0000-00006F430000}"/>
    <cellStyle name="Normal 3 9 5 3" xfId="17078" xr:uid="{00000000-0005-0000-0000-000070430000}"/>
    <cellStyle name="Normal 3 9 5 4" xfId="17079" xr:uid="{00000000-0005-0000-0000-000071430000}"/>
    <cellStyle name="Normal 3 9 5 5" xfId="17080" xr:uid="{00000000-0005-0000-0000-000072430000}"/>
    <cellStyle name="Normal 3 9 6" xfId="17081" xr:uid="{00000000-0005-0000-0000-000073430000}"/>
    <cellStyle name="Normal 3 9 7" xfId="17082" xr:uid="{00000000-0005-0000-0000-000074430000}"/>
    <cellStyle name="Normal 3 9 8" xfId="17083" xr:uid="{00000000-0005-0000-0000-000075430000}"/>
    <cellStyle name="Normal 30" xfId="17084" xr:uid="{00000000-0005-0000-0000-000076430000}"/>
    <cellStyle name="Normal 30 10" xfId="17085" xr:uid="{00000000-0005-0000-0000-000077430000}"/>
    <cellStyle name="Normal 30 10 2" xfId="17086" xr:uid="{00000000-0005-0000-0000-000078430000}"/>
    <cellStyle name="Normal 30 11" xfId="17087" xr:uid="{00000000-0005-0000-0000-000079430000}"/>
    <cellStyle name="Normal 30 11 2" xfId="17088" xr:uid="{00000000-0005-0000-0000-00007A430000}"/>
    <cellStyle name="Normal 30 12" xfId="17089" xr:uid="{00000000-0005-0000-0000-00007B430000}"/>
    <cellStyle name="Normal 30 12 2" xfId="17090" xr:uid="{00000000-0005-0000-0000-00007C430000}"/>
    <cellStyle name="Normal 30 13" xfId="17091" xr:uid="{00000000-0005-0000-0000-00007D430000}"/>
    <cellStyle name="Normal 30 13 2" xfId="17092" xr:uid="{00000000-0005-0000-0000-00007E430000}"/>
    <cellStyle name="Normal 30 13 2 2" xfId="17093" xr:uid="{00000000-0005-0000-0000-00007F430000}"/>
    <cellStyle name="Normal 30 13 2 3" xfId="17094" xr:uid="{00000000-0005-0000-0000-000080430000}"/>
    <cellStyle name="Normal 30 13 2 4" xfId="17095" xr:uid="{00000000-0005-0000-0000-000081430000}"/>
    <cellStyle name="Normal 30 13 3" xfId="17096" xr:uid="{00000000-0005-0000-0000-000082430000}"/>
    <cellStyle name="Normal 30 13 4" xfId="17097" xr:uid="{00000000-0005-0000-0000-000083430000}"/>
    <cellStyle name="Normal 30 13 5" xfId="17098" xr:uid="{00000000-0005-0000-0000-000084430000}"/>
    <cellStyle name="Normal 30 14" xfId="17099" xr:uid="{00000000-0005-0000-0000-000085430000}"/>
    <cellStyle name="Normal 30 14 2" xfId="17100" xr:uid="{00000000-0005-0000-0000-000086430000}"/>
    <cellStyle name="Normal 30 14 3" xfId="17101" xr:uid="{00000000-0005-0000-0000-000087430000}"/>
    <cellStyle name="Normal 30 14 4" xfId="17102" xr:uid="{00000000-0005-0000-0000-000088430000}"/>
    <cellStyle name="Normal 30 15" xfId="17103" xr:uid="{00000000-0005-0000-0000-000089430000}"/>
    <cellStyle name="Normal 30 16" xfId="17104" xr:uid="{00000000-0005-0000-0000-00008A430000}"/>
    <cellStyle name="Normal 30 17" xfId="17105" xr:uid="{00000000-0005-0000-0000-00008B430000}"/>
    <cellStyle name="Normal 30 2" xfId="17106" xr:uid="{00000000-0005-0000-0000-00008C430000}"/>
    <cellStyle name="Normal 30 2 2" xfId="17107" xr:uid="{00000000-0005-0000-0000-00008D430000}"/>
    <cellStyle name="Normal 30 3" xfId="17108" xr:uid="{00000000-0005-0000-0000-00008E430000}"/>
    <cellStyle name="Normal 30 3 2" xfId="17109" xr:uid="{00000000-0005-0000-0000-00008F430000}"/>
    <cellStyle name="Normal 30 4" xfId="17110" xr:uid="{00000000-0005-0000-0000-000090430000}"/>
    <cellStyle name="Normal 30 4 2" xfId="17111" xr:uid="{00000000-0005-0000-0000-000091430000}"/>
    <cellStyle name="Normal 30 5" xfId="17112" xr:uid="{00000000-0005-0000-0000-000092430000}"/>
    <cellStyle name="Normal 30 5 2" xfId="17113" xr:uid="{00000000-0005-0000-0000-000093430000}"/>
    <cellStyle name="Normal 30 6" xfId="17114" xr:uid="{00000000-0005-0000-0000-000094430000}"/>
    <cellStyle name="Normal 30 6 2" xfId="17115" xr:uid="{00000000-0005-0000-0000-000095430000}"/>
    <cellStyle name="Normal 30 7" xfId="17116" xr:uid="{00000000-0005-0000-0000-000096430000}"/>
    <cellStyle name="Normal 30 7 2" xfId="17117" xr:uid="{00000000-0005-0000-0000-000097430000}"/>
    <cellStyle name="Normal 30 8" xfId="17118" xr:uid="{00000000-0005-0000-0000-000098430000}"/>
    <cellStyle name="Normal 30 8 2" xfId="17119" xr:uid="{00000000-0005-0000-0000-000099430000}"/>
    <cellStyle name="Normal 30 9" xfId="17120" xr:uid="{00000000-0005-0000-0000-00009A430000}"/>
    <cellStyle name="Normal 30 9 2" xfId="17121" xr:uid="{00000000-0005-0000-0000-00009B430000}"/>
    <cellStyle name="Normal 31" xfId="17122" xr:uid="{00000000-0005-0000-0000-00009C430000}"/>
    <cellStyle name="Normal 31 2" xfId="17123" xr:uid="{00000000-0005-0000-0000-00009D430000}"/>
    <cellStyle name="Normal 31 3" xfId="17124" xr:uid="{00000000-0005-0000-0000-00009E430000}"/>
    <cellStyle name="Normal 31 3 2" xfId="17125" xr:uid="{00000000-0005-0000-0000-00009F430000}"/>
    <cellStyle name="Normal 31 3 2 2" xfId="17126" xr:uid="{00000000-0005-0000-0000-0000A0430000}"/>
    <cellStyle name="Normal 31 3 2 2 2" xfId="17127" xr:uid="{00000000-0005-0000-0000-0000A1430000}"/>
    <cellStyle name="Normal 31 3 2 2 3" xfId="17128" xr:uid="{00000000-0005-0000-0000-0000A2430000}"/>
    <cellStyle name="Normal 31 3 2 2 4" xfId="17129" xr:uid="{00000000-0005-0000-0000-0000A3430000}"/>
    <cellStyle name="Normal 31 3 2 3" xfId="17130" xr:uid="{00000000-0005-0000-0000-0000A4430000}"/>
    <cellStyle name="Normal 31 3 2 4" xfId="17131" xr:uid="{00000000-0005-0000-0000-0000A5430000}"/>
    <cellStyle name="Normal 31 3 2 5" xfId="17132" xr:uid="{00000000-0005-0000-0000-0000A6430000}"/>
    <cellStyle name="Normal 31 3 3" xfId="17133" xr:uid="{00000000-0005-0000-0000-0000A7430000}"/>
    <cellStyle name="Normal 31 3 3 2" xfId="17134" xr:uid="{00000000-0005-0000-0000-0000A8430000}"/>
    <cellStyle name="Normal 31 3 3 3" xfId="17135" xr:uid="{00000000-0005-0000-0000-0000A9430000}"/>
    <cellStyle name="Normal 31 3 3 4" xfId="17136" xr:uid="{00000000-0005-0000-0000-0000AA430000}"/>
    <cellStyle name="Normal 31 3 4" xfId="17137" xr:uid="{00000000-0005-0000-0000-0000AB430000}"/>
    <cellStyle name="Normal 31 3 5" xfId="17138" xr:uid="{00000000-0005-0000-0000-0000AC430000}"/>
    <cellStyle name="Normal 31 3 6" xfId="17139" xr:uid="{00000000-0005-0000-0000-0000AD430000}"/>
    <cellStyle name="Normal 32" xfId="17140" xr:uid="{00000000-0005-0000-0000-0000AE430000}"/>
    <cellStyle name="Normal 32 2" xfId="17141" xr:uid="{00000000-0005-0000-0000-0000AF430000}"/>
    <cellStyle name="Normal 32 3" xfId="17142" xr:uid="{00000000-0005-0000-0000-0000B0430000}"/>
    <cellStyle name="Normal 32 3 2" xfId="17143" xr:uid="{00000000-0005-0000-0000-0000B1430000}"/>
    <cellStyle name="Normal 32 3 2 2" xfId="17144" xr:uid="{00000000-0005-0000-0000-0000B2430000}"/>
    <cellStyle name="Normal 32 3 2 2 2" xfId="17145" xr:uid="{00000000-0005-0000-0000-0000B3430000}"/>
    <cellStyle name="Normal 32 3 2 2 3" xfId="17146" xr:uid="{00000000-0005-0000-0000-0000B4430000}"/>
    <cellStyle name="Normal 32 3 2 2 4" xfId="17147" xr:uid="{00000000-0005-0000-0000-0000B5430000}"/>
    <cellStyle name="Normal 32 3 2 3" xfId="17148" xr:uid="{00000000-0005-0000-0000-0000B6430000}"/>
    <cellStyle name="Normal 32 3 2 4" xfId="17149" xr:uid="{00000000-0005-0000-0000-0000B7430000}"/>
    <cellStyle name="Normal 32 3 2 5" xfId="17150" xr:uid="{00000000-0005-0000-0000-0000B8430000}"/>
    <cellStyle name="Normal 32 3 3" xfId="17151" xr:uid="{00000000-0005-0000-0000-0000B9430000}"/>
    <cellStyle name="Normal 32 3 3 2" xfId="17152" xr:uid="{00000000-0005-0000-0000-0000BA430000}"/>
    <cellStyle name="Normal 32 3 3 3" xfId="17153" xr:uid="{00000000-0005-0000-0000-0000BB430000}"/>
    <cellStyle name="Normal 32 3 3 4" xfId="17154" xr:uid="{00000000-0005-0000-0000-0000BC430000}"/>
    <cellStyle name="Normal 32 3 4" xfId="17155" xr:uid="{00000000-0005-0000-0000-0000BD430000}"/>
    <cellStyle name="Normal 32 3 5" xfId="17156" xr:uid="{00000000-0005-0000-0000-0000BE430000}"/>
    <cellStyle name="Normal 32 3 6" xfId="17157" xr:uid="{00000000-0005-0000-0000-0000BF430000}"/>
    <cellStyle name="Normal 33" xfId="17158" xr:uid="{00000000-0005-0000-0000-0000C0430000}"/>
    <cellStyle name="Normal 33 2" xfId="17159" xr:uid="{00000000-0005-0000-0000-0000C1430000}"/>
    <cellStyle name="Normal 33 3" xfId="17160" xr:uid="{00000000-0005-0000-0000-0000C2430000}"/>
    <cellStyle name="Normal 33 3 2" xfId="17161" xr:uid="{00000000-0005-0000-0000-0000C3430000}"/>
    <cellStyle name="Normal 33 3 2 2" xfId="17162" xr:uid="{00000000-0005-0000-0000-0000C4430000}"/>
    <cellStyle name="Normal 33 3 2 2 2" xfId="17163" xr:uid="{00000000-0005-0000-0000-0000C5430000}"/>
    <cellStyle name="Normal 33 3 2 2 3" xfId="17164" xr:uid="{00000000-0005-0000-0000-0000C6430000}"/>
    <cellStyle name="Normal 33 3 2 2 4" xfId="17165" xr:uid="{00000000-0005-0000-0000-0000C7430000}"/>
    <cellStyle name="Normal 33 3 2 3" xfId="17166" xr:uid="{00000000-0005-0000-0000-0000C8430000}"/>
    <cellStyle name="Normal 33 3 2 4" xfId="17167" xr:uid="{00000000-0005-0000-0000-0000C9430000}"/>
    <cellStyle name="Normal 33 3 2 5" xfId="17168" xr:uid="{00000000-0005-0000-0000-0000CA430000}"/>
    <cellStyle name="Normal 33 3 3" xfId="17169" xr:uid="{00000000-0005-0000-0000-0000CB430000}"/>
    <cellStyle name="Normal 33 3 3 2" xfId="17170" xr:uid="{00000000-0005-0000-0000-0000CC430000}"/>
    <cellStyle name="Normal 33 3 3 3" xfId="17171" xr:uid="{00000000-0005-0000-0000-0000CD430000}"/>
    <cellStyle name="Normal 33 3 3 4" xfId="17172" xr:uid="{00000000-0005-0000-0000-0000CE430000}"/>
    <cellStyle name="Normal 33 3 4" xfId="17173" xr:uid="{00000000-0005-0000-0000-0000CF430000}"/>
    <cellStyle name="Normal 33 3 5" xfId="17174" xr:uid="{00000000-0005-0000-0000-0000D0430000}"/>
    <cellStyle name="Normal 33 3 6" xfId="17175" xr:uid="{00000000-0005-0000-0000-0000D1430000}"/>
    <cellStyle name="Normal 34" xfId="17176" xr:uid="{00000000-0005-0000-0000-0000D2430000}"/>
    <cellStyle name="Normal 34 2" xfId="17177" xr:uid="{00000000-0005-0000-0000-0000D3430000}"/>
    <cellStyle name="Normal 34 2 2" xfId="17178" xr:uid="{00000000-0005-0000-0000-0000D4430000}"/>
    <cellStyle name="Normal 34 2 2 2" xfId="17179" xr:uid="{00000000-0005-0000-0000-0000D5430000}"/>
    <cellStyle name="Normal 34 2 2 3" xfId="17180" xr:uid="{00000000-0005-0000-0000-0000D6430000}"/>
    <cellStyle name="Normal 34 2 2 4" xfId="17181" xr:uid="{00000000-0005-0000-0000-0000D7430000}"/>
    <cellStyle name="Normal 34 2 3" xfId="17182" xr:uid="{00000000-0005-0000-0000-0000D8430000}"/>
    <cellStyle name="Normal 34 2 4" xfId="17183" xr:uid="{00000000-0005-0000-0000-0000D9430000}"/>
    <cellStyle name="Normal 34 2 5" xfId="17184" xr:uid="{00000000-0005-0000-0000-0000DA430000}"/>
    <cellStyle name="Normal 34 3" xfId="17185" xr:uid="{00000000-0005-0000-0000-0000DB430000}"/>
    <cellStyle name="Normal 34 4" xfId="17186" xr:uid="{00000000-0005-0000-0000-0000DC430000}"/>
    <cellStyle name="Normal 34 4 2" xfId="17187" xr:uid="{00000000-0005-0000-0000-0000DD430000}"/>
    <cellStyle name="Normal 34 4 3" xfId="17188" xr:uid="{00000000-0005-0000-0000-0000DE430000}"/>
    <cellStyle name="Normal 34 4 4" xfId="17189" xr:uid="{00000000-0005-0000-0000-0000DF430000}"/>
    <cellStyle name="Normal 34 5" xfId="17190" xr:uid="{00000000-0005-0000-0000-0000E0430000}"/>
    <cellStyle name="Normal 34 6" xfId="17191" xr:uid="{00000000-0005-0000-0000-0000E1430000}"/>
    <cellStyle name="Normal 34 7" xfId="17192" xr:uid="{00000000-0005-0000-0000-0000E2430000}"/>
    <cellStyle name="Normal 35" xfId="17193" xr:uid="{00000000-0005-0000-0000-0000E3430000}"/>
    <cellStyle name="Normal 35 2" xfId="17194" xr:uid="{00000000-0005-0000-0000-0000E4430000}"/>
    <cellStyle name="Normal 35 2 2" xfId="17195" xr:uid="{00000000-0005-0000-0000-0000E5430000}"/>
    <cellStyle name="Normal 35 2 2 2" xfId="17196" xr:uid="{00000000-0005-0000-0000-0000E6430000}"/>
    <cellStyle name="Normal 35 2 2 2 2" xfId="17197" xr:uid="{00000000-0005-0000-0000-0000E7430000}"/>
    <cellStyle name="Normal 35 2 2 2 3" xfId="17198" xr:uid="{00000000-0005-0000-0000-0000E8430000}"/>
    <cellStyle name="Normal 35 2 2 2 4" xfId="17199" xr:uid="{00000000-0005-0000-0000-0000E9430000}"/>
    <cellStyle name="Normal 35 2 2 3" xfId="17200" xr:uid="{00000000-0005-0000-0000-0000EA430000}"/>
    <cellStyle name="Normal 35 2 2 4" xfId="17201" xr:uid="{00000000-0005-0000-0000-0000EB430000}"/>
    <cellStyle name="Normal 35 2 2 5" xfId="17202" xr:uid="{00000000-0005-0000-0000-0000EC430000}"/>
    <cellStyle name="Normal 35 2 3" xfId="17203" xr:uid="{00000000-0005-0000-0000-0000ED430000}"/>
    <cellStyle name="Normal 35 2 3 2" xfId="17204" xr:uid="{00000000-0005-0000-0000-0000EE430000}"/>
    <cellStyle name="Normal 35 2 3 3" xfId="17205" xr:uid="{00000000-0005-0000-0000-0000EF430000}"/>
    <cellStyle name="Normal 35 2 3 4" xfId="17206" xr:uid="{00000000-0005-0000-0000-0000F0430000}"/>
    <cellStyle name="Normal 35 2 4" xfId="17207" xr:uid="{00000000-0005-0000-0000-0000F1430000}"/>
    <cellStyle name="Normal 35 2 5" xfId="17208" xr:uid="{00000000-0005-0000-0000-0000F2430000}"/>
    <cellStyle name="Normal 35 2 6" xfId="17209" xr:uid="{00000000-0005-0000-0000-0000F3430000}"/>
    <cellStyle name="Normal 36" xfId="17210" xr:uid="{00000000-0005-0000-0000-0000F4430000}"/>
    <cellStyle name="Normal 36 2" xfId="17211" xr:uid="{00000000-0005-0000-0000-0000F5430000}"/>
    <cellStyle name="Normal 36 2 2" xfId="17212" xr:uid="{00000000-0005-0000-0000-0000F6430000}"/>
    <cellStyle name="Normal 36 2 2 2" xfId="17213" xr:uid="{00000000-0005-0000-0000-0000F7430000}"/>
    <cellStyle name="Normal 36 2 2 3" xfId="17214" xr:uid="{00000000-0005-0000-0000-0000F8430000}"/>
    <cellStyle name="Normal 36 2 2 4" xfId="17215" xr:uid="{00000000-0005-0000-0000-0000F9430000}"/>
    <cellStyle name="Normal 36 2 3" xfId="17216" xr:uid="{00000000-0005-0000-0000-0000FA430000}"/>
    <cellStyle name="Normal 36 2 4" xfId="17217" xr:uid="{00000000-0005-0000-0000-0000FB430000}"/>
    <cellStyle name="Normal 36 2 5" xfId="17218" xr:uid="{00000000-0005-0000-0000-0000FC430000}"/>
    <cellStyle name="Normal 36 3" xfId="17219" xr:uid="{00000000-0005-0000-0000-0000FD430000}"/>
    <cellStyle name="Normal 36 4" xfId="17220" xr:uid="{00000000-0005-0000-0000-0000FE430000}"/>
    <cellStyle name="Normal 36 4 2" xfId="17221" xr:uid="{00000000-0005-0000-0000-0000FF430000}"/>
    <cellStyle name="Normal 36 4 3" xfId="17222" xr:uid="{00000000-0005-0000-0000-000000440000}"/>
    <cellStyle name="Normal 36 4 4" xfId="17223" xr:uid="{00000000-0005-0000-0000-000001440000}"/>
    <cellStyle name="Normal 36 5" xfId="17224" xr:uid="{00000000-0005-0000-0000-000002440000}"/>
    <cellStyle name="Normal 36 6" xfId="17225" xr:uid="{00000000-0005-0000-0000-000003440000}"/>
    <cellStyle name="Normal 36 7" xfId="17226" xr:uid="{00000000-0005-0000-0000-000004440000}"/>
    <cellStyle name="Normal 37" xfId="17227" xr:uid="{00000000-0005-0000-0000-000005440000}"/>
    <cellStyle name="Normal 37 2" xfId="17228" xr:uid="{00000000-0005-0000-0000-000006440000}"/>
    <cellStyle name="Normal 37 3" xfId="17229" xr:uid="{00000000-0005-0000-0000-000007440000}"/>
    <cellStyle name="Normal 37 3 2" xfId="17230" xr:uid="{00000000-0005-0000-0000-000008440000}"/>
    <cellStyle name="Normal 37 3 2 2" xfId="17231" xr:uid="{00000000-0005-0000-0000-000009440000}"/>
    <cellStyle name="Normal 37 3 2 2 2" xfId="17232" xr:uid="{00000000-0005-0000-0000-00000A440000}"/>
    <cellStyle name="Normal 37 3 2 2 3" xfId="17233" xr:uid="{00000000-0005-0000-0000-00000B440000}"/>
    <cellStyle name="Normal 37 3 2 2 4" xfId="17234" xr:uid="{00000000-0005-0000-0000-00000C440000}"/>
    <cellStyle name="Normal 37 3 2 3" xfId="17235" xr:uid="{00000000-0005-0000-0000-00000D440000}"/>
    <cellStyle name="Normal 37 3 2 4" xfId="17236" xr:uid="{00000000-0005-0000-0000-00000E440000}"/>
    <cellStyle name="Normal 37 3 2 5" xfId="17237" xr:uid="{00000000-0005-0000-0000-00000F440000}"/>
    <cellStyle name="Normal 37 3 3" xfId="17238" xr:uid="{00000000-0005-0000-0000-000010440000}"/>
    <cellStyle name="Normal 37 3 3 2" xfId="17239" xr:uid="{00000000-0005-0000-0000-000011440000}"/>
    <cellStyle name="Normal 37 3 3 3" xfId="17240" xr:uid="{00000000-0005-0000-0000-000012440000}"/>
    <cellStyle name="Normal 37 3 3 4" xfId="17241" xr:uid="{00000000-0005-0000-0000-000013440000}"/>
    <cellStyle name="Normal 37 3 4" xfId="17242" xr:uid="{00000000-0005-0000-0000-000014440000}"/>
    <cellStyle name="Normal 37 3 5" xfId="17243" xr:uid="{00000000-0005-0000-0000-000015440000}"/>
    <cellStyle name="Normal 37 3 6" xfId="17244" xr:uid="{00000000-0005-0000-0000-000016440000}"/>
    <cellStyle name="Normal 38" xfId="17245" xr:uid="{00000000-0005-0000-0000-000017440000}"/>
    <cellStyle name="Normal 38 2" xfId="17246" xr:uid="{00000000-0005-0000-0000-000018440000}"/>
    <cellStyle name="Normal 38 3" xfId="17247" xr:uid="{00000000-0005-0000-0000-000019440000}"/>
    <cellStyle name="Normal 38 3 2" xfId="17248" xr:uid="{00000000-0005-0000-0000-00001A440000}"/>
    <cellStyle name="Normal 38 3 2 2" xfId="17249" xr:uid="{00000000-0005-0000-0000-00001B440000}"/>
    <cellStyle name="Normal 38 3 2 2 2" xfId="17250" xr:uid="{00000000-0005-0000-0000-00001C440000}"/>
    <cellStyle name="Normal 38 3 2 2 3" xfId="17251" xr:uid="{00000000-0005-0000-0000-00001D440000}"/>
    <cellStyle name="Normal 38 3 2 2 4" xfId="17252" xr:uid="{00000000-0005-0000-0000-00001E440000}"/>
    <cellStyle name="Normal 38 3 2 3" xfId="17253" xr:uid="{00000000-0005-0000-0000-00001F440000}"/>
    <cellStyle name="Normal 38 3 2 4" xfId="17254" xr:uid="{00000000-0005-0000-0000-000020440000}"/>
    <cellStyle name="Normal 38 3 2 5" xfId="17255" xr:uid="{00000000-0005-0000-0000-000021440000}"/>
    <cellStyle name="Normal 38 3 3" xfId="17256" xr:uid="{00000000-0005-0000-0000-000022440000}"/>
    <cellStyle name="Normal 38 3 3 2" xfId="17257" xr:uid="{00000000-0005-0000-0000-000023440000}"/>
    <cellStyle name="Normal 38 3 3 3" xfId="17258" xr:uid="{00000000-0005-0000-0000-000024440000}"/>
    <cellStyle name="Normal 38 3 3 4" xfId="17259" xr:uid="{00000000-0005-0000-0000-000025440000}"/>
    <cellStyle name="Normal 38 3 4" xfId="17260" xr:uid="{00000000-0005-0000-0000-000026440000}"/>
    <cellStyle name="Normal 38 3 5" xfId="17261" xr:uid="{00000000-0005-0000-0000-000027440000}"/>
    <cellStyle name="Normal 38 3 6" xfId="17262" xr:uid="{00000000-0005-0000-0000-000028440000}"/>
    <cellStyle name="Normal 39" xfId="17263" xr:uid="{00000000-0005-0000-0000-000029440000}"/>
    <cellStyle name="Normal 39 2" xfId="17264" xr:uid="{00000000-0005-0000-0000-00002A440000}"/>
    <cellStyle name="Normal 39 3" xfId="17265" xr:uid="{00000000-0005-0000-0000-00002B440000}"/>
    <cellStyle name="Normal 39 3 2" xfId="17266" xr:uid="{00000000-0005-0000-0000-00002C440000}"/>
    <cellStyle name="Normal 39 3 2 2" xfId="17267" xr:uid="{00000000-0005-0000-0000-00002D440000}"/>
    <cellStyle name="Normal 39 3 2 2 2" xfId="17268" xr:uid="{00000000-0005-0000-0000-00002E440000}"/>
    <cellStyle name="Normal 39 3 2 2 3" xfId="17269" xr:uid="{00000000-0005-0000-0000-00002F440000}"/>
    <cellStyle name="Normal 39 3 2 2 4" xfId="17270" xr:uid="{00000000-0005-0000-0000-000030440000}"/>
    <cellStyle name="Normal 39 3 2 3" xfId="17271" xr:uid="{00000000-0005-0000-0000-000031440000}"/>
    <cellStyle name="Normal 39 3 2 4" xfId="17272" xr:uid="{00000000-0005-0000-0000-000032440000}"/>
    <cellStyle name="Normal 39 3 2 5" xfId="17273" xr:uid="{00000000-0005-0000-0000-000033440000}"/>
    <cellStyle name="Normal 39 3 3" xfId="17274" xr:uid="{00000000-0005-0000-0000-000034440000}"/>
    <cellStyle name="Normal 39 3 3 2" xfId="17275" xr:uid="{00000000-0005-0000-0000-000035440000}"/>
    <cellStyle name="Normal 39 3 3 3" xfId="17276" xr:uid="{00000000-0005-0000-0000-000036440000}"/>
    <cellStyle name="Normal 39 3 3 4" xfId="17277" xr:uid="{00000000-0005-0000-0000-000037440000}"/>
    <cellStyle name="Normal 39 3 4" xfId="17278" xr:uid="{00000000-0005-0000-0000-000038440000}"/>
    <cellStyle name="Normal 39 3 5" xfId="17279" xr:uid="{00000000-0005-0000-0000-000039440000}"/>
    <cellStyle name="Normal 39 3 6" xfId="17280" xr:uid="{00000000-0005-0000-0000-00003A440000}"/>
    <cellStyle name="Normal 4" xfId="13" xr:uid="{00000000-0005-0000-0000-00003B440000}"/>
    <cellStyle name="Normal 4 10" xfId="17281" xr:uid="{00000000-0005-0000-0000-00003C440000}"/>
    <cellStyle name="Normal 4 11" xfId="17282" xr:uid="{00000000-0005-0000-0000-00003D440000}"/>
    <cellStyle name="Normal 4 12" xfId="17283" xr:uid="{00000000-0005-0000-0000-00003E440000}"/>
    <cellStyle name="Normal 4 13" xfId="17284" xr:uid="{00000000-0005-0000-0000-00003F440000}"/>
    <cellStyle name="Normal 4 13 2" xfId="17285" xr:uid="{00000000-0005-0000-0000-000040440000}"/>
    <cellStyle name="Normal 4 13 3" xfId="17286" xr:uid="{00000000-0005-0000-0000-000041440000}"/>
    <cellStyle name="Normal 4 13 4" xfId="17287" xr:uid="{00000000-0005-0000-0000-000042440000}"/>
    <cellStyle name="Normal 4 14" xfId="17288" xr:uid="{00000000-0005-0000-0000-000043440000}"/>
    <cellStyle name="Normal 4 14 2" xfId="17289" xr:uid="{00000000-0005-0000-0000-000044440000}"/>
    <cellStyle name="Normal 4 14 3" xfId="17290" xr:uid="{00000000-0005-0000-0000-000045440000}"/>
    <cellStyle name="Normal 4 15" xfId="30695" xr:uid="{7CD71660-7BCF-44C3-9FBA-E1A2B966AB38}"/>
    <cellStyle name="Normal 4 2" xfId="17291" xr:uid="{00000000-0005-0000-0000-000046440000}"/>
    <cellStyle name="Normal 4 2 10" xfId="17292" xr:uid="{00000000-0005-0000-0000-000047440000}"/>
    <cellStyle name="Normal 4 2 11" xfId="17293" xr:uid="{00000000-0005-0000-0000-000048440000}"/>
    <cellStyle name="Normal 4 2 11 2" xfId="17294" xr:uid="{00000000-0005-0000-0000-000049440000}"/>
    <cellStyle name="Normal 4 2 11 2 2" xfId="17295" xr:uid="{00000000-0005-0000-0000-00004A440000}"/>
    <cellStyle name="Normal 4 2 11 2 3" xfId="17296" xr:uid="{00000000-0005-0000-0000-00004B440000}"/>
    <cellStyle name="Normal 4 2 11 2 4" xfId="17297" xr:uid="{00000000-0005-0000-0000-00004C440000}"/>
    <cellStyle name="Normal 4 2 11 3" xfId="17298" xr:uid="{00000000-0005-0000-0000-00004D440000}"/>
    <cellStyle name="Normal 4 2 11 4" xfId="17299" xr:uid="{00000000-0005-0000-0000-00004E440000}"/>
    <cellStyle name="Normal 4 2 11 5" xfId="17300" xr:uid="{00000000-0005-0000-0000-00004F440000}"/>
    <cellStyle name="Normal 4 2 12" xfId="17301" xr:uid="{00000000-0005-0000-0000-000050440000}"/>
    <cellStyle name="Normal 4 2 13" xfId="17302" xr:uid="{00000000-0005-0000-0000-000051440000}"/>
    <cellStyle name="Normal 4 2 14" xfId="17303" xr:uid="{00000000-0005-0000-0000-000052440000}"/>
    <cellStyle name="Normal 4 2 2" xfId="17304" xr:uid="{00000000-0005-0000-0000-000053440000}"/>
    <cellStyle name="Normal 4 2 2 10" xfId="17305" xr:uid="{00000000-0005-0000-0000-000054440000}"/>
    <cellStyle name="Normal 4 2 2 10 2" xfId="17306" xr:uid="{00000000-0005-0000-0000-000055440000}"/>
    <cellStyle name="Normal 4 2 2 10 2 2" xfId="17307" xr:uid="{00000000-0005-0000-0000-000056440000}"/>
    <cellStyle name="Normal 4 2 2 10 2 3" xfId="17308" xr:uid="{00000000-0005-0000-0000-000057440000}"/>
    <cellStyle name="Normal 4 2 2 10 2 4" xfId="17309" xr:uid="{00000000-0005-0000-0000-000058440000}"/>
    <cellStyle name="Normal 4 2 2 10 3" xfId="17310" xr:uid="{00000000-0005-0000-0000-000059440000}"/>
    <cellStyle name="Normal 4 2 2 10 4" xfId="17311" xr:uid="{00000000-0005-0000-0000-00005A440000}"/>
    <cellStyle name="Normal 4 2 2 10 5" xfId="17312" xr:uid="{00000000-0005-0000-0000-00005B440000}"/>
    <cellStyle name="Normal 4 2 2 11" xfId="17313" xr:uid="{00000000-0005-0000-0000-00005C440000}"/>
    <cellStyle name="Normal 4 2 2 12" xfId="17314" xr:uid="{00000000-0005-0000-0000-00005D440000}"/>
    <cellStyle name="Normal 4 2 2 13" xfId="17315" xr:uid="{00000000-0005-0000-0000-00005E440000}"/>
    <cellStyle name="Normal 4 2 2 14" xfId="17316" xr:uid="{00000000-0005-0000-0000-00005F440000}"/>
    <cellStyle name="Normal 4 2 2 2" xfId="17317" xr:uid="{00000000-0005-0000-0000-000060440000}"/>
    <cellStyle name="Normal 4 2 2 2 2" xfId="17318" xr:uid="{00000000-0005-0000-0000-000061440000}"/>
    <cellStyle name="Normal 4 2 2 2 2 2" xfId="17319" xr:uid="{00000000-0005-0000-0000-000062440000}"/>
    <cellStyle name="Normal 4 2 2 2 2 2 2" xfId="17320" xr:uid="{00000000-0005-0000-0000-000063440000}"/>
    <cellStyle name="Normal 4 2 2 2 2 2 2 2" xfId="17321" xr:uid="{00000000-0005-0000-0000-000064440000}"/>
    <cellStyle name="Normal 4 2 2 2 2 2 2 2 2" xfId="17322" xr:uid="{00000000-0005-0000-0000-000065440000}"/>
    <cellStyle name="Normal 4 2 2 2 2 2 2 2 3" xfId="17323" xr:uid="{00000000-0005-0000-0000-000066440000}"/>
    <cellStyle name="Normal 4 2 2 2 2 2 2 2 4" xfId="17324" xr:uid="{00000000-0005-0000-0000-000067440000}"/>
    <cellStyle name="Normal 4 2 2 2 2 2 2 3" xfId="17325" xr:uid="{00000000-0005-0000-0000-000068440000}"/>
    <cellStyle name="Normal 4 2 2 2 2 2 2 4" xfId="17326" xr:uid="{00000000-0005-0000-0000-000069440000}"/>
    <cellStyle name="Normal 4 2 2 2 2 2 2 5" xfId="17327" xr:uid="{00000000-0005-0000-0000-00006A440000}"/>
    <cellStyle name="Normal 4 2 2 2 2 2 3" xfId="17328" xr:uid="{00000000-0005-0000-0000-00006B440000}"/>
    <cellStyle name="Normal 4 2 2 2 2 2 3 2" xfId="17329" xr:uid="{00000000-0005-0000-0000-00006C440000}"/>
    <cellStyle name="Normal 4 2 2 2 2 2 3 3" xfId="17330" xr:uid="{00000000-0005-0000-0000-00006D440000}"/>
    <cellStyle name="Normal 4 2 2 2 2 2 3 4" xfId="17331" xr:uid="{00000000-0005-0000-0000-00006E440000}"/>
    <cellStyle name="Normal 4 2 2 2 2 2 4" xfId="17332" xr:uid="{00000000-0005-0000-0000-00006F440000}"/>
    <cellStyle name="Normal 4 2 2 2 2 2 5" xfId="17333" xr:uid="{00000000-0005-0000-0000-000070440000}"/>
    <cellStyle name="Normal 4 2 2 2 2 2 6" xfId="17334" xr:uid="{00000000-0005-0000-0000-000071440000}"/>
    <cellStyle name="Normal 4 2 2 2 2 3" xfId="17335" xr:uid="{00000000-0005-0000-0000-000072440000}"/>
    <cellStyle name="Normal 4 2 2 2 2 3 2" xfId="17336" xr:uid="{00000000-0005-0000-0000-000073440000}"/>
    <cellStyle name="Normal 4 2 2 2 2 3 2 2" xfId="17337" xr:uid="{00000000-0005-0000-0000-000074440000}"/>
    <cellStyle name="Normal 4 2 2 2 2 3 2 2 2" xfId="17338" xr:uid="{00000000-0005-0000-0000-000075440000}"/>
    <cellStyle name="Normal 4 2 2 2 2 3 2 2 3" xfId="17339" xr:uid="{00000000-0005-0000-0000-000076440000}"/>
    <cellStyle name="Normal 4 2 2 2 2 3 2 2 4" xfId="17340" xr:uid="{00000000-0005-0000-0000-000077440000}"/>
    <cellStyle name="Normal 4 2 2 2 2 3 2 3" xfId="17341" xr:uid="{00000000-0005-0000-0000-000078440000}"/>
    <cellStyle name="Normal 4 2 2 2 2 3 2 4" xfId="17342" xr:uid="{00000000-0005-0000-0000-000079440000}"/>
    <cellStyle name="Normal 4 2 2 2 2 3 2 5" xfId="17343" xr:uid="{00000000-0005-0000-0000-00007A440000}"/>
    <cellStyle name="Normal 4 2 2 2 2 3 3" xfId="17344" xr:uid="{00000000-0005-0000-0000-00007B440000}"/>
    <cellStyle name="Normal 4 2 2 2 2 3 3 2" xfId="17345" xr:uid="{00000000-0005-0000-0000-00007C440000}"/>
    <cellStyle name="Normal 4 2 2 2 2 3 3 3" xfId="17346" xr:uid="{00000000-0005-0000-0000-00007D440000}"/>
    <cellStyle name="Normal 4 2 2 2 2 3 3 4" xfId="17347" xr:uid="{00000000-0005-0000-0000-00007E440000}"/>
    <cellStyle name="Normal 4 2 2 2 2 3 4" xfId="17348" xr:uid="{00000000-0005-0000-0000-00007F440000}"/>
    <cellStyle name="Normal 4 2 2 2 2 3 5" xfId="17349" xr:uid="{00000000-0005-0000-0000-000080440000}"/>
    <cellStyle name="Normal 4 2 2 2 2 3 6" xfId="17350" xr:uid="{00000000-0005-0000-0000-000081440000}"/>
    <cellStyle name="Normal 4 2 2 2 2 4" xfId="17351" xr:uid="{00000000-0005-0000-0000-000082440000}"/>
    <cellStyle name="Normal 4 2 2 2 2 4 2" xfId="17352" xr:uid="{00000000-0005-0000-0000-000083440000}"/>
    <cellStyle name="Normal 4 2 2 2 2 4 2 2" xfId="17353" xr:uid="{00000000-0005-0000-0000-000084440000}"/>
    <cellStyle name="Normal 4 2 2 2 2 4 2 3" xfId="17354" xr:uid="{00000000-0005-0000-0000-000085440000}"/>
    <cellStyle name="Normal 4 2 2 2 2 4 2 4" xfId="17355" xr:uid="{00000000-0005-0000-0000-000086440000}"/>
    <cellStyle name="Normal 4 2 2 2 2 4 3" xfId="17356" xr:uid="{00000000-0005-0000-0000-000087440000}"/>
    <cellStyle name="Normal 4 2 2 2 2 4 4" xfId="17357" xr:uid="{00000000-0005-0000-0000-000088440000}"/>
    <cellStyle name="Normal 4 2 2 2 2 4 5" xfId="17358" xr:uid="{00000000-0005-0000-0000-000089440000}"/>
    <cellStyle name="Normal 4 2 2 2 2 5" xfId="17359" xr:uid="{00000000-0005-0000-0000-00008A440000}"/>
    <cellStyle name="Normal 4 2 2 2 2 5 2" xfId="17360" xr:uid="{00000000-0005-0000-0000-00008B440000}"/>
    <cellStyle name="Normal 4 2 2 2 2 5 3" xfId="17361" xr:uid="{00000000-0005-0000-0000-00008C440000}"/>
    <cellStyle name="Normal 4 2 2 2 2 5 4" xfId="17362" xr:uid="{00000000-0005-0000-0000-00008D440000}"/>
    <cellStyle name="Normal 4 2 2 2 2 6" xfId="17363" xr:uid="{00000000-0005-0000-0000-00008E440000}"/>
    <cellStyle name="Normal 4 2 2 2 2 7" xfId="17364" xr:uid="{00000000-0005-0000-0000-00008F440000}"/>
    <cellStyle name="Normal 4 2 2 2 2 8" xfId="17365" xr:uid="{00000000-0005-0000-0000-000090440000}"/>
    <cellStyle name="Normal 4 2 2 2 3" xfId="17366" xr:uid="{00000000-0005-0000-0000-000091440000}"/>
    <cellStyle name="Normal 4 2 2 2 3 2" xfId="17367" xr:uid="{00000000-0005-0000-0000-000092440000}"/>
    <cellStyle name="Normal 4 2 2 2 3 2 2" xfId="17368" xr:uid="{00000000-0005-0000-0000-000093440000}"/>
    <cellStyle name="Normal 4 2 2 2 3 2 2 2" xfId="17369" xr:uid="{00000000-0005-0000-0000-000094440000}"/>
    <cellStyle name="Normal 4 2 2 2 3 2 2 3" xfId="17370" xr:uid="{00000000-0005-0000-0000-000095440000}"/>
    <cellStyle name="Normal 4 2 2 2 3 2 2 4" xfId="17371" xr:uid="{00000000-0005-0000-0000-000096440000}"/>
    <cellStyle name="Normal 4 2 2 2 3 2 3" xfId="17372" xr:uid="{00000000-0005-0000-0000-000097440000}"/>
    <cellStyle name="Normal 4 2 2 2 3 2 4" xfId="17373" xr:uid="{00000000-0005-0000-0000-000098440000}"/>
    <cellStyle name="Normal 4 2 2 2 3 2 5" xfId="17374" xr:uid="{00000000-0005-0000-0000-000099440000}"/>
    <cellStyle name="Normal 4 2 2 2 3 3" xfId="17375" xr:uid="{00000000-0005-0000-0000-00009A440000}"/>
    <cellStyle name="Normal 4 2 2 2 3 3 2" xfId="17376" xr:uid="{00000000-0005-0000-0000-00009B440000}"/>
    <cellStyle name="Normal 4 2 2 2 3 3 3" xfId="17377" xr:uid="{00000000-0005-0000-0000-00009C440000}"/>
    <cellStyle name="Normal 4 2 2 2 3 3 4" xfId="17378" xr:uid="{00000000-0005-0000-0000-00009D440000}"/>
    <cellStyle name="Normal 4 2 2 2 3 4" xfId="17379" xr:uid="{00000000-0005-0000-0000-00009E440000}"/>
    <cellStyle name="Normal 4 2 2 2 3 5" xfId="17380" xr:uid="{00000000-0005-0000-0000-00009F440000}"/>
    <cellStyle name="Normal 4 2 2 2 3 6" xfId="17381" xr:uid="{00000000-0005-0000-0000-0000A0440000}"/>
    <cellStyle name="Normal 4 2 2 2 4" xfId="17382" xr:uid="{00000000-0005-0000-0000-0000A1440000}"/>
    <cellStyle name="Normal 4 2 2 2 4 2" xfId="17383" xr:uid="{00000000-0005-0000-0000-0000A2440000}"/>
    <cellStyle name="Normal 4 2 2 2 4 2 2" xfId="17384" xr:uid="{00000000-0005-0000-0000-0000A3440000}"/>
    <cellStyle name="Normal 4 2 2 2 4 2 2 2" xfId="17385" xr:uid="{00000000-0005-0000-0000-0000A4440000}"/>
    <cellStyle name="Normal 4 2 2 2 4 2 2 3" xfId="17386" xr:uid="{00000000-0005-0000-0000-0000A5440000}"/>
    <cellStyle name="Normal 4 2 2 2 4 2 2 4" xfId="17387" xr:uid="{00000000-0005-0000-0000-0000A6440000}"/>
    <cellStyle name="Normal 4 2 2 2 4 2 3" xfId="17388" xr:uid="{00000000-0005-0000-0000-0000A7440000}"/>
    <cellStyle name="Normal 4 2 2 2 4 2 4" xfId="17389" xr:uid="{00000000-0005-0000-0000-0000A8440000}"/>
    <cellStyle name="Normal 4 2 2 2 4 2 5" xfId="17390" xr:uid="{00000000-0005-0000-0000-0000A9440000}"/>
    <cellStyle name="Normal 4 2 2 2 4 3" xfId="17391" xr:uid="{00000000-0005-0000-0000-0000AA440000}"/>
    <cellStyle name="Normal 4 2 2 2 4 3 2" xfId="17392" xr:uid="{00000000-0005-0000-0000-0000AB440000}"/>
    <cellStyle name="Normal 4 2 2 2 4 3 3" xfId="17393" xr:uid="{00000000-0005-0000-0000-0000AC440000}"/>
    <cellStyle name="Normal 4 2 2 2 4 3 4" xfId="17394" xr:uid="{00000000-0005-0000-0000-0000AD440000}"/>
    <cellStyle name="Normal 4 2 2 2 4 4" xfId="17395" xr:uid="{00000000-0005-0000-0000-0000AE440000}"/>
    <cellStyle name="Normal 4 2 2 2 4 5" xfId="17396" xr:uid="{00000000-0005-0000-0000-0000AF440000}"/>
    <cellStyle name="Normal 4 2 2 2 4 6" xfId="17397" xr:uid="{00000000-0005-0000-0000-0000B0440000}"/>
    <cellStyle name="Normal 4 2 2 2 5" xfId="17398" xr:uid="{00000000-0005-0000-0000-0000B1440000}"/>
    <cellStyle name="Normal 4 2 2 2 5 2" xfId="17399" xr:uid="{00000000-0005-0000-0000-0000B2440000}"/>
    <cellStyle name="Normal 4 2 2 2 5 2 2" xfId="17400" xr:uid="{00000000-0005-0000-0000-0000B3440000}"/>
    <cellStyle name="Normal 4 2 2 2 5 2 3" xfId="17401" xr:uid="{00000000-0005-0000-0000-0000B4440000}"/>
    <cellStyle name="Normal 4 2 2 2 5 2 4" xfId="17402" xr:uid="{00000000-0005-0000-0000-0000B5440000}"/>
    <cellStyle name="Normal 4 2 2 2 5 3" xfId="17403" xr:uid="{00000000-0005-0000-0000-0000B6440000}"/>
    <cellStyle name="Normal 4 2 2 2 5 4" xfId="17404" xr:uid="{00000000-0005-0000-0000-0000B7440000}"/>
    <cellStyle name="Normal 4 2 2 2 5 5" xfId="17405" xr:uid="{00000000-0005-0000-0000-0000B8440000}"/>
    <cellStyle name="Normal 4 2 2 2 6" xfId="17406" xr:uid="{00000000-0005-0000-0000-0000B9440000}"/>
    <cellStyle name="Normal 4 2 2 2 6 2" xfId="17407" xr:uid="{00000000-0005-0000-0000-0000BA440000}"/>
    <cellStyle name="Normal 4 2 2 2 6 3" xfId="17408" xr:uid="{00000000-0005-0000-0000-0000BB440000}"/>
    <cellStyle name="Normal 4 2 2 2 6 4" xfId="17409" xr:uid="{00000000-0005-0000-0000-0000BC440000}"/>
    <cellStyle name="Normal 4 2 2 2 7" xfId="17410" xr:uid="{00000000-0005-0000-0000-0000BD440000}"/>
    <cellStyle name="Normal 4 2 2 2 8" xfId="17411" xr:uid="{00000000-0005-0000-0000-0000BE440000}"/>
    <cellStyle name="Normal 4 2 2 2 9" xfId="17412" xr:uid="{00000000-0005-0000-0000-0000BF440000}"/>
    <cellStyle name="Normal 4 2 2 3" xfId="17413" xr:uid="{00000000-0005-0000-0000-0000C0440000}"/>
    <cellStyle name="Normal 4 2 2 3 2" xfId="17414" xr:uid="{00000000-0005-0000-0000-0000C1440000}"/>
    <cellStyle name="Normal 4 2 2 3 2 2" xfId="17415" xr:uid="{00000000-0005-0000-0000-0000C2440000}"/>
    <cellStyle name="Normal 4 2 2 3 2 2 2" xfId="17416" xr:uid="{00000000-0005-0000-0000-0000C3440000}"/>
    <cellStyle name="Normal 4 2 2 3 2 2 2 2" xfId="17417" xr:uid="{00000000-0005-0000-0000-0000C4440000}"/>
    <cellStyle name="Normal 4 2 2 3 2 2 2 2 2" xfId="17418" xr:uid="{00000000-0005-0000-0000-0000C5440000}"/>
    <cellStyle name="Normal 4 2 2 3 2 2 2 2 3" xfId="17419" xr:uid="{00000000-0005-0000-0000-0000C6440000}"/>
    <cellStyle name="Normal 4 2 2 3 2 2 2 2 4" xfId="17420" xr:uid="{00000000-0005-0000-0000-0000C7440000}"/>
    <cellStyle name="Normal 4 2 2 3 2 2 2 3" xfId="17421" xr:uid="{00000000-0005-0000-0000-0000C8440000}"/>
    <cellStyle name="Normal 4 2 2 3 2 2 2 4" xfId="17422" xr:uid="{00000000-0005-0000-0000-0000C9440000}"/>
    <cellStyle name="Normal 4 2 2 3 2 2 2 5" xfId="17423" xr:uid="{00000000-0005-0000-0000-0000CA440000}"/>
    <cellStyle name="Normal 4 2 2 3 2 2 3" xfId="17424" xr:uid="{00000000-0005-0000-0000-0000CB440000}"/>
    <cellStyle name="Normal 4 2 2 3 2 2 3 2" xfId="17425" xr:uid="{00000000-0005-0000-0000-0000CC440000}"/>
    <cellStyle name="Normal 4 2 2 3 2 2 3 3" xfId="17426" xr:uid="{00000000-0005-0000-0000-0000CD440000}"/>
    <cellStyle name="Normal 4 2 2 3 2 2 3 4" xfId="17427" xr:uid="{00000000-0005-0000-0000-0000CE440000}"/>
    <cellStyle name="Normal 4 2 2 3 2 2 4" xfId="17428" xr:uid="{00000000-0005-0000-0000-0000CF440000}"/>
    <cellStyle name="Normal 4 2 2 3 2 2 5" xfId="17429" xr:uid="{00000000-0005-0000-0000-0000D0440000}"/>
    <cellStyle name="Normal 4 2 2 3 2 2 6" xfId="17430" xr:uid="{00000000-0005-0000-0000-0000D1440000}"/>
    <cellStyle name="Normal 4 2 2 3 2 3" xfId="17431" xr:uid="{00000000-0005-0000-0000-0000D2440000}"/>
    <cellStyle name="Normal 4 2 2 3 2 3 2" xfId="17432" xr:uid="{00000000-0005-0000-0000-0000D3440000}"/>
    <cellStyle name="Normal 4 2 2 3 2 3 2 2" xfId="17433" xr:uid="{00000000-0005-0000-0000-0000D4440000}"/>
    <cellStyle name="Normal 4 2 2 3 2 3 2 2 2" xfId="17434" xr:uid="{00000000-0005-0000-0000-0000D5440000}"/>
    <cellStyle name="Normal 4 2 2 3 2 3 2 2 3" xfId="17435" xr:uid="{00000000-0005-0000-0000-0000D6440000}"/>
    <cellStyle name="Normal 4 2 2 3 2 3 2 2 4" xfId="17436" xr:uid="{00000000-0005-0000-0000-0000D7440000}"/>
    <cellStyle name="Normal 4 2 2 3 2 3 2 3" xfId="17437" xr:uid="{00000000-0005-0000-0000-0000D8440000}"/>
    <cellStyle name="Normal 4 2 2 3 2 3 2 4" xfId="17438" xr:uid="{00000000-0005-0000-0000-0000D9440000}"/>
    <cellStyle name="Normal 4 2 2 3 2 3 2 5" xfId="17439" xr:uid="{00000000-0005-0000-0000-0000DA440000}"/>
    <cellStyle name="Normal 4 2 2 3 2 3 3" xfId="17440" xr:uid="{00000000-0005-0000-0000-0000DB440000}"/>
    <cellStyle name="Normal 4 2 2 3 2 3 3 2" xfId="17441" xr:uid="{00000000-0005-0000-0000-0000DC440000}"/>
    <cellStyle name="Normal 4 2 2 3 2 3 3 3" xfId="17442" xr:uid="{00000000-0005-0000-0000-0000DD440000}"/>
    <cellStyle name="Normal 4 2 2 3 2 3 3 4" xfId="17443" xr:uid="{00000000-0005-0000-0000-0000DE440000}"/>
    <cellStyle name="Normal 4 2 2 3 2 3 4" xfId="17444" xr:uid="{00000000-0005-0000-0000-0000DF440000}"/>
    <cellStyle name="Normal 4 2 2 3 2 3 5" xfId="17445" xr:uid="{00000000-0005-0000-0000-0000E0440000}"/>
    <cellStyle name="Normal 4 2 2 3 2 3 6" xfId="17446" xr:uid="{00000000-0005-0000-0000-0000E1440000}"/>
    <cellStyle name="Normal 4 2 2 3 2 4" xfId="17447" xr:uid="{00000000-0005-0000-0000-0000E2440000}"/>
    <cellStyle name="Normal 4 2 2 3 2 4 2" xfId="17448" xr:uid="{00000000-0005-0000-0000-0000E3440000}"/>
    <cellStyle name="Normal 4 2 2 3 2 4 2 2" xfId="17449" xr:uid="{00000000-0005-0000-0000-0000E4440000}"/>
    <cellStyle name="Normal 4 2 2 3 2 4 2 3" xfId="17450" xr:uid="{00000000-0005-0000-0000-0000E5440000}"/>
    <cellStyle name="Normal 4 2 2 3 2 4 2 4" xfId="17451" xr:uid="{00000000-0005-0000-0000-0000E6440000}"/>
    <cellStyle name="Normal 4 2 2 3 2 4 3" xfId="17452" xr:uid="{00000000-0005-0000-0000-0000E7440000}"/>
    <cellStyle name="Normal 4 2 2 3 2 4 4" xfId="17453" xr:uid="{00000000-0005-0000-0000-0000E8440000}"/>
    <cellStyle name="Normal 4 2 2 3 2 4 5" xfId="17454" xr:uid="{00000000-0005-0000-0000-0000E9440000}"/>
    <cellStyle name="Normal 4 2 2 3 2 5" xfId="17455" xr:uid="{00000000-0005-0000-0000-0000EA440000}"/>
    <cellStyle name="Normal 4 2 2 3 2 5 2" xfId="17456" xr:uid="{00000000-0005-0000-0000-0000EB440000}"/>
    <cellStyle name="Normal 4 2 2 3 2 5 3" xfId="17457" xr:uid="{00000000-0005-0000-0000-0000EC440000}"/>
    <cellStyle name="Normal 4 2 2 3 2 5 4" xfId="17458" xr:uid="{00000000-0005-0000-0000-0000ED440000}"/>
    <cellStyle name="Normal 4 2 2 3 2 6" xfId="17459" xr:uid="{00000000-0005-0000-0000-0000EE440000}"/>
    <cellStyle name="Normal 4 2 2 3 2 7" xfId="17460" xr:uid="{00000000-0005-0000-0000-0000EF440000}"/>
    <cellStyle name="Normal 4 2 2 3 2 8" xfId="17461" xr:uid="{00000000-0005-0000-0000-0000F0440000}"/>
    <cellStyle name="Normal 4 2 2 3 3" xfId="17462" xr:uid="{00000000-0005-0000-0000-0000F1440000}"/>
    <cellStyle name="Normal 4 2 2 3 3 2" xfId="17463" xr:uid="{00000000-0005-0000-0000-0000F2440000}"/>
    <cellStyle name="Normal 4 2 2 3 3 2 2" xfId="17464" xr:uid="{00000000-0005-0000-0000-0000F3440000}"/>
    <cellStyle name="Normal 4 2 2 3 3 2 2 2" xfId="17465" xr:uid="{00000000-0005-0000-0000-0000F4440000}"/>
    <cellStyle name="Normal 4 2 2 3 3 2 2 3" xfId="17466" xr:uid="{00000000-0005-0000-0000-0000F5440000}"/>
    <cellStyle name="Normal 4 2 2 3 3 2 2 4" xfId="17467" xr:uid="{00000000-0005-0000-0000-0000F6440000}"/>
    <cellStyle name="Normal 4 2 2 3 3 2 3" xfId="17468" xr:uid="{00000000-0005-0000-0000-0000F7440000}"/>
    <cellStyle name="Normal 4 2 2 3 3 2 4" xfId="17469" xr:uid="{00000000-0005-0000-0000-0000F8440000}"/>
    <cellStyle name="Normal 4 2 2 3 3 2 5" xfId="17470" xr:uid="{00000000-0005-0000-0000-0000F9440000}"/>
    <cellStyle name="Normal 4 2 2 3 3 3" xfId="17471" xr:uid="{00000000-0005-0000-0000-0000FA440000}"/>
    <cellStyle name="Normal 4 2 2 3 3 3 2" xfId="17472" xr:uid="{00000000-0005-0000-0000-0000FB440000}"/>
    <cellStyle name="Normal 4 2 2 3 3 3 3" xfId="17473" xr:uid="{00000000-0005-0000-0000-0000FC440000}"/>
    <cellStyle name="Normal 4 2 2 3 3 3 4" xfId="17474" xr:uid="{00000000-0005-0000-0000-0000FD440000}"/>
    <cellStyle name="Normal 4 2 2 3 3 4" xfId="17475" xr:uid="{00000000-0005-0000-0000-0000FE440000}"/>
    <cellStyle name="Normal 4 2 2 3 3 5" xfId="17476" xr:uid="{00000000-0005-0000-0000-0000FF440000}"/>
    <cellStyle name="Normal 4 2 2 3 3 6" xfId="17477" xr:uid="{00000000-0005-0000-0000-000000450000}"/>
    <cellStyle name="Normal 4 2 2 3 4" xfId="17478" xr:uid="{00000000-0005-0000-0000-000001450000}"/>
    <cellStyle name="Normal 4 2 2 3 4 2" xfId="17479" xr:uid="{00000000-0005-0000-0000-000002450000}"/>
    <cellStyle name="Normal 4 2 2 3 4 2 2" xfId="17480" xr:uid="{00000000-0005-0000-0000-000003450000}"/>
    <cellStyle name="Normal 4 2 2 3 4 2 2 2" xfId="17481" xr:uid="{00000000-0005-0000-0000-000004450000}"/>
    <cellStyle name="Normal 4 2 2 3 4 2 2 3" xfId="17482" xr:uid="{00000000-0005-0000-0000-000005450000}"/>
    <cellStyle name="Normal 4 2 2 3 4 2 2 4" xfId="17483" xr:uid="{00000000-0005-0000-0000-000006450000}"/>
    <cellStyle name="Normal 4 2 2 3 4 2 3" xfId="17484" xr:uid="{00000000-0005-0000-0000-000007450000}"/>
    <cellStyle name="Normal 4 2 2 3 4 2 4" xfId="17485" xr:uid="{00000000-0005-0000-0000-000008450000}"/>
    <cellStyle name="Normal 4 2 2 3 4 2 5" xfId="17486" xr:uid="{00000000-0005-0000-0000-000009450000}"/>
    <cellStyle name="Normal 4 2 2 3 4 3" xfId="17487" xr:uid="{00000000-0005-0000-0000-00000A450000}"/>
    <cellStyle name="Normal 4 2 2 3 4 3 2" xfId="17488" xr:uid="{00000000-0005-0000-0000-00000B450000}"/>
    <cellStyle name="Normal 4 2 2 3 4 3 3" xfId="17489" xr:uid="{00000000-0005-0000-0000-00000C450000}"/>
    <cellStyle name="Normal 4 2 2 3 4 3 4" xfId="17490" xr:uid="{00000000-0005-0000-0000-00000D450000}"/>
    <cellStyle name="Normal 4 2 2 3 4 4" xfId="17491" xr:uid="{00000000-0005-0000-0000-00000E450000}"/>
    <cellStyle name="Normal 4 2 2 3 4 5" xfId="17492" xr:uid="{00000000-0005-0000-0000-00000F450000}"/>
    <cellStyle name="Normal 4 2 2 3 4 6" xfId="17493" xr:uid="{00000000-0005-0000-0000-000010450000}"/>
    <cellStyle name="Normal 4 2 2 3 5" xfId="17494" xr:uid="{00000000-0005-0000-0000-000011450000}"/>
    <cellStyle name="Normal 4 2 2 3 5 2" xfId="17495" xr:uid="{00000000-0005-0000-0000-000012450000}"/>
    <cellStyle name="Normal 4 2 2 3 5 2 2" xfId="17496" xr:uid="{00000000-0005-0000-0000-000013450000}"/>
    <cellStyle name="Normal 4 2 2 3 5 2 3" xfId="17497" xr:uid="{00000000-0005-0000-0000-000014450000}"/>
    <cellStyle name="Normal 4 2 2 3 5 2 4" xfId="17498" xr:uid="{00000000-0005-0000-0000-000015450000}"/>
    <cellStyle name="Normal 4 2 2 3 5 3" xfId="17499" xr:uid="{00000000-0005-0000-0000-000016450000}"/>
    <cellStyle name="Normal 4 2 2 3 5 4" xfId="17500" xr:uid="{00000000-0005-0000-0000-000017450000}"/>
    <cellStyle name="Normal 4 2 2 3 5 5" xfId="17501" xr:uid="{00000000-0005-0000-0000-000018450000}"/>
    <cellStyle name="Normal 4 2 2 3 6" xfId="17502" xr:uid="{00000000-0005-0000-0000-000019450000}"/>
    <cellStyle name="Normal 4 2 2 3 6 2" xfId="17503" xr:uid="{00000000-0005-0000-0000-00001A450000}"/>
    <cellStyle name="Normal 4 2 2 3 6 3" xfId="17504" xr:uid="{00000000-0005-0000-0000-00001B450000}"/>
    <cellStyle name="Normal 4 2 2 3 6 4" xfId="17505" xr:uid="{00000000-0005-0000-0000-00001C450000}"/>
    <cellStyle name="Normal 4 2 2 3 7" xfId="17506" xr:uid="{00000000-0005-0000-0000-00001D450000}"/>
    <cellStyle name="Normal 4 2 2 3 8" xfId="17507" xr:uid="{00000000-0005-0000-0000-00001E450000}"/>
    <cellStyle name="Normal 4 2 2 3 9" xfId="17508" xr:uid="{00000000-0005-0000-0000-00001F450000}"/>
    <cellStyle name="Normal 4 2 2 4" xfId="17509" xr:uid="{00000000-0005-0000-0000-000020450000}"/>
    <cellStyle name="Normal 4 2 2 4 2" xfId="17510" xr:uid="{00000000-0005-0000-0000-000021450000}"/>
    <cellStyle name="Normal 4 2 2 4 2 2" xfId="17511" xr:uid="{00000000-0005-0000-0000-000022450000}"/>
    <cellStyle name="Normal 4 2 2 4 2 2 2" xfId="17512" xr:uid="{00000000-0005-0000-0000-000023450000}"/>
    <cellStyle name="Normal 4 2 2 4 2 2 2 2" xfId="17513" xr:uid="{00000000-0005-0000-0000-000024450000}"/>
    <cellStyle name="Normal 4 2 2 4 2 2 2 2 2" xfId="17514" xr:uid="{00000000-0005-0000-0000-000025450000}"/>
    <cellStyle name="Normal 4 2 2 4 2 2 2 2 3" xfId="17515" xr:uid="{00000000-0005-0000-0000-000026450000}"/>
    <cellStyle name="Normal 4 2 2 4 2 2 2 2 4" xfId="17516" xr:uid="{00000000-0005-0000-0000-000027450000}"/>
    <cellStyle name="Normal 4 2 2 4 2 2 2 3" xfId="17517" xr:uid="{00000000-0005-0000-0000-000028450000}"/>
    <cellStyle name="Normal 4 2 2 4 2 2 2 4" xfId="17518" xr:uid="{00000000-0005-0000-0000-000029450000}"/>
    <cellStyle name="Normal 4 2 2 4 2 2 2 5" xfId="17519" xr:uid="{00000000-0005-0000-0000-00002A450000}"/>
    <cellStyle name="Normal 4 2 2 4 2 2 3" xfId="17520" xr:uid="{00000000-0005-0000-0000-00002B450000}"/>
    <cellStyle name="Normal 4 2 2 4 2 2 3 2" xfId="17521" xr:uid="{00000000-0005-0000-0000-00002C450000}"/>
    <cellStyle name="Normal 4 2 2 4 2 2 3 3" xfId="17522" xr:uid="{00000000-0005-0000-0000-00002D450000}"/>
    <cellStyle name="Normal 4 2 2 4 2 2 3 4" xfId="17523" xr:uid="{00000000-0005-0000-0000-00002E450000}"/>
    <cellStyle name="Normal 4 2 2 4 2 2 4" xfId="17524" xr:uid="{00000000-0005-0000-0000-00002F450000}"/>
    <cellStyle name="Normal 4 2 2 4 2 2 5" xfId="17525" xr:uid="{00000000-0005-0000-0000-000030450000}"/>
    <cellStyle name="Normal 4 2 2 4 2 2 6" xfId="17526" xr:uid="{00000000-0005-0000-0000-000031450000}"/>
    <cellStyle name="Normal 4 2 2 4 2 3" xfId="17527" xr:uid="{00000000-0005-0000-0000-000032450000}"/>
    <cellStyle name="Normal 4 2 2 4 2 3 2" xfId="17528" xr:uid="{00000000-0005-0000-0000-000033450000}"/>
    <cellStyle name="Normal 4 2 2 4 2 3 2 2" xfId="17529" xr:uid="{00000000-0005-0000-0000-000034450000}"/>
    <cellStyle name="Normal 4 2 2 4 2 3 2 2 2" xfId="17530" xr:uid="{00000000-0005-0000-0000-000035450000}"/>
    <cellStyle name="Normal 4 2 2 4 2 3 2 2 3" xfId="17531" xr:uid="{00000000-0005-0000-0000-000036450000}"/>
    <cellStyle name="Normal 4 2 2 4 2 3 2 2 4" xfId="17532" xr:uid="{00000000-0005-0000-0000-000037450000}"/>
    <cellStyle name="Normal 4 2 2 4 2 3 2 3" xfId="17533" xr:uid="{00000000-0005-0000-0000-000038450000}"/>
    <cellStyle name="Normal 4 2 2 4 2 3 2 4" xfId="17534" xr:uid="{00000000-0005-0000-0000-000039450000}"/>
    <cellStyle name="Normal 4 2 2 4 2 3 2 5" xfId="17535" xr:uid="{00000000-0005-0000-0000-00003A450000}"/>
    <cellStyle name="Normal 4 2 2 4 2 3 3" xfId="17536" xr:uid="{00000000-0005-0000-0000-00003B450000}"/>
    <cellStyle name="Normal 4 2 2 4 2 3 3 2" xfId="17537" xr:uid="{00000000-0005-0000-0000-00003C450000}"/>
    <cellStyle name="Normal 4 2 2 4 2 3 3 3" xfId="17538" xr:uid="{00000000-0005-0000-0000-00003D450000}"/>
    <cellStyle name="Normal 4 2 2 4 2 3 3 4" xfId="17539" xr:uid="{00000000-0005-0000-0000-00003E450000}"/>
    <cellStyle name="Normal 4 2 2 4 2 3 4" xfId="17540" xr:uid="{00000000-0005-0000-0000-00003F450000}"/>
    <cellStyle name="Normal 4 2 2 4 2 3 5" xfId="17541" xr:uid="{00000000-0005-0000-0000-000040450000}"/>
    <cellStyle name="Normal 4 2 2 4 2 3 6" xfId="17542" xr:uid="{00000000-0005-0000-0000-000041450000}"/>
    <cellStyle name="Normal 4 2 2 4 2 4" xfId="17543" xr:uid="{00000000-0005-0000-0000-000042450000}"/>
    <cellStyle name="Normal 4 2 2 4 2 4 2" xfId="17544" xr:uid="{00000000-0005-0000-0000-000043450000}"/>
    <cellStyle name="Normal 4 2 2 4 2 4 2 2" xfId="17545" xr:uid="{00000000-0005-0000-0000-000044450000}"/>
    <cellStyle name="Normal 4 2 2 4 2 4 2 3" xfId="17546" xr:uid="{00000000-0005-0000-0000-000045450000}"/>
    <cellStyle name="Normal 4 2 2 4 2 4 2 4" xfId="17547" xr:uid="{00000000-0005-0000-0000-000046450000}"/>
    <cellStyle name="Normal 4 2 2 4 2 4 3" xfId="17548" xr:uid="{00000000-0005-0000-0000-000047450000}"/>
    <cellStyle name="Normal 4 2 2 4 2 4 4" xfId="17549" xr:uid="{00000000-0005-0000-0000-000048450000}"/>
    <cellStyle name="Normal 4 2 2 4 2 4 5" xfId="17550" xr:uid="{00000000-0005-0000-0000-000049450000}"/>
    <cellStyle name="Normal 4 2 2 4 2 5" xfId="17551" xr:uid="{00000000-0005-0000-0000-00004A450000}"/>
    <cellStyle name="Normal 4 2 2 4 2 5 2" xfId="17552" xr:uid="{00000000-0005-0000-0000-00004B450000}"/>
    <cellStyle name="Normal 4 2 2 4 2 5 3" xfId="17553" xr:uid="{00000000-0005-0000-0000-00004C450000}"/>
    <cellStyle name="Normal 4 2 2 4 2 5 4" xfId="17554" xr:uid="{00000000-0005-0000-0000-00004D450000}"/>
    <cellStyle name="Normal 4 2 2 4 2 6" xfId="17555" xr:uid="{00000000-0005-0000-0000-00004E450000}"/>
    <cellStyle name="Normal 4 2 2 4 2 7" xfId="17556" xr:uid="{00000000-0005-0000-0000-00004F450000}"/>
    <cellStyle name="Normal 4 2 2 4 2 8" xfId="17557" xr:uid="{00000000-0005-0000-0000-000050450000}"/>
    <cellStyle name="Normal 4 2 2 4 3" xfId="17558" xr:uid="{00000000-0005-0000-0000-000051450000}"/>
    <cellStyle name="Normal 4 2 2 4 3 2" xfId="17559" xr:uid="{00000000-0005-0000-0000-000052450000}"/>
    <cellStyle name="Normal 4 2 2 4 3 2 2" xfId="17560" xr:uid="{00000000-0005-0000-0000-000053450000}"/>
    <cellStyle name="Normal 4 2 2 4 3 2 2 2" xfId="17561" xr:uid="{00000000-0005-0000-0000-000054450000}"/>
    <cellStyle name="Normal 4 2 2 4 3 2 2 3" xfId="17562" xr:uid="{00000000-0005-0000-0000-000055450000}"/>
    <cellStyle name="Normal 4 2 2 4 3 2 2 4" xfId="17563" xr:uid="{00000000-0005-0000-0000-000056450000}"/>
    <cellStyle name="Normal 4 2 2 4 3 2 3" xfId="17564" xr:uid="{00000000-0005-0000-0000-000057450000}"/>
    <cellStyle name="Normal 4 2 2 4 3 2 4" xfId="17565" xr:uid="{00000000-0005-0000-0000-000058450000}"/>
    <cellStyle name="Normal 4 2 2 4 3 2 5" xfId="17566" xr:uid="{00000000-0005-0000-0000-000059450000}"/>
    <cellStyle name="Normal 4 2 2 4 3 3" xfId="17567" xr:uid="{00000000-0005-0000-0000-00005A450000}"/>
    <cellStyle name="Normal 4 2 2 4 3 3 2" xfId="17568" xr:uid="{00000000-0005-0000-0000-00005B450000}"/>
    <cellStyle name="Normal 4 2 2 4 3 3 3" xfId="17569" xr:uid="{00000000-0005-0000-0000-00005C450000}"/>
    <cellStyle name="Normal 4 2 2 4 3 3 4" xfId="17570" xr:uid="{00000000-0005-0000-0000-00005D450000}"/>
    <cellStyle name="Normal 4 2 2 4 3 4" xfId="17571" xr:uid="{00000000-0005-0000-0000-00005E450000}"/>
    <cellStyle name="Normal 4 2 2 4 3 5" xfId="17572" xr:uid="{00000000-0005-0000-0000-00005F450000}"/>
    <cellStyle name="Normal 4 2 2 4 3 6" xfId="17573" xr:uid="{00000000-0005-0000-0000-000060450000}"/>
    <cellStyle name="Normal 4 2 2 4 4" xfId="17574" xr:uid="{00000000-0005-0000-0000-000061450000}"/>
    <cellStyle name="Normal 4 2 2 4 4 2" xfId="17575" xr:uid="{00000000-0005-0000-0000-000062450000}"/>
    <cellStyle name="Normal 4 2 2 4 4 2 2" xfId="17576" xr:uid="{00000000-0005-0000-0000-000063450000}"/>
    <cellStyle name="Normal 4 2 2 4 4 2 2 2" xfId="17577" xr:uid="{00000000-0005-0000-0000-000064450000}"/>
    <cellStyle name="Normal 4 2 2 4 4 2 2 3" xfId="17578" xr:uid="{00000000-0005-0000-0000-000065450000}"/>
    <cellStyle name="Normal 4 2 2 4 4 2 2 4" xfId="17579" xr:uid="{00000000-0005-0000-0000-000066450000}"/>
    <cellStyle name="Normal 4 2 2 4 4 2 3" xfId="17580" xr:uid="{00000000-0005-0000-0000-000067450000}"/>
    <cellStyle name="Normal 4 2 2 4 4 2 4" xfId="17581" xr:uid="{00000000-0005-0000-0000-000068450000}"/>
    <cellStyle name="Normal 4 2 2 4 4 2 5" xfId="17582" xr:uid="{00000000-0005-0000-0000-000069450000}"/>
    <cellStyle name="Normal 4 2 2 4 4 3" xfId="17583" xr:uid="{00000000-0005-0000-0000-00006A450000}"/>
    <cellStyle name="Normal 4 2 2 4 4 3 2" xfId="17584" xr:uid="{00000000-0005-0000-0000-00006B450000}"/>
    <cellStyle name="Normal 4 2 2 4 4 3 3" xfId="17585" xr:uid="{00000000-0005-0000-0000-00006C450000}"/>
    <cellStyle name="Normal 4 2 2 4 4 3 4" xfId="17586" xr:uid="{00000000-0005-0000-0000-00006D450000}"/>
    <cellStyle name="Normal 4 2 2 4 4 4" xfId="17587" xr:uid="{00000000-0005-0000-0000-00006E450000}"/>
    <cellStyle name="Normal 4 2 2 4 4 5" xfId="17588" xr:uid="{00000000-0005-0000-0000-00006F450000}"/>
    <cellStyle name="Normal 4 2 2 4 4 6" xfId="17589" xr:uid="{00000000-0005-0000-0000-000070450000}"/>
    <cellStyle name="Normal 4 2 2 4 5" xfId="17590" xr:uid="{00000000-0005-0000-0000-000071450000}"/>
    <cellStyle name="Normal 4 2 2 4 5 2" xfId="17591" xr:uid="{00000000-0005-0000-0000-000072450000}"/>
    <cellStyle name="Normal 4 2 2 4 5 2 2" xfId="17592" xr:uid="{00000000-0005-0000-0000-000073450000}"/>
    <cellStyle name="Normal 4 2 2 4 5 2 3" xfId="17593" xr:uid="{00000000-0005-0000-0000-000074450000}"/>
    <cellStyle name="Normal 4 2 2 4 5 2 4" xfId="17594" xr:uid="{00000000-0005-0000-0000-000075450000}"/>
    <cellStyle name="Normal 4 2 2 4 5 3" xfId="17595" xr:uid="{00000000-0005-0000-0000-000076450000}"/>
    <cellStyle name="Normal 4 2 2 4 5 4" xfId="17596" xr:uid="{00000000-0005-0000-0000-000077450000}"/>
    <cellStyle name="Normal 4 2 2 4 5 5" xfId="17597" xr:uid="{00000000-0005-0000-0000-000078450000}"/>
    <cellStyle name="Normal 4 2 2 4 6" xfId="17598" xr:uid="{00000000-0005-0000-0000-000079450000}"/>
    <cellStyle name="Normal 4 2 2 4 6 2" xfId="17599" xr:uid="{00000000-0005-0000-0000-00007A450000}"/>
    <cellStyle name="Normal 4 2 2 4 6 3" xfId="17600" xr:uid="{00000000-0005-0000-0000-00007B450000}"/>
    <cellStyle name="Normal 4 2 2 4 6 4" xfId="17601" xr:uid="{00000000-0005-0000-0000-00007C450000}"/>
    <cellStyle name="Normal 4 2 2 4 7" xfId="17602" xr:uid="{00000000-0005-0000-0000-00007D450000}"/>
    <cellStyle name="Normal 4 2 2 4 8" xfId="17603" xr:uid="{00000000-0005-0000-0000-00007E450000}"/>
    <cellStyle name="Normal 4 2 2 4 9" xfId="17604" xr:uid="{00000000-0005-0000-0000-00007F450000}"/>
    <cellStyle name="Normal 4 2 2 5" xfId="17605" xr:uid="{00000000-0005-0000-0000-000080450000}"/>
    <cellStyle name="Normal 4 2 2 5 2" xfId="17606" xr:uid="{00000000-0005-0000-0000-000081450000}"/>
    <cellStyle name="Normal 4 2 2 5 2 2" xfId="17607" xr:uid="{00000000-0005-0000-0000-000082450000}"/>
    <cellStyle name="Normal 4 2 2 5 2 2 2" xfId="17608" xr:uid="{00000000-0005-0000-0000-000083450000}"/>
    <cellStyle name="Normal 4 2 2 5 2 2 2 2" xfId="17609" xr:uid="{00000000-0005-0000-0000-000084450000}"/>
    <cellStyle name="Normal 4 2 2 5 2 2 2 3" xfId="17610" xr:uid="{00000000-0005-0000-0000-000085450000}"/>
    <cellStyle name="Normal 4 2 2 5 2 2 2 4" xfId="17611" xr:uid="{00000000-0005-0000-0000-000086450000}"/>
    <cellStyle name="Normal 4 2 2 5 2 2 3" xfId="17612" xr:uid="{00000000-0005-0000-0000-000087450000}"/>
    <cellStyle name="Normal 4 2 2 5 2 2 4" xfId="17613" xr:uid="{00000000-0005-0000-0000-000088450000}"/>
    <cellStyle name="Normal 4 2 2 5 2 2 5" xfId="17614" xr:uid="{00000000-0005-0000-0000-000089450000}"/>
    <cellStyle name="Normal 4 2 2 5 2 3" xfId="17615" xr:uid="{00000000-0005-0000-0000-00008A450000}"/>
    <cellStyle name="Normal 4 2 2 5 2 3 2" xfId="17616" xr:uid="{00000000-0005-0000-0000-00008B450000}"/>
    <cellStyle name="Normal 4 2 2 5 2 3 3" xfId="17617" xr:uid="{00000000-0005-0000-0000-00008C450000}"/>
    <cellStyle name="Normal 4 2 2 5 2 3 4" xfId="17618" xr:uid="{00000000-0005-0000-0000-00008D450000}"/>
    <cellStyle name="Normal 4 2 2 5 2 4" xfId="17619" xr:uid="{00000000-0005-0000-0000-00008E450000}"/>
    <cellStyle name="Normal 4 2 2 5 2 5" xfId="17620" xr:uid="{00000000-0005-0000-0000-00008F450000}"/>
    <cellStyle name="Normal 4 2 2 5 2 6" xfId="17621" xr:uid="{00000000-0005-0000-0000-000090450000}"/>
    <cellStyle name="Normal 4 2 2 5 3" xfId="17622" xr:uid="{00000000-0005-0000-0000-000091450000}"/>
    <cellStyle name="Normal 4 2 2 5 3 2" xfId="17623" xr:uid="{00000000-0005-0000-0000-000092450000}"/>
    <cellStyle name="Normal 4 2 2 5 3 2 2" xfId="17624" xr:uid="{00000000-0005-0000-0000-000093450000}"/>
    <cellStyle name="Normal 4 2 2 5 3 2 2 2" xfId="17625" xr:uid="{00000000-0005-0000-0000-000094450000}"/>
    <cellStyle name="Normal 4 2 2 5 3 2 2 3" xfId="17626" xr:uid="{00000000-0005-0000-0000-000095450000}"/>
    <cellStyle name="Normal 4 2 2 5 3 2 2 4" xfId="17627" xr:uid="{00000000-0005-0000-0000-000096450000}"/>
    <cellStyle name="Normal 4 2 2 5 3 2 3" xfId="17628" xr:uid="{00000000-0005-0000-0000-000097450000}"/>
    <cellStyle name="Normal 4 2 2 5 3 2 4" xfId="17629" xr:uid="{00000000-0005-0000-0000-000098450000}"/>
    <cellStyle name="Normal 4 2 2 5 3 2 5" xfId="17630" xr:uid="{00000000-0005-0000-0000-000099450000}"/>
    <cellStyle name="Normal 4 2 2 5 3 3" xfId="17631" xr:uid="{00000000-0005-0000-0000-00009A450000}"/>
    <cellStyle name="Normal 4 2 2 5 3 3 2" xfId="17632" xr:uid="{00000000-0005-0000-0000-00009B450000}"/>
    <cellStyle name="Normal 4 2 2 5 3 3 3" xfId="17633" xr:uid="{00000000-0005-0000-0000-00009C450000}"/>
    <cellStyle name="Normal 4 2 2 5 3 3 4" xfId="17634" xr:uid="{00000000-0005-0000-0000-00009D450000}"/>
    <cellStyle name="Normal 4 2 2 5 3 4" xfId="17635" xr:uid="{00000000-0005-0000-0000-00009E450000}"/>
    <cellStyle name="Normal 4 2 2 5 3 5" xfId="17636" xr:uid="{00000000-0005-0000-0000-00009F450000}"/>
    <cellStyle name="Normal 4 2 2 5 3 6" xfId="17637" xr:uid="{00000000-0005-0000-0000-0000A0450000}"/>
    <cellStyle name="Normal 4 2 2 5 4" xfId="17638" xr:uid="{00000000-0005-0000-0000-0000A1450000}"/>
    <cellStyle name="Normal 4 2 2 5 4 2" xfId="17639" xr:uid="{00000000-0005-0000-0000-0000A2450000}"/>
    <cellStyle name="Normal 4 2 2 5 4 2 2" xfId="17640" xr:uid="{00000000-0005-0000-0000-0000A3450000}"/>
    <cellStyle name="Normal 4 2 2 5 4 2 3" xfId="17641" xr:uid="{00000000-0005-0000-0000-0000A4450000}"/>
    <cellStyle name="Normal 4 2 2 5 4 2 4" xfId="17642" xr:uid="{00000000-0005-0000-0000-0000A5450000}"/>
    <cellStyle name="Normal 4 2 2 5 4 3" xfId="17643" xr:uid="{00000000-0005-0000-0000-0000A6450000}"/>
    <cellStyle name="Normal 4 2 2 5 4 4" xfId="17644" xr:uid="{00000000-0005-0000-0000-0000A7450000}"/>
    <cellStyle name="Normal 4 2 2 5 4 5" xfId="17645" xr:uid="{00000000-0005-0000-0000-0000A8450000}"/>
    <cellStyle name="Normal 4 2 2 5 5" xfId="17646" xr:uid="{00000000-0005-0000-0000-0000A9450000}"/>
    <cellStyle name="Normal 4 2 2 5 5 2" xfId="17647" xr:uid="{00000000-0005-0000-0000-0000AA450000}"/>
    <cellStyle name="Normal 4 2 2 5 5 3" xfId="17648" xr:uid="{00000000-0005-0000-0000-0000AB450000}"/>
    <cellStyle name="Normal 4 2 2 5 5 4" xfId="17649" xr:uid="{00000000-0005-0000-0000-0000AC450000}"/>
    <cellStyle name="Normal 4 2 2 5 6" xfId="17650" xr:uid="{00000000-0005-0000-0000-0000AD450000}"/>
    <cellStyle name="Normal 4 2 2 5 7" xfId="17651" xr:uid="{00000000-0005-0000-0000-0000AE450000}"/>
    <cellStyle name="Normal 4 2 2 5 8" xfId="17652" xr:uid="{00000000-0005-0000-0000-0000AF450000}"/>
    <cellStyle name="Normal 4 2 2 6" xfId="17653" xr:uid="{00000000-0005-0000-0000-0000B0450000}"/>
    <cellStyle name="Normal 4 2 2 6 2" xfId="17654" xr:uid="{00000000-0005-0000-0000-0000B1450000}"/>
    <cellStyle name="Normal 4 2 2 6 2 2" xfId="17655" xr:uid="{00000000-0005-0000-0000-0000B2450000}"/>
    <cellStyle name="Normal 4 2 2 6 2 2 2" xfId="17656" xr:uid="{00000000-0005-0000-0000-0000B3450000}"/>
    <cellStyle name="Normal 4 2 2 6 2 2 2 2" xfId="17657" xr:uid="{00000000-0005-0000-0000-0000B4450000}"/>
    <cellStyle name="Normal 4 2 2 6 2 2 2 3" xfId="17658" xr:uid="{00000000-0005-0000-0000-0000B5450000}"/>
    <cellStyle name="Normal 4 2 2 6 2 2 2 4" xfId="17659" xr:uid="{00000000-0005-0000-0000-0000B6450000}"/>
    <cellStyle name="Normal 4 2 2 6 2 2 3" xfId="17660" xr:uid="{00000000-0005-0000-0000-0000B7450000}"/>
    <cellStyle name="Normal 4 2 2 6 2 2 4" xfId="17661" xr:uid="{00000000-0005-0000-0000-0000B8450000}"/>
    <cellStyle name="Normal 4 2 2 6 2 2 5" xfId="17662" xr:uid="{00000000-0005-0000-0000-0000B9450000}"/>
    <cellStyle name="Normal 4 2 2 6 2 3" xfId="17663" xr:uid="{00000000-0005-0000-0000-0000BA450000}"/>
    <cellStyle name="Normal 4 2 2 6 2 3 2" xfId="17664" xr:uid="{00000000-0005-0000-0000-0000BB450000}"/>
    <cellStyle name="Normal 4 2 2 6 2 3 3" xfId="17665" xr:uid="{00000000-0005-0000-0000-0000BC450000}"/>
    <cellStyle name="Normal 4 2 2 6 2 3 4" xfId="17666" xr:uid="{00000000-0005-0000-0000-0000BD450000}"/>
    <cellStyle name="Normal 4 2 2 6 2 4" xfId="17667" xr:uid="{00000000-0005-0000-0000-0000BE450000}"/>
    <cellStyle name="Normal 4 2 2 6 2 5" xfId="17668" xr:uid="{00000000-0005-0000-0000-0000BF450000}"/>
    <cellStyle name="Normal 4 2 2 6 2 6" xfId="17669" xr:uid="{00000000-0005-0000-0000-0000C0450000}"/>
    <cellStyle name="Normal 4 2 2 6 3" xfId="17670" xr:uid="{00000000-0005-0000-0000-0000C1450000}"/>
    <cellStyle name="Normal 4 2 2 6 3 2" xfId="17671" xr:uid="{00000000-0005-0000-0000-0000C2450000}"/>
    <cellStyle name="Normal 4 2 2 6 3 2 2" xfId="17672" xr:uid="{00000000-0005-0000-0000-0000C3450000}"/>
    <cellStyle name="Normal 4 2 2 6 3 2 2 2" xfId="17673" xr:uid="{00000000-0005-0000-0000-0000C4450000}"/>
    <cellStyle name="Normal 4 2 2 6 3 2 2 3" xfId="17674" xr:uid="{00000000-0005-0000-0000-0000C5450000}"/>
    <cellStyle name="Normal 4 2 2 6 3 2 2 4" xfId="17675" xr:uid="{00000000-0005-0000-0000-0000C6450000}"/>
    <cellStyle name="Normal 4 2 2 6 3 2 3" xfId="17676" xr:uid="{00000000-0005-0000-0000-0000C7450000}"/>
    <cellStyle name="Normal 4 2 2 6 3 2 4" xfId="17677" xr:uid="{00000000-0005-0000-0000-0000C8450000}"/>
    <cellStyle name="Normal 4 2 2 6 3 2 5" xfId="17678" xr:uid="{00000000-0005-0000-0000-0000C9450000}"/>
    <cellStyle name="Normal 4 2 2 6 3 3" xfId="17679" xr:uid="{00000000-0005-0000-0000-0000CA450000}"/>
    <cellStyle name="Normal 4 2 2 6 3 3 2" xfId="17680" xr:uid="{00000000-0005-0000-0000-0000CB450000}"/>
    <cellStyle name="Normal 4 2 2 6 3 3 3" xfId="17681" xr:uid="{00000000-0005-0000-0000-0000CC450000}"/>
    <cellStyle name="Normal 4 2 2 6 3 3 4" xfId="17682" xr:uid="{00000000-0005-0000-0000-0000CD450000}"/>
    <cellStyle name="Normal 4 2 2 6 3 4" xfId="17683" xr:uid="{00000000-0005-0000-0000-0000CE450000}"/>
    <cellStyle name="Normal 4 2 2 6 3 5" xfId="17684" xr:uid="{00000000-0005-0000-0000-0000CF450000}"/>
    <cellStyle name="Normal 4 2 2 6 3 6" xfId="17685" xr:uid="{00000000-0005-0000-0000-0000D0450000}"/>
    <cellStyle name="Normal 4 2 2 6 4" xfId="17686" xr:uid="{00000000-0005-0000-0000-0000D1450000}"/>
    <cellStyle name="Normal 4 2 2 6 4 2" xfId="17687" xr:uid="{00000000-0005-0000-0000-0000D2450000}"/>
    <cellStyle name="Normal 4 2 2 6 4 2 2" xfId="17688" xr:uid="{00000000-0005-0000-0000-0000D3450000}"/>
    <cellStyle name="Normal 4 2 2 6 4 2 3" xfId="17689" xr:uid="{00000000-0005-0000-0000-0000D4450000}"/>
    <cellStyle name="Normal 4 2 2 6 4 2 4" xfId="17690" xr:uid="{00000000-0005-0000-0000-0000D5450000}"/>
    <cellStyle name="Normal 4 2 2 6 4 3" xfId="17691" xr:uid="{00000000-0005-0000-0000-0000D6450000}"/>
    <cellStyle name="Normal 4 2 2 6 4 4" xfId="17692" xr:uid="{00000000-0005-0000-0000-0000D7450000}"/>
    <cellStyle name="Normal 4 2 2 6 4 5" xfId="17693" xr:uid="{00000000-0005-0000-0000-0000D8450000}"/>
    <cellStyle name="Normal 4 2 2 6 5" xfId="17694" xr:uid="{00000000-0005-0000-0000-0000D9450000}"/>
    <cellStyle name="Normal 4 2 2 6 5 2" xfId="17695" xr:uid="{00000000-0005-0000-0000-0000DA450000}"/>
    <cellStyle name="Normal 4 2 2 6 5 3" xfId="17696" xr:uid="{00000000-0005-0000-0000-0000DB450000}"/>
    <cellStyle name="Normal 4 2 2 6 5 4" xfId="17697" xr:uid="{00000000-0005-0000-0000-0000DC450000}"/>
    <cellStyle name="Normal 4 2 2 6 6" xfId="17698" xr:uid="{00000000-0005-0000-0000-0000DD450000}"/>
    <cellStyle name="Normal 4 2 2 6 7" xfId="17699" xr:uid="{00000000-0005-0000-0000-0000DE450000}"/>
    <cellStyle name="Normal 4 2 2 6 8" xfId="17700" xr:uid="{00000000-0005-0000-0000-0000DF450000}"/>
    <cellStyle name="Normal 4 2 2 7" xfId="17701" xr:uid="{00000000-0005-0000-0000-0000E0450000}"/>
    <cellStyle name="Normal 4 2 2 7 2" xfId="17702" xr:uid="{00000000-0005-0000-0000-0000E1450000}"/>
    <cellStyle name="Normal 4 2 2 7 2 2" xfId="17703" xr:uid="{00000000-0005-0000-0000-0000E2450000}"/>
    <cellStyle name="Normal 4 2 2 7 2 2 2" xfId="17704" xr:uid="{00000000-0005-0000-0000-0000E3450000}"/>
    <cellStyle name="Normal 4 2 2 7 2 2 3" xfId="17705" xr:uid="{00000000-0005-0000-0000-0000E4450000}"/>
    <cellStyle name="Normal 4 2 2 7 2 2 4" xfId="17706" xr:uid="{00000000-0005-0000-0000-0000E5450000}"/>
    <cellStyle name="Normal 4 2 2 7 2 3" xfId="17707" xr:uid="{00000000-0005-0000-0000-0000E6450000}"/>
    <cellStyle name="Normal 4 2 2 7 2 4" xfId="17708" xr:uid="{00000000-0005-0000-0000-0000E7450000}"/>
    <cellStyle name="Normal 4 2 2 7 2 5" xfId="17709" xr:uid="{00000000-0005-0000-0000-0000E8450000}"/>
    <cellStyle name="Normal 4 2 2 7 3" xfId="17710" xr:uid="{00000000-0005-0000-0000-0000E9450000}"/>
    <cellStyle name="Normal 4 2 2 7 3 2" xfId="17711" xr:uid="{00000000-0005-0000-0000-0000EA450000}"/>
    <cellStyle name="Normal 4 2 2 7 3 3" xfId="17712" xr:uid="{00000000-0005-0000-0000-0000EB450000}"/>
    <cellStyle name="Normal 4 2 2 7 3 4" xfId="17713" xr:uid="{00000000-0005-0000-0000-0000EC450000}"/>
    <cellStyle name="Normal 4 2 2 7 4" xfId="17714" xr:uid="{00000000-0005-0000-0000-0000ED450000}"/>
    <cellStyle name="Normal 4 2 2 7 5" xfId="17715" xr:uid="{00000000-0005-0000-0000-0000EE450000}"/>
    <cellStyle name="Normal 4 2 2 7 6" xfId="17716" xr:uid="{00000000-0005-0000-0000-0000EF450000}"/>
    <cellStyle name="Normal 4 2 2 8" xfId="17717" xr:uid="{00000000-0005-0000-0000-0000F0450000}"/>
    <cellStyle name="Normal 4 2 2 8 2" xfId="17718" xr:uid="{00000000-0005-0000-0000-0000F1450000}"/>
    <cellStyle name="Normal 4 2 2 8 2 2" xfId="17719" xr:uid="{00000000-0005-0000-0000-0000F2450000}"/>
    <cellStyle name="Normal 4 2 2 8 2 2 2" xfId="17720" xr:uid="{00000000-0005-0000-0000-0000F3450000}"/>
    <cellStyle name="Normal 4 2 2 8 2 2 3" xfId="17721" xr:uid="{00000000-0005-0000-0000-0000F4450000}"/>
    <cellStyle name="Normal 4 2 2 8 2 2 4" xfId="17722" xr:uid="{00000000-0005-0000-0000-0000F5450000}"/>
    <cellStyle name="Normal 4 2 2 8 2 3" xfId="17723" xr:uid="{00000000-0005-0000-0000-0000F6450000}"/>
    <cellStyle name="Normal 4 2 2 8 2 4" xfId="17724" xr:uid="{00000000-0005-0000-0000-0000F7450000}"/>
    <cellStyle name="Normal 4 2 2 8 2 5" xfId="17725" xr:uid="{00000000-0005-0000-0000-0000F8450000}"/>
    <cellStyle name="Normal 4 2 2 8 3" xfId="17726" xr:uid="{00000000-0005-0000-0000-0000F9450000}"/>
    <cellStyle name="Normal 4 2 2 8 3 2" xfId="17727" xr:uid="{00000000-0005-0000-0000-0000FA450000}"/>
    <cellStyle name="Normal 4 2 2 8 3 3" xfId="17728" xr:uid="{00000000-0005-0000-0000-0000FB450000}"/>
    <cellStyle name="Normal 4 2 2 8 3 4" xfId="17729" xr:uid="{00000000-0005-0000-0000-0000FC450000}"/>
    <cellStyle name="Normal 4 2 2 8 4" xfId="17730" xr:uid="{00000000-0005-0000-0000-0000FD450000}"/>
    <cellStyle name="Normal 4 2 2 8 5" xfId="17731" xr:uid="{00000000-0005-0000-0000-0000FE450000}"/>
    <cellStyle name="Normal 4 2 2 8 6" xfId="17732" xr:uid="{00000000-0005-0000-0000-0000FF450000}"/>
    <cellStyle name="Normal 4 2 2 9" xfId="17733" xr:uid="{00000000-0005-0000-0000-000000460000}"/>
    <cellStyle name="Normal 4 2 3" xfId="17734" xr:uid="{00000000-0005-0000-0000-000001460000}"/>
    <cellStyle name="Normal 4 2 3 10" xfId="17735" xr:uid="{00000000-0005-0000-0000-000002460000}"/>
    <cellStyle name="Normal 4 2 3 2" xfId="17736" xr:uid="{00000000-0005-0000-0000-000003460000}"/>
    <cellStyle name="Normal 4 2 3 2 2" xfId="17737" xr:uid="{00000000-0005-0000-0000-000004460000}"/>
    <cellStyle name="Normal 4 2 3 2 2 2" xfId="17738" xr:uid="{00000000-0005-0000-0000-000005460000}"/>
    <cellStyle name="Normal 4 2 3 2 2 2 2" xfId="17739" xr:uid="{00000000-0005-0000-0000-000006460000}"/>
    <cellStyle name="Normal 4 2 3 2 2 2 2 2" xfId="17740" xr:uid="{00000000-0005-0000-0000-000007460000}"/>
    <cellStyle name="Normal 4 2 3 2 2 2 2 3" xfId="17741" xr:uid="{00000000-0005-0000-0000-000008460000}"/>
    <cellStyle name="Normal 4 2 3 2 2 2 2 4" xfId="17742" xr:uid="{00000000-0005-0000-0000-000009460000}"/>
    <cellStyle name="Normal 4 2 3 2 2 2 3" xfId="17743" xr:uid="{00000000-0005-0000-0000-00000A460000}"/>
    <cellStyle name="Normal 4 2 3 2 2 2 4" xfId="17744" xr:uid="{00000000-0005-0000-0000-00000B460000}"/>
    <cellStyle name="Normal 4 2 3 2 2 2 5" xfId="17745" xr:uid="{00000000-0005-0000-0000-00000C460000}"/>
    <cellStyle name="Normal 4 2 3 2 2 3" xfId="17746" xr:uid="{00000000-0005-0000-0000-00000D460000}"/>
    <cellStyle name="Normal 4 2 3 2 2 3 2" xfId="17747" xr:uid="{00000000-0005-0000-0000-00000E460000}"/>
    <cellStyle name="Normal 4 2 3 2 2 3 3" xfId="17748" xr:uid="{00000000-0005-0000-0000-00000F460000}"/>
    <cellStyle name="Normal 4 2 3 2 2 3 4" xfId="17749" xr:uid="{00000000-0005-0000-0000-000010460000}"/>
    <cellStyle name="Normal 4 2 3 2 2 4" xfId="17750" xr:uid="{00000000-0005-0000-0000-000011460000}"/>
    <cellStyle name="Normal 4 2 3 2 2 5" xfId="17751" xr:uid="{00000000-0005-0000-0000-000012460000}"/>
    <cellStyle name="Normal 4 2 3 2 2 6" xfId="17752" xr:uid="{00000000-0005-0000-0000-000013460000}"/>
    <cellStyle name="Normal 4 2 3 2 3" xfId="17753" xr:uid="{00000000-0005-0000-0000-000014460000}"/>
    <cellStyle name="Normal 4 2 3 2 3 2" xfId="17754" xr:uid="{00000000-0005-0000-0000-000015460000}"/>
    <cellStyle name="Normal 4 2 3 2 3 2 2" xfId="17755" xr:uid="{00000000-0005-0000-0000-000016460000}"/>
    <cellStyle name="Normal 4 2 3 2 3 2 2 2" xfId="17756" xr:uid="{00000000-0005-0000-0000-000017460000}"/>
    <cellStyle name="Normal 4 2 3 2 3 2 2 3" xfId="17757" xr:uid="{00000000-0005-0000-0000-000018460000}"/>
    <cellStyle name="Normal 4 2 3 2 3 2 2 4" xfId="17758" xr:uid="{00000000-0005-0000-0000-000019460000}"/>
    <cellStyle name="Normal 4 2 3 2 3 2 3" xfId="17759" xr:uid="{00000000-0005-0000-0000-00001A460000}"/>
    <cellStyle name="Normal 4 2 3 2 3 2 4" xfId="17760" xr:uid="{00000000-0005-0000-0000-00001B460000}"/>
    <cellStyle name="Normal 4 2 3 2 3 2 5" xfId="17761" xr:uid="{00000000-0005-0000-0000-00001C460000}"/>
    <cellStyle name="Normal 4 2 3 2 3 3" xfId="17762" xr:uid="{00000000-0005-0000-0000-00001D460000}"/>
    <cellStyle name="Normal 4 2 3 2 3 3 2" xfId="17763" xr:uid="{00000000-0005-0000-0000-00001E460000}"/>
    <cellStyle name="Normal 4 2 3 2 3 3 3" xfId="17764" xr:uid="{00000000-0005-0000-0000-00001F460000}"/>
    <cellStyle name="Normal 4 2 3 2 3 3 4" xfId="17765" xr:uid="{00000000-0005-0000-0000-000020460000}"/>
    <cellStyle name="Normal 4 2 3 2 3 4" xfId="17766" xr:uid="{00000000-0005-0000-0000-000021460000}"/>
    <cellStyle name="Normal 4 2 3 2 3 5" xfId="17767" xr:uid="{00000000-0005-0000-0000-000022460000}"/>
    <cellStyle name="Normal 4 2 3 2 3 6" xfId="17768" xr:uid="{00000000-0005-0000-0000-000023460000}"/>
    <cellStyle name="Normal 4 2 3 2 4" xfId="17769" xr:uid="{00000000-0005-0000-0000-000024460000}"/>
    <cellStyle name="Normal 4 2 3 2 4 2" xfId="17770" xr:uid="{00000000-0005-0000-0000-000025460000}"/>
    <cellStyle name="Normal 4 2 3 2 4 2 2" xfId="17771" xr:uid="{00000000-0005-0000-0000-000026460000}"/>
    <cellStyle name="Normal 4 2 3 2 4 2 3" xfId="17772" xr:uid="{00000000-0005-0000-0000-000027460000}"/>
    <cellStyle name="Normal 4 2 3 2 4 2 4" xfId="17773" xr:uid="{00000000-0005-0000-0000-000028460000}"/>
    <cellStyle name="Normal 4 2 3 2 4 3" xfId="17774" xr:uid="{00000000-0005-0000-0000-000029460000}"/>
    <cellStyle name="Normal 4 2 3 2 4 4" xfId="17775" xr:uid="{00000000-0005-0000-0000-00002A460000}"/>
    <cellStyle name="Normal 4 2 3 2 4 5" xfId="17776" xr:uid="{00000000-0005-0000-0000-00002B460000}"/>
    <cellStyle name="Normal 4 2 3 2 5" xfId="17777" xr:uid="{00000000-0005-0000-0000-00002C460000}"/>
    <cellStyle name="Normal 4 2 3 2 5 2" xfId="17778" xr:uid="{00000000-0005-0000-0000-00002D460000}"/>
    <cellStyle name="Normal 4 2 3 2 5 3" xfId="17779" xr:uid="{00000000-0005-0000-0000-00002E460000}"/>
    <cellStyle name="Normal 4 2 3 2 5 4" xfId="17780" xr:uid="{00000000-0005-0000-0000-00002F460000}"/>
    <cellStyle name="Normal 4 2 3 2 6" xfId="17781" xr:uid="{00000000-0005-0000-0000-000030460000}"/>
    <cellStyle name="Normal 4 2 3 2 7" xfId="17782" xr:uid="{00000000-0005-0000-0000-000031460000}"/>
    <cellStyle name="Normal 4 2 3 2 8" xfId="17783" xr:uid="{00000000-0005-0000-0000-000032460000}"/>
    <cellStyle name="Normal 4 2 3 3" xfId="17784" xr:uid="{00000000-0005-0000-0000-000033460000}"/>
    <cellStyle name="Normal 4 2 3 3 2" xfId="17785" xr:uid="{00000000-0005-0000-0000-000034460000}"/>
    <cellStyle name="Normal 4 2 3 3 2 2" xfId="17786" xr:uid="{00000000-0005-0000-0000-000035460000}"/>
    <cellStyle name="Normal 4 2 3 3 2 2 2" xfId="17787" xr:uid="{00000000-0005-0000-0000-000036460000}"/>
    <cellStyle name="Normal 4 2 3 3 2 2 3" xfId="17788" xr:uid="{00000000-0005-0000-0000-000037460000}"/>
    <cellStyle name="Normal 4 2 3 3 2 2 4" xfId="17789" xr:uid="{00000000-0005-0000-0000-000038460000}"/>
    <cellStyle name="Normal 4 2 3 3 2 3" xfId="17790" xr:uid="{00000000-0005-0000-0000-000039460000}"/>
    <cellStyle name="Normal 4 2 3 3 2 3 2" xfId="17791" xr:uid="{00000000-0005-0000-0000-00003A460000}"/>
    <cellStyle name="Normal 4 2 3 3 2 3 3" xfId="17792" xr:uid="{00000000-0005-0000-0000-00003B460000}"/>
    <cellStyle name="Normal 4 2 3 3 2 3 4" xfId="17793" xr:uid="{00000000-0005-0000-0000-00003C460000}"/>
    <cellStyle name="Normal 4 2 3 3 2 4" xfId="17794" xr:uid="{00000000-0005-0000-0000-00003D460000}"/>
    <cellStyle name="Normal 4 2 3 3 2 5" xfId="17795" xr:uid="{00000000-0005-0000-0000-00003E460000}"/>
    <cellStyle name="Normal 4 2 3 3 2 6" xfId="17796" xr:uid="{00000000-0005-0000-0000-00003F460000}"/>
    <cellStyle name="Normal 4 2 3 3 3" xfId="17797" xr:uid="{00000000-0005-0000-0000-000040460000}"/>
    <cellStyle name="Normal 4 2 3 3 3 2" xfId="17798" xr:uid="{00000000-0005-0000-0000-000041460000}"/>
    <cellStyle name="Normal 4 2 3 3 3 3" xfId="17799" xr:uid="{00000000-0005-0000-0000-000042460000}"/>
    <cellStyle name="Normal 4 2 3 3 3 4" xfId="17800" xr:uid="{00000000-0005-0000-0000-000043460000}"/>
    <cellStyle name="Normal 4 2 3 3 4" xfId="17801" xr:uid="{00000000-0005-0000-0000-000044460000}"/>
    <cellStyle name="Normal 4 2 3 3 4 2" xfId="17802" xr:uid="{00000000-0005-0000-0000-000045460000}"/>
    <cellStyle name="Normal 4 2 3 3 4 3" xfId="17803" xr:uid="{00000000-0005-0000-0000-000046460000}"/>
    <cellStyle name="Normal 4 2 3 3 4 4" xfId="17804" xr:uid="{00000000-0005-0000-0000-000047460000}"/>
    <cellStyle name="Normal 4 2 3 3 5" xfId="17805" xr:uid="{00000000-0005-0000-0000-000048460000}"/>
    <cellStyle name="Normal 4 2 3 3 6" xfId="17806" xr:uid="{00000000-0005-0000-0000-000049460000}"/>
    <cellStyle name="Normal 4 2 3 3 7" xfId="17807" xr:uid="{00000000-0005-0000-0000-00004A460000}"/>
    <cellStyle name="Normal 4 2 3 4" xfId="17808" xr:uid="{00000000-0005-0000-0000-00004B460000}"/>
    <cellStyle name="Normal 4 2 3 4 2" xfId="17809" xr:uid="{00000000-0005-0000-0000-00004C460000}"/>
    <cellStyle name="Normal 4 2 3 4 2 2" xfId="17810" xr:uid="{00000000-0005-0000-0000-00004D460000}"/>
    <cellStyle name="Normal 4 2 3 4 2 2 2" xfId="17811" xr:uid="{00000000-0005-0000-0000-00004E460000}"/>
    <cellStyle name="Normal 4 2 3 4 2 2 3" xfId="17812" xr:uid="{00000000-0005-0000-0000-00004F460000}"/>
    <cellStyle name="Normal 4 2 3 4 2 2 4" xfId="17813" xr:uid="{00000000-0005-0000-0000-000050460000}"/>
    <cellStyle name="Normal 4 2 3 4 2 3" xfId="17814" xr:uid="{00000000-0005-0000-0000-000051460000}"/>
    <cellStyle name="Normal 4 2 3 4 2 4" xfId="17815" xr:uid="{00000000-0005-0000-0000-000052460000}"/>
    <cellStyle name="Normal 4 2 3 4 2 5" xfId="17816" xr:uid="{00000000-0005-0000-0000-000053460000}"/>
    <cellStyle name="Normal 4 2 3 4 3" xfId="17817" xr:uid="{00000000-0005-0000-0000-000054460000}"/>
    <cellStyle name="Normal 4 2 3 4 3 2" xfId="17818" xr:uid="{00000000-0005-0000-0000-000055460000}"/>
    <cellStyle name="Normal 4 2 3 4 3 3" xfId="17819" xr:uid="{00000000-0005-0000-0000-000056460000}"/>
    <cellStyle name="Normal 4 2 3 4 3 4" xfId="17820" xr:uid="{00000000-0005-0000-0000-000057460000}"/>
    <cellStyle name="Normal 4 2 3 4 4" xfId="17821" xr:uid="{00000000-0005-0000-0000-000058460000}"/>
    <cellStyle name="Normal 4 2 3 4 5" xfId="17822" xr:uid="{00000000-0005-0000-0000-000059460000}"/>
    <cellStyle name="Normal 4 2 3 4 6" xfId="17823" xr:uid="{00000000-0005-0000-0000-00005A460000}"/>
    <cellStyle name="Normal 4 2 3 5" xfId="17824" xr:uid="{00000000-0005-0000-0000-00005B460000}"/>
    <cellStyle name="Normal 4 2 3 5 2" xfId="17825" xr:uid="{00000000-0005-0000-0000-00005C460000}"/>
    <cellStyle name="Normal 4 2 3 5 2 2" xfId="17826" xr:uid="{00000000-0005-0000-0000-00005D460000}"/>
    <cellStyle name="Normal 4 2 3 5 2 2 2" xfId="17827" xr:uid="{00000000-0005-0000-0000-00005E460000}"/>
    <cellStyle name="Normal 4 2 3 5 2 2 3" xfId="17828" xr:uid="{00000000-0005-0000-0000-00005F460000}"/>
    <cellStyle name="Normal 4 2 3 5 2 2 4" xfId="17829" xr:uid="{00000000-0005-0000-0000-000060460000}"/>
    <cellStyle name="Normal 4 2 3 5 2 3" xfId="17830" xr:uid="{00000000-0005-0000-0000-000061460000}"/>
    <cellStyle name="Normal 4 2 3 5 2 4" xfId="17831" xr:uid="{00000000-0005-0000-0000-000062460000}"/>
    <cellStyle name="Normal 4 2 3 5 2 5" xfId="17832" xr:uid="{00000000-0005-0000-0000-000063460000}"/>
    <cellStyle name="Normal 4 2 3 5 3" xfId="17833" xr:uid="{00000000-0005-0000-0000-000064460000}"/>
    <cellStyle name="Normal 4 2 3 5 3 2" xfId="17834" xr:uid="{00000000-0005-0000-0000-000065460000}"/>
    <cellStyle name="Normal 4 2 3 5 3 3" xfId="17835" xr:uid="{00000000-0005-0000-0000-000066460000}"/>
    <cellStyle name="Normal 4 2 3 5 3 4" xfId="17836" xr:uid="{00000000-0005-0000-0000-000067460000}"/>
    <cellStyle name="Normal 4 2 3 5 4" xfId="17837" xr:uid="{00000000-0005-0000-0000-000068460000}"/>
    <cellStyle name="Normal 4 2 3 5 4 2" xfId="17838" xr:uid="{00000000-0005-0000-0000-000069460000}"/>
    <cellStyle name="Normal 4 2 3 5 4 3" xfId="17839" xr:uid="{00000000-0005-0000-0000-00006A460000}"/>
    <cellStyle name="Normal 4 2 3 5 4 4" xfId="17840" xr:uid="{00000000-0005-0000-0000-00006B460000}"/>
    <cellStyle name="Normal 4 2 3 5 5" xfId="17841" xr:uid="{00000000-0005-0000-0000-00006C460000}"/>
    <cellStyle name="Normal 4 2 3 5 6" xfId="17842" xr:uid="{00000000-0005-0000-0000-00006D460000}"/>
    <cellStyle name="Normal 4 2 3 5 7" xfId="17843" xr:uid="{00000000-0005-0000-0000-00006E460000}"/>
    <cellStyle name="Normal 4 2 3 6" xfId="17844" xr:uid="{00000000-0005-0000-0000-00006F460000}"/>
    <cellStyle name="Normal 4 2 3 6 2" xfId="17845" xr:uid="{00000000-0005-0000-0000-000070460000}"/>
    <cellStyle name="Normal 4 2 3 6 2 2" xfId="17846" xr:uid="{00000000-0005-0000-0000-000071460000}"/>
    <cellStyle name="Normal 4 2 3 6 2 3" xfId="17847" xr:uid="{00000000-0005-0000-0000-000072460000}"/>
    <cellStyle name="Normal 4 2 3 6 2 4" xfId="17848" xr:uid="{00000000-0005-0000-0000-000073460000}"/>
    <cellStyle name="Normal 4 2 3 6 3" xfId="17849" xr:uid="{00000000-0005-0000-0000-000074460000}"/>
    <cellStyle name="Normal 4 2 3 6 4" xfId="17850" xr:uid="{00000000-0005-0000-0000-000075460000}"/>
    <cellStyle name="Normal 4 2 3 6 5" xfId="17851" xr:uid="{00000000-0005-0000-0000-000076460000}"/>
    <cellStyle name="Normal 4 2 3 7" xfId="17852" xr:uid="{00000000-0005-0000-0000-000077460000}"/>
    <cellStyle name="Normal 4 2 3 7 2" xfId="17853" xr:uid="{00000000-0005-0000-0000-000078460000}"/>
    <cellStyle name="Normal 4 2 3 7 3" xfId="17854" xr:uid="{00000000-0005-0000-0000-000079460000}"/>
    <cellStyle name="Normal 4 2 3 7 4" xfId="17855" xr:uid="{00000000-0005-0000-0000-00007A460000}"/>
    <cellStyle name="Normal 4 2 3 8" xfId="17856" xr:uid="{00000000-0005-0000-0000-00007B460000}"/>
    <cellStyle name="Normal 4 2 3 9" xfId="17857" xr:uid="{00000000-0005-0000-0000-00007C460000}"/>
    <cellStyle name="Normal 4 2 4" xfId="17858" xr:uid="{00000000-0005-0000-0000-00007D460000}"/>
    <cellStyle name="Normal 4 2 4 10" xfId="17859" xr:uid="{00000000-0005-0000-0000-00007E460000}"/>
    <cellStyle name="Normal 4 2 4 2" xfId="17860" xr:uid="{00000000-0005-0000-0000-00007F460000}"/>
    <cellStyle name="Normal 4 2 4 2 2" xfId="17861" xr:uid="{00000000-0005-0000-0000-000080460000}"/>
    <cellStyle name="Normal 4 2 4 2 2 2" xfId="17862" xr:uid="{00000000-0005-0000-0000-000081460000}"/>
    <cellStyle name="Normal 4 2 4 2 2 2 2" xfId="17863" xr:uid="{00000000-0005-0000-0000-000082460000}"/>
    <cellStyle name="Normal 4 2 4 2 2 2 2 2" xfId="17864" xr:uid="{00000000-0005-0000-0000-000083460000}"/>
    <cellStyle name="Normal 4 2 4 2 2 2 2 3" xfId="17865" xr:uid="{00000000-0005-0000-0000-000084460000}"/>
    <cellStyle name="Normal 4 2 4 2 2 2 2 4" xfId="17866" xr:uid="{00000000-0005-0000-0000-000085460000}"/>
    <cellStyle name="Normal 4 2 4 2 2 2 3" xfId="17867" xr:uid="{00000000-0005-0000-0000-000086460000}"/>
    <cellStyle name="Normal 4 2 4 2 2 2 4" xfId="17868" xr:uid="{00000000-0005-0000-0000-000087460000}"/>
    <cellStyle name="Normal 4 2 4 2 2 2 5" xfId="17869" xr:uid="{00000000-0005-0000-0000-000088460000}"/>
    <cellStyle name="Normal 4 2 4 2 2 3" xfId="17870" xr:uid="{00000000-0005-0000-0000-000089460000}"/>
    <cellStyle name="Normal 4 2 4 2 2 3 2" xfId="17871" xr:uid="{00000000-0005-0000-0000-00008A460000}"/>
    <cellStyle name="Normal 4 2 4 2 2 3 3" xfId="17872" xr:uid="{00000000-0005-0000-0000-00008B460000}"/>
    <cellStyle name="Normal 4 2 4 2 2 3 4" xfId="17873" xr:uid="{00000000-0005-0000-0000-00008C460000}"/>
    <cellStyle name="Normal 4 2 4 2 2 4" xfId="17874" xr:uid="{00000000-0005-0000-0000-00008D460000}"/>
    <cellStyle name="Normal 4 2 4 2 2 5" xfId="17875" xr:uid="{00000000-0005-0000-0000-00008E460000}"/>
    <cellStyle name="Normal 4 2 4 2 2 6" xfId="17876" xr:uid="{00000000-0005-0000-0000-00008F460000}"/>
    <cellStyle name="Normal 4 2 4 2 3" xfId="17877" xr:uid="{00000000-0005-0000-0000-000090460000}"/>
    <cellStyle name="Normal 4 2 4 2 3 2" xfId="17878" xr:uid="{00000000-0005-0000-0000-000091460000}"/>
    <cellStyle name="Normal 4 2 4 2 3 2 2" xfId="17879" xr:uid="{00000000-0005-0000-0000-000092460000}"/>
    <cellStyle name="Normal 4 2 4 2 3 2 2 2" xfId="17880" xr:uid="{00000000-0005-0000-0000-000093460000}"/>
    <cellStyle name="Normal 4 2 4 2 3 2 2 3" xfId="17881" xr:uid="{00000000-0005-0000-0000-000094460000}"/>
    <cellStyle name="Normal 4 2 4 2 3 2 2 4" xfId="17882" xr:uid="{00000000-0005-0000-0000-000095460000}"/>
    <cellStyle name="Normal 4 2 4 2 3 2 3" xfId="17883" xr:uid="{00000000-0005-0000-0000-000096460000}"/>
    <cellStyle name="Normal 4 2 4 2 3 2 4" xfId="17884" xr:uid="{00000000-0005-0000-0000-000097460000}"/>
    <cellStyle name="Normal 4 2 4 2 3 2 5" xfId="17885" xr:uid="{00000000-0005-0000-0000-000098460000}"/>
    <cellStyle name="Normal 4 2 4 2 3 3" xfId="17886" xr:uid="{00000000-0005-0000-0000-000099460000}"/>
    <cellStyle name="Normal 4 2 4 2 3 3 2" xfId="17887" xr:uid="{00000000-0005-0000-0000-00009A460000}"/>
    <cellStyle name="Normal 4 2 4 2 3 3 3" xfId="17888" xr:uid="{00000000-0005-0000-0000-00009B460000}"/>
    <cellStyle name="Normal 4 2 4 2 3 3 4" xfId="17889" xr:uid="{00000000-0005-0000-0000-00009C460000}"/>
    <cellStyle name="Normal 4 2 4 2 3 4" xfId="17890" xr:uid="{00000000-0005-0000-0000-00009D460000}"/>
    <cellStyle name="Normal 4 2 4 2 3 5" xfId="17891" xr:uid="{00000000-0005-0000-0000-00009E460000}"/>
    <cellStyle name="Normal 4 2 4 2 3 6" xfId="17892" xr:uid="{00000000-0005-0000-0000-00009F460000}"/>
    <cellStyle name="Normal 4 2 4 2 4" xfId="17893" xr:uid="{00000000-0005-0000-0000-0000A0460000}"/>
    <cellStyle name="Normal 4 2 4 2 4 2" xfId="17894" xr:uid="{00000000-0005-0000-0000-0000A1460000}"/>
    <cellStyle name="Normal 4 2 4 2 4 2 2" xfId="17895" xr:uid="{00000000-0005-0000-0000-0000A2460000}"/>
    <cellStyle name="Normal 4 2 4 2 4 2 3" xfId="17896" xr:uid="{00000000-0005-0000-0000-0000A3460000}"/>
    <cellStyle name="Normal 4 2 4 2 4 2 4" xfId="17897" xr:uid="{00000000-0005-0000-0000-0000A4460000}"/>
    <cellStyle name="Normal 4 2 4 2 4 3" xfId="17898" xr:uid="{00000000-0005-0000-0000-0000A5460000}"/>
    <cellStyle name="Normal 4 2 4 2 4 4" xfId="17899" xr:uid="{00000000-0005-0000-0000-0000A6460000}"/>
    <cellStyle name="Normal 4 2 4 2 4 5" xfId="17900" xr:uid="{00000000-0005-0000-0000-0000A7460000}"/>
    <cellStyle name="Normal 4 2 4 2 5" xfId="17901" xr:uid="{00000000-0005-0000-0000-0000A8460000}"/>
    <cellStyle name="Normal 4 2 4 2 5 2" xfId="17902" xr:uid="{00000000-0005-0000-0000-0000A9460000}"/>
    <cellStyle name="Normal 4 2 4 2 5 3" xfId="17903" xr:uid="{00000000-0005-0000-0000-0000AA460000}"/>
    <cellStyle name="Normal 4 2 4 2 5 4" xfId="17904" xr:uid="{00000000-0005-0000-0000-0000AB460000}"/>
    <cellStyle name="Normal 4 2 4 2 6" xfId="17905" xr:uid="{00000000-0005-0000-0000-0000AC460000}"/>
    <cellStyle name="Normal 4 2 4 2 7" xfId="17906" xr:uid="{00000000-0005-0000-0000-0000AD460000}"/>
    <cellStyle name="Normal 4 2 4 2 8" xfId="17907" xr:uid="{00000000-0005-0000-0000-0000AE460000}"/>
    <cellStyle name="Normal 4 2 4 3" xfId="17908" xr:uid="{00000000-0005-0000-0000-0000AF460000}"/>
    <cellStyle name="Normal 4 2 4 3 2" xfId="17909" xr:uid="{00000000-0005-0000-0000-0000B0460000}"/>
    <cellStyle name="Normal 4 2 4 3 2 2" xfId="17910" xr:uid="{00000000-0005-0000-0000-0000B1460000}"/>
    <cellStyle name="Normal 4 2 4 3 2 2 2" xfId="17911" xr:uid="{00000000-0005-0000-0000-0000B2460000}"/>
    <cellStyle name="Normal 4 2 4 3 2 2 3" xfId="17912" xr:uid="{00000000-0005-0000-0000-0000B3460000}"/>
    <cellStyle name="Normal 4 2 4 3 2 2 4" xfId="17913" xr:uid="{00000000-0005-0000-0000-0000B4460000}"/>
    <cellStyle name="Normal 4 2 4 3 2 3" xfId="17914" xr:uid="{00000000-0005-0000-0000-0000B5460000}"/>
    <cellStyle name="Normal 4 2 4 3 2 4" xfId="17915" xr:uid="{00000000-0005-0000-0000-0000B6460000}"/>
    <cellStyle name="Normal 4 2 4 3 2 5" xfId="17916" xr:uid="{00000000-0005-0000-0000-0000B7460000}"/>
    <cellStyle name="Normal 4 2 4 3 3" xfId="17917" xr:uid="{00000000-0005-0000-0000-0000B8460000}"/>
    <cellStyle name="Normal 4 2 4 3 3 2" xfId="17918" xr:uid="{00000000-0005-0000-0000-0000B9460000}"/>
    <cellStyle name="Normal 4 2 4 3 3 3" xfId="17919" xr:uid="{00000000-0005-0000-0000-0000BA460000}"/>
    <cellStyle name="Normal 4 2 4 3 3 4" xfId="17920" xr:uid="{00000000-0005-0000-0000-0000BB460000}"/>
    <cellStyle name="Normal 4 2 4 3 4" xfId="17921" xr:uid="{00000000-0005-0000-0000-0000BC460000}"/>
    <cellStyle name="Normal 4 2 4 3 5" xfId="17922" xr:uid="{00000000-0005-0000-0000-0000BD460000}"/>
    <cellStyle name="Normal 4 2 4 3 6" xfId="17923" xr:uid="{00000000-0005-0000-0000-0000BE460000}"/>
    <cellStyle name="Normal 4 2 4 4" xfId="17924" xr:uid="{00000000-0005-0000-0000-0000BF460000}"/>
    <cellStyle name="Normal 4 2 4 4 2" xfId="17925" xr:uid="{00000000-0005-0000-0000-0000C0460000}"/>
    <cellStyle name="Normal 4 2 4 4 2 2" xfId="17926" xr:uid="{00000000-0005-0000-0000-0000C1460000}"/>
    <cellStyle name="Normal 4 2 4 4 2 2 2" xfId="17927" xr:uid="{00000000-0005-0000-0000-0000C2460000}"/>
    <cellStyle name="Normal 4 2 4 4 2 2 3" xfId="17928" xr:uid="{00000000-0005-0000-0000-0000C3460000}"/>
    <cellStyle name="Normal 4 2 4 4 2 2 4" xfId="17929" xr:uid="{00000000-0005-0000-0000-0000C4460000}"/>
    <cellStyle name="Normal 4 2 4 4 2 3" xfId="17930" xr:uid="{00000000-0005-0000-0000-0000C5460000}"/>
    <cellStyle name="Normal 4 2 4 4 2 4" xfId="17931" xr:uid="{00000000-0005-0000-0000-0000C6460000}"/>
    <cellStyle name="Normal 4 2 4 4 2 5" xfId="17932" xr:uid="{00000000-0005-0000-0000-0000C7460000}"/>
    <cellStyle name="Normal 4 2 4 4 3" xfId="17933" xr:uid="{00000000-0005-0000-0000-0000C8460000}"/>
    <cellStyle name="Normal 4 2 4 4 3 2" xfId="17934" xr:uid="{00000000-0005-0000-0000-0000C9460000}"/>
    <cellStyle name="Normal 4 2 4 4 3 3" xfId="17935" xr:uid="{00000000-0005-0000-0000-0000CA460000}"/>
    <cellStyle name="Normal 4 2 4 4 3 4" xfId="17936" xr:uid="{00000000-0005-0000-0000-0000CB460000}"/>
    <cellStyle name="Normal 4 2 4 4 4" xfId="17937" xr:uid="{00000000-0005-0000-0000-0000CC460000}"/>
    <cellStyle name="Normal 4 2 4 4 5" xfId="17938" xr:uid="{00000000-0005-0000-0000-0000CD460000}"/>
    <cellStyle name="Normal 4 2 4 4 6" xfId="17939" xr:uid="{00000000-0005-0000-0000-0000CE460000}"/>
    <cellStyle name="Normal 4 2 4 5" xfId="17940" xr:uid="{00000000-0005-0000-0000-0000CF460000}"/>
    <cellStyle name="Normal 4 2 4 5 2" xfId="17941" xr:uid="{00000000-0005-0000-0000-0000D0460000}"/>
    <cellStyle name="Normal 4 2 4 5 2 2" xfId="17942" xr:uid="{00000000-0005-0000-0000-0000D1460000}"/>
    <cellStyle name="Normal 4 2 4 5 2 2 2" xfId="17943" xr:uid="{00000000-0005-0000-0000-0000D2460000}"/>
    <cellStyle name="Normal 4 2 4 5 2 2 3" xfId="17944" xr:uid="{00000000-0005-0000-0000-0000D3460000}"/>
    <cellStyle name="Normal 4 2 4 5 2 2 4" xfId="17945" xr:uid="{00000000-0005-0000-0000-0000D4460000}"/>
    <cellStyle name="Normal 4 2 4 5 2 3" xfId="17946" xr:uid="{00000000-0005-0000-0000-0000D5460000}"/>
    <cellStyle name="Normal 4 2 4 5 2 4" xfId="17947" xr:uid="{00000000-0005-0000-0000-0000D6460000}"/>
    <cellStyle name="Normal 4 2 4 5 2 5" xfId="17948" xr:uid="{00000000-0005-0000-0000-0000D7460000}"/>
    <cellStyle name="Normal 4 2 4 5 3" xfId="17949" xr:uid="{00000000-0005-0000-0000-0000D8460000}"/>
    <cellStyle name="Normal 4 2 4 5 3 2" xfId="17950" xr:uid="{00000000-0005-0000-0000-0000D9460000}"/>
    <cellStyle name="Normal 4 2 4 5 3 3" xfId="17951" xr:uid="{00000000-0005-0000-0000-0000DA460000}"/>
    <cellStyle name="Normal 4 2 4 5 3 4" xfId="17952" xr:uid="{00000000-0005-0000-0000-0000DB460000}"/>
    <cellStyle name="Normal 4 2 4 5 4" xfId="17953" xr:uid="{00000000-0005-0000-0000-0000DC460000}"/>
    <cellStyle name="Normal 4 2 4 5 5" xfId="17954" xr:uid="{00000000-0005-0000-0000-0000DD460000}"/>
    <cellStyle name="Normal 4 2 4 5 6" xfId="17955" xr:uid="{00000000-0005-0000-0000-0000DE460000}"/>
    <cellStyle name="Normal 4 2 4 6" xfId="17956" xr:uid="{00000000-0005-0000-0000-0000DF460000}"/>
    <cellStyle name="Normal 4 2 4 6 2" xfId="17957" xr:uid="{00000000-0005-0000-0000-0000E0460000}"/>
    <cellStyle name="Normal 4 2 4 6 2 2" xfId="17958" xr:uid="{00000000-0005-0000-0000-0000E1460000}"/>
    <cellStyle name="Normal 4 2 4 6 2 3" xfId="17959" xr:uid="{00000000-0005-0000-0000-0000E2460000}"/>
    <cellStyle name="Normal 4 2 4 6 2 4" xfId="17960" xr:uid="{00000000-0005-0000-0000-0000E3460000}"/>
    <cellStyle name="Normal 4 2 4 6 3" xfId="17961" xr:uid="{00000000-0005-0000-0000-0000E4460000}"/>
    <cellStyle name="Normal 4 2 4 6 4" xfId="17962" xr:uid="{00000000-0005-0000-0000-0000E5460000}"/>
    <cellStyle name="Normal 4 2 4 6 5" xfId="17963" xr:uid="{00000000-0005-0000-0000-0000E6460000}"/>
    <cellStyle name="Normal 4 2 4 7" xfId="17964" xr:uid="{00000000-0005-0000-0000-0000E7460000}"/>
    <cellStyle name="Normal 4 2 4 7 2" xfId="17965" xr:uid="{00000000-0005-0000-0000-0000E8460000}"/>
    <cellStyle name="Normal 4 2 4 7 3" xfId="17966" xr:uid="{00000000-0005-0000-0000-0000E9460000}"/>
    <cellStyle name="Normal 4 2 4 7 4" xfId="17967" xr:uid="{00000000-0005-0000-0000-0000EA460000}"/>
    <cellStyle name="Normal 4 2 4 8" xfId="17968" xr:uid="{00000000-0005-0000-0000-0000EB460000}"/>
    <cellStyle name="Normal 4 2 4 9" xfId="17969" xr:uid="{00000000-0005-0000-0000-0000EC460000}"/>
    <cellStyle name="Normal 4 2 5" xfId="17970" xr:uid="{00000000-0005-0000-0000-0000ED460000}"/>
    <cellStyle name="Normal 4 2 5 2" xfId="17971" xr:uid="{00000000-0005-0000-0000-0000EE460000}"/>
    <cellStyle name="Normal 4 2 5 2 2" xfId="17972" xr:uid="{00000000-0005-0000-0000-0000EF460000}"/>
    <cellStyle name="Normal 4 2 5 2 2 2" xfId="17973" xr:uid="{00000000-0005-0000-0000-0000F0460000}"/>
    <cellStyle name="Normal 4 2 5 2 2 2 2" xfId="17974" xr:uid="{00000000-0005-0000-0000-0000F1460000}"/>
    <cellStyle name="Normal 4 2 5 2 2 2 2 2" xfId="17975" xr:uid="{00000000-0005-0000-0000-0000F2460000}"/>
    <cellStyle name="Normal 4 2 5 2 2 2 2 3" xfId="17976" xr:uid="{00000000-0005-0000-0000-0000F3460000}"/>
    <cellStyle name="Normal 4 2 5 2 2 2 2 4" xfId="17977" xr:uid="{00000000-0005-0000-0000-0000F4460000}"/>
    <cellStyle name="Normal 4 2 5 2 2 2 3" xfId="17978" xr:uid="{00000000-0005-0000-0000-0000F5460000}"/>
    <cellStyle name="Normal 4 2 5 2 2 2 4" xfId="17979" xr:uid="{00000000-0005-0000-0000-0000F6460000}"/>
    <cellStyle name="Normal 4 2 5 2 2 2 5" xfId="17980" xr:uid="{00000000-0005-0000-0000-0000F7460000}"/>
    <cellStyle name="Normal 4 2 5 2 2 3" xfId="17981" xr:uid="{00000000-0005-0000-0000-0000F8460000}"/>
    <cellStyle name="Normal 4 2 5 2 2 3 2" xfId="17982" xr:uid="{00000000-0005-0000-0000-0000F9460000}"/>
    <cellStyle name="Normal 4 2 5 2 2 3 3" xfId="17983" xr:uid="{00000000-0005-0000-0000-0000FA460000}"/>
    <cellStyle name="Normal 4 2 5 2 2 3 4" xfId="17984" xr:uid="{00000000-0005-0000-0000-0000FB460000}"/>
    <cellStyle name="Normal 4 2 5 2 2 4" xfId="17985" xr:uid="{00000000-0005-0000-0000-0000FC460000}"/>
    <cellStyle name="Normal 4 2 5 2 2 5" xfId="17986" xr:uid="{00000000-0005-0000-0000-0000FD460000}"/>
    <cellStyle name="Normal 4 2 5 2 2 6" xfId="17987" xr:uid="{00000000-0005-0000-0000-0000FE460000}"/>
    <cellStyle name="Normal 4 2 5 2 3" xfId="17988" xr:uid="{00000000-0005-0000-0000-0000FF460000}"/>
    <cellStyle name="Normal 4 2 5 2 3 2" xfId="17989" xr:uid="{00000000-0005-0000-0000-000000470000}"/>
    <cellStyle name="Normal 4 2 5 2 3 2 2" xfId="17990" xr:uid="{00000000-0005-0000-0000-000001470000}"/>
    <cellStyle name="Normal 4 2 5 2 3 2 2 2" xfId="17991" xr:uid="{00000000-0005-0000-0000-000002470000}"/>
    <cellStyle name="Normal 4 2 5 2 3 2 2 3" xfId="17992" xr:uid="{00000000-0005-0000-0000-000003470000}"/>
    <cellStyle name="Normal 4 2 5 2 3 2 2 4" xfId="17993" xr:uid="{00000000-0005-0000-0000-000004470000}"/>
    <cellStyle name="Normal 4 2 5 2 3 2 3" xfId="17994" xr:uid="{00000000-0005-0000-0000-000005470000}"/>
    <cellStyle name="Normal 4 2 5 2 3 2 4" xfId="17995" xr:uid="{00000000-0005-0000-0000-000006470000}"/>
    <cellStyle name="Normal 4 2 5 2 3 2 5" xfId="17996" xr:uid="{00000000-0005-0000-0000-000007470000}"/>
    <cellStyle name="Normal 4 2 5 2 3 3" xfId="17997" xr:uid="{00000000-0005-0000-0000-000008470000}"/>
    <cellStyle name="Normal 4 2 5 2 3 3 2" xfId="17998" xr:uid="{00000000-0005-0000-0000-000009470000}"/>
    <cellStyle name="Normal 4 2 5 2 3 3 3" xfId="17999" xr:uid="{00000000-0005-0000-0000-00000A470000}"/>
    <cellStyle name="Normal 4 2 5 2 3 3 4" xfId="18000" xr:uid="{00000000-0005-0000-0000-00000B470000}"/>
    <cellStyle name="Normal 4 2 5 2 3 4" xfId="18001" xr:uid="{00000000-0005-0000-0000-00000C470000}"/>
    <cellStyle name="Normal 4 2 5 2 3 5" xfId="18002" xr:uid="{00000000-0005-0000-0000-00000D470000}"/>
    <cellStyle name="Normal 4 2 5 2 3 6" xfId="18003" xr:uid="{00000000-0005-0000-0000-00000E470000}"/>
    <cellStyle name="Normal 4 2 5 2 4" xfId="18004" xr:uid="{00000000-0005-0000-0000-00000F470000}"/>
    <cellStyle name="Normal 4 2 5 2 4 2" xfId="18005" xr:uid="{00000000-0005-0000-0000-000010470000}"/>
    <cellStyle name="Normal 4 2 5 2 4 2 2" xfId="18006" xr:uid="{00000000-0005-0000-0000-000011470000}"/>
    <cellStyle name="Normal 4 2 5 2 4 2 3" xfId="18007" xr:uid="{00000000-0005-0000-0000-000012470000}"/>
    <cellStyle name="Normal 4 2 5 2 4 2 4" xfId="18008" xr:uid="{00000000-0005-0000-0000-000013470000}"/>
    <cellStyle name="Normal 4 2 5 2 4 3" xfId="18009" xr:uid="{00000000-0005-0000-0000-000014470000}"/>
    <cellStyle name="Normal 4 2 5 2 4 4" xfId="18010" xr:uid="{00000000-0005-0000-0000-000015470000}"/>
    <cellStyle name="Normal 4 2 5 2 4 5" xfId="18011" xr:uid="{00000000-0005-0000-0000-000016470000}"/>
    <cellStyle name="Normal 4 2 5 2 5" xfId="18012" xr:uid="{00000000-0005-0000-0000-000017470000}"/>
    <cellStyle name="Normal 4 2 5 2 5 2" xfId="18013" xr:uid="{00000000-0005-0000-0000-000018470000}"/>
    <cellStyle name="Normal 4 2 5 2 5 3" xfId="18014" xr:uid="{00000000-0005-0000-0000-000019470000}"/>
    <cellStyle name="Normal 4 2 5 2 5 4" xfId="18015" xr:uid="{00000000-0005-0000-0000-00001A470000}"/>
    <cellStyle name="Normal 4 2 5 2 6" xfId="18016" xr:uid="{00000000-0005-0000-0000-00001B470000}"/>
    <cellStyle name="Normal 4 2 5 2 7" xfId="18017" xr:uid="{00000000-0005-0000-0000-00001C470000}"/>
    <cellStyle name="Normal 4 2 5 2 8" xfId="18018" xr:uid="{00000000-0005-0000-0000-00001D470000}"/>
    <cellStyle name="Normal 4 2 5 3" xfId="18019" xr:uid="{00000000-0005-0000-0000-00001E470000}"/>
    <cellStyle name="Normal 4 2 5 3 2" xfId="18020" xr:uid="{00000000-0005-0000-0000-00001F470000}"/>
    <cellStyle name="Normal 4 2 5 3 2 2" xfId="18021" xr:uid="{00000000-0005-0000-0000-000020470000}"/>
    <cellStyle name="Normal 4 2 5 3 2 2 2" xfId="18022" xr:uid="{00000000-0005-0000-0000-000021470000}"/>
    <cellStyle name="Normal 4 2 5 3 2 2 3" xfId="18023" xr:uid="{00000000-0005-0000-0000-000022470000}"/>
    <cellStyle name="Normal 4 2 5 3 2 2 4" xfId="18024" xr:uid="{00000000-0005-0000-0000-000023470000}"/>
    <cellStyle name="Normal 4 2 5 3 2 3" xfId="18025" xr:uid="{00000000-0005-0000-0000-000024470000}"/>
    <cellStyle name="Normal 4 2 5 3 2 4" xfId="18026" xr:uid="{00000000-0005-0000-0000-000025470000}"/>
    <cellStyle name="Normal 4 2 5 3 2 5" xfId="18027" xr:uid="{00000000-0005-0000-0000-000026470000}"/>
    <cellStyle name="Normal 4 2 5 3 3" xfId="18028" xr:uid="{00000000-0005-0000-0000-000027470000}"/>
    <cellStyle name="Normal 4 2 5 3 3 2" xfId="18029" xr:uid="{00000000-0005-0000-0000-000028470000}"/>
    <cellStyle name="Normal 4 2 5 3 3 3" xfId="18030" xr:uid="{00000000-0005-0000-0000-000029470000}"/>
    <cellStyle name="Normal 4 2 5 3 3 4" xfId="18031" xr:uid="{00000000-0005-0000-0000-00002A470000}"/>
    <cellStyle name="Normal 4 2 5 3 4" xfId="18032" xr:uid="{00000000-0005-0000-0000-00002B470000}"/>
    <cellStyle name="Normal 4 2 5 3 5" xfId="18033" xr:uid="{00000000-0005-0000-0000-00002C470000}"/>
    <cellStyle name="Normal 4 2 5 3 6" xfId="18034" xr:uid="{00000000-0005-0000-0000-00002D470000}"/>
    <cellStyle name="Normal 4 2 5 4" xfId="18035" xr:uid="{00000000-0005-0000-0000-00002E470000}"/>
    <cellStyle name="Normal 4 2 5 4 2" xfId="18036" xr:uid="{00000000-0005-0000-0000-00002F470000}"/>
    <cellStyle name="Normal 4 2 5 4 2 2" xfId="18037" xr:uid="{00000000-0005-0000-0000-000030470000}"/>
    <cellStyle name="Normal 4 2 5 4 2 2 2" xfId="18038" xr:uid="{00000000-0005-0000-0000-000031470000}"/>
    <cellStyle name="Normal 4 2 5 4 2 2 3" xfId="18039" xr:uid="{00000000-0005-0000-0000-000032470000}"/>
    <cellStyle name="Normal 4 2 5 4 2 2 4" xfId="18040" xr:uid="{00000000-0005-0000-0000-000033470000}"/>
    <cellStyle name="Normal 4 2 5 4 2 3" xfId="18041" xr:uid="{00000000-0005-0000-0000-000034470000}"/>
    <cellStyle name="Normal 4 2 5 4 2 4" xfId="18042" xr:uid="{00000000-0005-0000-0000-000035470000}"/>
    <cellStyle name="Normal 4 2 5 4 2 5" xfId="18043" xr:uid="{00000000-0005-0000-0000-000036470000}"/>
    <cellStyle name="Normal 4 2 5 4 3" xfId="18044" xr:uid="{00000000-0005-0000-0000-000037470000}"/>
    <cellStyle name="Normal 4 2 5 4 3 2" xfId="18045" xr:uid="{00000000-0005-0000-0000-000038470000}"/>
    <cellStyle name="Normal 4 2 5 4 3 3" xfId="18046" xr:uid="{00000000-0005-0000-0000-000039470000}"/>
    <cellStyle name="Normal 4 2 5 4 3 4" xfId="18047" xr:uid="{00000000-0005-0000-0000-00003A470000}"/>
    <cellStyle name="Normal 4 2 5 4 4" xfId="18048" xr:uid="{00000000-0005-0000-0000-00003B470000}"/>
    <cellStyle name="Normal 4 2 5 4 5" xfId="18049" xr:uid="{00000000-0005-0000-0000-00003C470000}"/>
    <cellStyle name="Normal 4 2 5 4 6" xfId="18050" xr:uid="{00000000-0005-0000-0000-00003D470000}"/>
    <cellStyle name="Normal 4 2 5 5" xfId="18051" xr:uid="{00000000-0005-0000-0000-00003E470000}"/>
    <cellStyle name="Normal 4 2 5 5 2" xfId="18052" xr:uid="{00000000-0005-0000-0000-00003F470000}"/>
    <cellStyle name="Normal 4 2 5 5 2 2" xfId="18053" xr:uid="{00000000-0005-0000-0000-000040470000}"/>
    <cellStyle name="Normal 4 2 5 5 2 3" xfId="18054" xr:uid="{00000000-0005-0000-0000-000041470000}"/>
    <cellStyle name="Normal 4 2 5 5 2 4" xfId="18055" xr:uid="{00000000-0005-0000-0000-000042470000}"/>
    <cellStyle name="Normal 4 2 5 5 3" xfId="18056" xr:uid="{00000000-0005-0000-0000-000043470000}"/>
    <cellStyle name="Normal 4 2 5 5 4" xfId="18057" xr:uid="{00000000-0005-0000-0000-000044470000}"/>
    <cellStyle name="Normal 4 2 5 5 5" xfId="18058" xr:uid="{00000000-0005-0000-0000-000045470000}"/>
    <cellStyle name="Normal 4 2 5 6" xfId="18059" xr:uid="{00000000-0005-0000-0000-000046470000}"/>
    <cellStyle name="Normal 4 2 5 6 2" xfId="18060" xr:uid="{00000000-0005-0000-0000-000047470000}"/>
    <cellStyle name="Normal 4 2 5 6 3" xfId="18061" xr:uid="{00000000-0005-0000-0000-000048470000}"/>
    <cellStyle name="Normal 4 2 5 6 4" xfId="18062" xr:uid="{00000000-0005-0000-0000-000049470000}"/>
    <cellStyle name="Normal 4 2 5 7" xfId="18063" xr:uid="{00000000-0005-0000-0000-00004A470000}"/>
    <cellStyle name="Normal 4 2 5 8" xfId="18064" xr:uid="{00000000-0005-0000-0000-00004B470000}"/>
    <cellStyle name="Normal 4 2 5 9" xfId="18065" xr:uid="{00000000-0005-0000-0000-00004C470000}"/>
    <cellStyle name="Normal 4 2 6" xfId="18066" xr:uid="{00000000-0005-0000-0000-00004D470000}"/>
    <cellStyle name="Normal 4 2 6 2" xfId="18067" xr:uid="{00000000-0005-0000-0000-00004E470000}"/>
    <cellStyle name="Normal 4 2 6 2 2" xfId="18068" xr:uid="{00000000-0005-0000-0000-00004F470000}"/>
    <cellStyle name="Normal 4 2 6 2 2 2" xfId="18069" xr:uid="{00000000-0005-0000-0000-000050470000}"/>
    <cellStyle name="Normal 4 2 6 2 2 2 2" xfId="18070" xr:uid="{00000000-0005-0000-0000-000051470000}"/>
    <cellStyle name="Normal 4 2 6 2 2 2 3" xfId="18071" xr:uid="{00000000-0005-0000-0000-000052470000}"/>
    <cellStyle name="Normal 4 2 6 2 2 2 4" xfId="18072" xr:uid="{00000000-0005-0000-0000-000053470000}"/>
    <cellStyle name="Normal 4 2 6 2 2 3" xfId="18073" xr:uid="{00000000-0005-0000-0000-000054470000}"/>
    <cellStyle name="Normal 4 2 6 2 2 4" xfId="18074" xr:uid="{00000000-0005-0000-0000-000055470000}"/>
    <cellStyle name="Normal 4 2 6 2 2 5" xfId="18075" xr:uid="{00000000-0005-0000-0000-000056470000}"/>
    <cellStyle name="Normal 4 2 6 2 3" xfId="18076" xr:uid="{00000000-0005-0000-0000-000057470000}"/>
    <cellStyle name="Normal 4 2 6 2 3 2" xfId="18077" xr:uid="{00000000-0005-0000-0000-000058470000}"/>
    <cellStyle name="Normal 4 2 6 2 3 3" xfId="18078" xr:uid="{00000000-0005-0000-0000-000059470000}"/>
    <cellStyle name="Normal 4 2 6 2 3 4" xfId="18079" xr:uid="{00000000-0005-0000-0000-00005A470000}"/>
    <cellStyle name="Normal 4 2 6 2 4" xfId="18080" xr:uid="{00000000-0005-0000-0000-00005B470000}"/>
    <cellStyle name="Normal 4 2 6 2 5" xfId="18081" xr:uid="{00000000-0005-0000-0000-00005C470000}"/>
    <cellStyle name="Normal 4 2 6 2 6" xfId="18082" xr:uid="{00000000-0005-0000-0000-00005D470000}"/>
    <cellStyle name="Normal 4 2 6 3" xfId="18083" xr:uid="{00000000-0005-0000-0000-00005E470000}"/>
    <cellStyle name="Normal 4 2 6 3 2" xfId="18084" xr:uid="{00000000-0005-0000-0000-00005F470000}"/>
    <cellStyle name="Normal 4 2 6 3 2 2" xfId="18085" xr:uid="{00000000-0005-0000-0000-000060470000}"/>
    <cellStyle name="Normal 4 2 6 3 2 2 2" xfId="18086" xr:uid="{00000000-0005-0000-0000-000061470000}"/>
    <cellStyle name="Normal 4 2 6 3 2 2 3" xfId="18087" xr:uid="{00000000-0005-0000-0000-000062470000}"/>
    <cellStyle name="Normal 4 2 6 3 2 2 4" xfId="18088" xr:uid="{00000000-0005-0000-0000-000063470000}"/>
    <cellStyle name="Normal 4 2 6 3 2 3" xfId="18089" xr:uid="{00000000-0005-0000-0000-000064470000}"/>
    <cellStyle name="Normal 4 2 6 3 2 4" xfId="18090" xr:uid="{00000000-0005-0000-0000-000065470000}"/>
    <cellStyle name="Normal 4 2 6 3 2 5" xfId="18091" xr:uid="{00000000-0005-0000-0000-000066470000}"/>
    <cellStyle name="Normal 4 2 6 3 3" xfId="18092" xr:uid="{00000000-0005-0000-0000-000067470000}"/>
    <cellStyle name="Normal 4 2 6 3 3 2" xfId="18093" xr:uid="{00000000-0005-0000-0000-000068470000}"/>
    <cellStyle name="Normal 4 2 6 3 3 3" xfId="18094" xr:uid="{00000000-0005-0000-0000-000069470000}"/>
    <cellStyle name="Normal 4 2 6 3 3 4" xfId="18095" xr:uid="{00000000-0005-0000-0000-00006A470000}"/>
    <cellStyle name="Normal 4 2 6 3 4" xfId="18096" xr:uid="{00000000-0005-0000-0000-00006B470000}"/>
    <cellStyle name="Normal 4 2 6 3 5" xfId="18097" xr:uid="{00000000-0005-0000-0000-00006C470000}"/>
    <cellStyle name="Normal 4 2 6 3 6" xfId="18098" xr:uid="{00000000-0005-0000-0000-00006D470000}"/>
    <cellStyle name="Normal 4 2 6 4" xfId="18099" xr:uid="{00000000-0005-0000-0000-00006E470000}"/>
    <cellStyle name="Normal 4 2 6 4 2" xfId="18100" xr:uid="{00000000-0005-0000-0000-00006F470000}"/>
    <cellStyle name="Normal 4 2 6 4 2 2" xfId="18101" xr:uid="{00000000-0005-0000-0000-000070470000}"/>
    <cellStyle name="Normal 4 2 6 4 2 3" xfId="18102" xr:uid="{00000000-0005-0000-0000-000071470000}"/>
    <cellStyle name="Normal 4 2 6 4 2 4" xfId="18103" xr:uid="{00000000-0005-0000-0000-000072470000}"/>
    <cellStyle name="Normal 4 2 6 4 3" xfId="18104" xr:uid="{00000000-0005-0000-0000-000073470000}"/>
    <cellStyle name="Normal 4 2 6 4 4" xfId="18105" xr:uid="{00000000-0005-0000-0000-000074470000}"/>
    <cellStyle name="Normal 4 2 6 4 5" xfId="18106" xr:uid="{00000000-0005-0000-0000-000075470000}"/>
    <cellStyle name="Normal 4 2 6 5" xfId="18107" xr:uid="{00000000-0005-0000-0000-000076470000}"/>
    <cellStyle name="Normal 4 2 6 5 2" xfId="18108" xr:uid="{00000000-0005-0000-0000-000077470000}"/>
    <cellStyle name="Normal 4 2 6 5 3" xfId="18109" xr:uid="{00000000-0005-0000-0000-000078470000}"/>
    <cellStyle name="Normal 4 2 6 5 4" xfId="18110" xr:uid="{00000000-0005-0000-0000-000079470000}"/>
    <cellStyle name="Normal 4 2 6 6" xfId="18111" xr:uid="{00000000-0005-0000-0000-00007A470000}"/>
    <cellStyle name="Normal 4 2 6 7" xfId="18112" xr:uid="{00000000-0005-0000-0000-00007B470000}"/>
    <cellStyle name="Normal 4 2 6 8" xfId="18113" xr:uid="{00000000-0005-0000-0000-00007C470000}"/>
    <cellStyle name="Normal 4 2 7" xfId="18114" xr:uid="{00000000-0005-0000-0000-00007D470000}"/>
    <cellStyle name="Normal 4 2 7 2" xfId="18115" xr:uid="{00000000-0005-0000-0000-00007E470000}"/>
    <cellStyle name="Normal 4 2 7 2 2" xfId="18116" xr:uid="{00000000-0005-0000-0000-00007F470000}"/>
    <cellStyle name="Normal 4 2 7 2 2 2" xfId="18117" xr:uid="{00000000-0005-0000-0000-000080470000}"/>
    <cellStyle name="Normal 4 2 7 2 2 2 2" xfId="18118" xr:uid="{00000000-0005-0000-0000-000081470000}"/>
    <cellStyle name="Normal 4 2 7 2 2 2 3" xfId="18119" xr:uid="{00000000-0005-0000-0000-000082470000}"/>
    <cellStyle name="Normal 4 2 7 2 2 2 4" xfId="18120" xr:uid="{00000000-0005-0000-0000-000083470000}"/>
    <cellStyle name="Normal 4 2 7 2 2 3" xfId="18121" xr:uid="{00000000-0005-0000-0000-000084470000}"/>
    <cellStyle name="Normal 4 2 7 2 2 4" xfId="18122" xr:uid="{00000000-0005-0000-0000-000085470000}"/>
    <cellStyle name="Normal 4 2 7 2 2 5" xfId="18123" xr:uid="{00000000-0005-0000-0000-000086470000}"/>
    <cellStyle name="Normal 4 2 7 2 3" xfId="18124" xr:uid="{00000000-0005-0000-0000-000087470000}"/>
    <cellStyle name="Normal 4 2 7 2 3 2" xfId="18125" xr:uid="{00000000-0005-0000-0000-000088470000}"/>
    <cellStyle name="Normal 4 2 7 2 3 3" xfId="18126" xr:uid="{00000000-0005-0000-0000-000089470000}"/>
    <cellStyle name="Normal 4 2 7 2 3 4" xfId="18127" xr:uid="{00000000-0005-0000-0000-00008A470000}"/>
    <cellStyle name="Normal 4 2 7 2 4" xfId="18128" xr:uid="{00000000-0005-0000-0000-00008B470000}"/>
    <cellStyle name="Normal 4 2 7 2 5" xfId="18129" xr:uid="{00000000-0005-0000-0000-00008C470000}"/>
    <cellStyle name="Normal 4 2 7 2 6" xfId="18130" xr:uid="{00000000-0005-0000-0000-00008D470000}"/>
    <cellStyle name="Normal 4 2 7 3" xfId="18131" xr:uid="{00000000-0005-0000-0000-00008E470000}"/>
    <cellStyle name="Normal 4 2 7 3 2" xfId="18132" xr:uid="{00000000-0005-0000-0000-00008F470000}"/>
    <cellStyle name="Normal 4 2 7 3 2 2" xfId="18133" xr:uid="{00000000-0005-0000-0000-000090470000}"/>
    <cellStyle name="Normal 4 2 7 3 2 2 2" xfId="18134" xr:uid="{00000000-0005-0000-0000-000091470000}"/>
    <cellStyle name="Normal 4 2 7 3 2 2 3" xfId="18135" xr:uid="{00000000-0005-0000-0000-000092470000}"/>
    <cellStyle name="Normal 4 2 7 3 2 2 4" xfId="18136" xr:uid="{00000000-0005-0000-0000-000093470000}"/>
    <cellStyle name="Normal 4 2 7 3 2 3" xfId="18137" xr:uid="{00000000-0005-0000-0000-000094470000}"/>
    <cellStyle name="Normal 4 2 7 3 2 4" xfId="18138" xr:uid="{00000000-0005-0000-0000-000095470000}"/>
    <cellStyle name="Normal 4 2 7 3 2 5" xfId="18139" xr:uid="{00000000-0005-0000-0000-000096470000}"/>
    <cellStyle name="Normal 4 2 7 3 3" xfId="18140" xr:uid="{00000000-0005-0000-0000-000097470000}"/>
    <cellStyle name="Normal 4 2 7 3 3 2" xfId="18141" xr:uid="{00000000-0005-0000-0000-000098470000}"/>
    <cellStyle name="Normal 4 2 7 3 3 3" xfId="18142" xr:uid="{00000000-0005-0000-0000-000099470000}"/>
    <cellStyle name="Normal 4 2 7 3 3 4" xfId="18143" xr:uid="{00000000-0005-0000-0000-00009A470000}"/>
    <cellStyle name="Normal 4 2 7 3 4" xfId="18144" xr:uid="{00000000-0005-0000-0000-00009B470000}"/>
    <cellStyle name="Normal 4 2 7 3 5" xfId="18145" xr:uid="{00000000-0005-0000-0000-00009C470000}"/>
    <cellStyle name="Normal 4 2 7 3 6" xfId="18146" xr:uid="{00000000-0005-0000-0000-00009D470000}"/>
    <cellStyle name="Normal 4 2 7 4" xfId="18147" xr:uid="{00000000-0005-0000-0000-00009E470000}"/>
    <cellStyle name="Normal 4 2 7 4 2" xfId="18148" xr:uid="{00000000-0005-0000-0000-00009F470000}"/>
    <cellStyle name="Normal 4 2 7 4 2 2" xfId="18149" xr:uid="{00000000-0005-0000-0000-0000A0470000}"/>
    <cellStyle name="Normal 4 2 7 4 2 3" xfId="18150" xr:uid="{00000000-0005-0000-0000-0000A1470000}"/>
    <cellStyle name="Normal 4 2 7 4 2 4" xfId="18151" xr:uid="{00000000-0005-0000-0000-0000A2470000}"/>
    <cellStyle name="Normal 4 2 7 4 3" xfId="18152" xr:uid="{00000000-0005-0000-0000-0000A3470000}"/>
    <cellStyle name="Normal 4 2 7 4 4" xfId="18153" xr:uid="{00000000-0005-0000-0000-0000A4470000}"/>
    <cellStyle name="Normal 4 2 7 4 5" xfId="18154" xr:uid="{00000000-0005-0000-0000-0000A5470000}"/>
    <cellStyle name="Normal 4 2 7 5" xfId="18155" xr:uid="{00000000-0005-0000-0000-0000A6470000}"/>
    <cellStyle name="Normal 4 2 7 5 2" xfId="18156" xr:uid="{00000000-0005-0000-0000-0000A7470000}"/>
    <cellStyle name="Normal 4 2 7 5 3" xfId="18157" xr:uid="{00000000-0005-0000-0000-0000A8470000}"/>
    <cellStyle name="Normal 4 2 7 5 4" xfId="18158" xr:uid="{00000000-0005-0000-0000-0000A9470000}"/>
    <cellStyle name="Normal 4 2 7 6" xfId="18159" xr:uid="{00000000-0005-0000-0000-0000AA470000}"/>
    <cellStyle name="Normal 4 2 7 7" xfId="18160" xr:uid="{00000000-0005-0000-0000-0000AB470000}"/>
    <cellStyle name="Normal 4 2 7 8" xfId="18161" xr:uid="{00000000-0005-0000-0000-0000AC470000}"/>
    <cellStyle name="Normal 4 2 8" xfId="18162" xr:uid="{00000000-0005-0000-0000-0000AD470000}"/>
    <cellStyle name="Normal 4 2 8 2" xfId="18163" xr:uid="{00000000-0005-0000-0000-0000AE470000}"/>
    <cellStyle name="Normal 4 2 8 2 2" xfId="18164" xr:uid="{00000000-0005-0000-0000-0000AF470000}"/>
    <cellStyle name="Normal 4 2 8 2 2 2" xfId="18165" xr:uid="{00000000-0005-0000-0000-0000B0470000}"/>
    <cellStyle name="Normal 4 2 8 2 2 3" xfId="18166" xr:uid="{00000000-0005-0000-0000-0000B1470000}"/>
    <cellStyle name="Normal 4 2 8 2 2 4" xfId="18167" xr:uid="{00000000-0005-0000-0000-0000B2470000}"/>
    <cellStyle name="Normal 4 2 8 2 3" xfId="18168" xr:uid="{00000000-0005-0000-0000-0000B3470000}"/>
    <cellStyle name="Normal 4 2 8 2 4" xfId="18169" xr:uid="{00000000-0005-0000-0000-0000B4470000}"/>
    <cellStyle name="Normal 4 2 8 2 5" xfId="18170" xr:uid="{00000000-0005-0000-0000-0000B5470000}"/>
    <cellStyle name="Normal 4 2 8 3" xfId="18171" xr:uid="{00000000-0005-0000-0000-0000B6470000}"/>
    <cellStyle name="Normal 4 2 8 3 2" xfId="18172" xr:uid="{00000000-0005-0000-0000-0000B7470000}"/>
    <cellStyle name="Normal 4 2 8 3 3" xfId="18173" xr:uid="{00000000-0005-0000-0000-0000B8470000}"/>
    <cellStyle name="Normal 4 2 8 3 4" xfId="18174" xr:uid="{00000000-0005-0000-0000-0000B9470000}"/>
    <cellStyle name="Normal 4 2 8 4" xfId="18175" xr:uid="{00000000-0005-0000-0000-0000BA470000}"/>
    <cellStyle name="Normal 4 2 8 5" xfId="18176" xr:uid="{00000000-0005-0000-0000-0000BB470000}"/>
    <cellStyle name="Normal 4 2 8 6" xfId="18177" xr:uid="{00000000-0005-0000-0000-0000BC470000}"/>
    <cellStyle name="Normal 4 2 9" xfId="18178" xr:uid="{00000000-0005-0000-0000-0000BD470000}"/>
    <cellStyle name="Normal 4 2 9 2" xfId="18179" xr:uid="{00000000-0005-0000-0000-0000BE470000}"/>
    <cellStyle name="Normal 4 2 9 2 2" xfId="18180" xr:uid="{00000000-0005-0000-0000-0000BF470000}"/>
    <cellStyle name="Normal 4 2 9 2 2 2" xfId="18181" xr:uid="{00000000-0005-0000-0000-0000C0470000}"/>
    <cellStyle name="Normal 4 2 9 2 2 3" xfId="18182" xr:uid="{00000000-0005-0000-0000-0000C1470000}"/>
    <cellStyle name="Normal 4 2 9 2 2 4" xfId="18183" xr:uid="{00000000-0005-0000-0000-0000C2470000}"/>
    <cellStyle name="Normal 4 2 9 2 3" xfId="18184" xr:uid="{00000000-0005-0000-0000-0000C3470000}"/>
    <cellStyle name="Normal 4 2 9 2 4" xfId="18185" xr:uid="{00000000-0005-0000-0000-0000C4470000}"/>
    <cellStyle name="Normal 4 2 9 2 5" xfId="18186" xr:uid="{00000000-0005-0000-0000-0000C5470000}"/>
    <cellStyle name="Normal 4 2 9 3" xfId="18187" xr:uid="{00000000-0005-0000-0000-0000C6470000}"/>
    <cellStyle name="Normal 4 2 9 3 2" xfId="18188" xr:uid="{00000000-0005-0000-0000-0000C7470000}"/>
    <cellStyle name="Normal 4 2 9 3 3" xfId="18189" xr:uid="{00000000-0005-0000-0000-0000C8470000}"/>
    <cellStyle name="Normal 4 2 9 3 4" xfId="18190" xr:uid="{00000000-0005-0000-0000-0000C9470000}"/>
    <cellStyle name="Normal 4 2 9 4" xfId="18191" xr:uid="{00000000-0005-0000-0000-0000CA470000}"/>
    <cellStyle name="Normal 4 2 9 5" xfId="18192" xr:uid="{00000000-0005-0000-0000-0000CB470000}"/>
    <cellStyle name="Normal 4 2 9 6" xfId="18193" xr:uid="{00000000-0005-0000-0000-0000CC470000}"/>
    <cellStyle name="Normal 4 3" xfId="18194" xr:uid="{00000000-0005-0000-0000-0000CD470000}"/>
    <cellStyle name="Normal 4 3 10" xfId="18195" xr:uid="{00000000-0005-0000-0000-0000CE470000}"/>
    <cellStyle name="Normal 4 3 11" xfId="18196" xr:uid="{00000000-0005-0000-0000-0000CF470000}"/>
    <cellStyle name="Normal 4 3 2" xfId="18197" xr:uid="{00000000-0005-0000-0000-0000D0470000}"/>
    <cellStyle name="Normal 4 3 2 10" xfId="18198" xr:uid="{00000000-0005-0000-0000-0000D1470000}"/>
    <cellStyle name="Normal 4 3 2 2" xfId="18199" xr:uid="{00000000-0005-0000-0000-0000D2470000}"/>
    <cellStyle name="Normal 4 3 2 2 2" xfId="18200" xr:uid="{00000000-0005-0000-0000-0000D3470000}"/>
    <cellStyle name="Normal 4 3 2 2 2 2" xfId="18201" xr:uid="{00000000-0005-0000-0000-0000D4470000}"/>
    <cellStyle name="Normal 4 3 2 2 2 2 2" xfId="18202" xr:uid="{00000000-0005-0000-0000-0000D5470000}"/>
    <cellStyle name="Normal 4 3 2 2 2 2 3" xfId="18203" xr:uid="{00000000-0005-0000-0000-0000D6470000}"/>
    <cellStyle name="Normal 4 3 2 2 2 2 4" xfId="18204" xr:uid="{00000000-0005-0000-0000-0000D7470000}"/>
    <cellStyle name="Normal 4 3 2 2 2 3" xfId="18205" xr:uid="{00000000-0005-0000-0000-0000D8470000}"/>
    <cellStyle name="Normal 4 3 2 2 2 3 2" xfId="18206" xr:uid="{00000000-0005-0000-0000-0000D9470000}"/>
    <cellStyle name="Normal 4 3 2 2 2 3 3" xfId="18207" xr:uid="{00000000-0005-0000-0000-0000DA470000}"/>
    <cellStyle name="Normal 4 3 2 2 2 3 4" xfId="18208" xr:uid="{00000000-0005-0000-0000-0000DB470000}"/>
    <cellStyle name="Normal 4 3 2 2 2 4" xfId="18209" xr:uid="{00000000-0005-0000-0000-0000DC470000}"/>
    <cellStyle name="Normal 4 3 2 2 2 5" xfId="18210" xr:uid="{00000000-0005-0000-0000-0000DD470000}"/>
    <cellStyle name="Normal 4 3 2 2 2 6" xfId="18211" xr:uid="{00000000-0005-0000-0000-0000DE470000}"/>
    <cellStyle name="Normal 4 3 2 2 3" xfId="18212" xr:uid="{00000000-0005-0000-0000-0000DF470000}"/>
    <cellStyle name="Normal 4 3 2 2 3 2" xfId="18213" xr:uid="{00000000-0005-0000-0000-0000E0470000}"/>
    <cellStyle name="Normal 4 3 2 2 3 3" xfId="18214" xr:uid="{00000000-0005-0000-0000-0000E1470000}"/>
    <cellStyle name="Normal 4 3 2 2 3 4" xfId="18215" xr:uid="{00000000-0005-0000-0000-0000E2470000}"/>
    <cellStyle name="Normal 4 3 2 2 4" xfId="18216" xr:uid="{00000000-0005-0000-0000-0000E3470000}"/>
    <cellStyle name="Normal 4 3 2 2 4 2" xfId="18217" xr:uid="{00000000-0005-0000-0000-0000E4470000}"/>
    <cellStyle name="Normal 4 3 2 2 4 3" xfId="18218" xr:uid="{00000000-0005-0000-0000-0000E5470000}"/>
    <cellStyle name="Normal 4 3 2 2 4 4" xfId="18219" xr:uid="{00000000-0005-0000-0000-0000E6470000}"/>
    <cellStyle name="Normal 4 3 2 2 5" xfId="18220" xr:uid="{00000000-0005-0000-0000-0000E7470000}"/>
    <cellStyle name="Normal 4 3 2 2 6" xfId="18221" xr:uid="{00000000-0005-0000-0000-0000E8470000}"/>
    <cellStyle name="Normal 4 3 2 2 7" xfId="18222" xr:uid="{00000000-0005-0000-0000-0000E9470000}"/>
    <cellStyle name="Normal 4 3 2 3" xfId="18223" xr:uid="{00000000-0005-0000-0000-0000EA470000}"/>
    <cellStyle name="Normal 4 3 2 3 2" xfId="18224" xr:uid="{00000000-0005-0000-0000-0000EB470000}"/>
    <cellStyle name="Normal 4 3 2 3 2 2" xfId="18225" xr:uid="{00000000-0005-0000-0000-0000EC470000}"/>
    <cellStyle name="Normal 4 3 2 3 2 2 2" xfId="18226" xr:uid="{00000000-0005-0000-0000-0000ED470000}"/>
    <cellStyle name="Normal 4 3 2 3 2 2 3" xfId="18227" xr:uid="{00000000-0005-0000-0000-0000EE470000}"/>
    <cellStyle name="Normal 4 3 2 3 2 2 4" xfId="18228" xr:uid="{00000000-0005-0000-0000-0000EF470000}"/>
    <cellStyle name="Normal 4 3 2 3 2 3" xfId="18229" xr:uid="{00000000-0005-0000-0000-0000F0470000}"/>
    <cellStyle name="Normal 4 3 2 3 2 3 2" xfId="18230" xr:uid="{00000000-0005-0000-0000-0000F1470000}"/>
    <cellStyle name="Normal 4 3 2 3 2 3 3" xfId="18231" xr:uid="{00000000-0005-0000-0000-0000F2470000}"/>
    <cellStyle name="Normal 4 3 2 3 2 3 4" xfId="18232" xr:uid="{00000000-0005-0000-0000-0000F3470000}"/>
    <cellStyle name="Normal 4 3 2 3 2 4" xfId="18233" xr:uid="{00000000-0005-0000-0000-0000F4470000}"/>
    <cellStyle name="Normal 4 3 2 3 2 5" xfId="18234" xr:uid="{00000000-0005-0000-0000-0000F5470000}"/>
    <cellStyle name="Normal 4 3 2 3 2 6" xfId="18235" xr:uid="{00000000-0005-0000-0000-0000F6470000}"/>
    <cellStyle name="Normal 4 3 2 3 3" xfId="18236" xr:uid="{00000000-0005-0000-0000-0000F7470000}"/>
    <cellStyle name="Normal 4 3 2 3 3 2" xfId="18237" xr:uid="{00000000-0005-0000-0000-0000F8470000}"/>
    <cellStyle name="Normal 4 3 2 3 3 3" xfId="18238" xr:uid="{00000000-0005-0000-0000-0000F9470000}"/>
    <cellStyle name="Normal 4 3 2 3 3 4" xfId="18239" xr:uid="{00000000-0005-0000-0000-0000FA470000}"/>
    <cellStyle name="Normal 4 3 2 3 4" xfId="18240" xr:uid="{00000000-0005-0000-0000-0000FB470000}"/>
    <cellStyle name="Normal 4 3 2 3 4 2" xfId="18241" xr:uid="{00000000-0005-0000-0000-0000FC470000}"/>
    <cellStyle name="Normal 4 3 2 3 4 3" xfId="18242" xr:uid="{00000000-0005-0000-0000-0000FD470000}"/>
    <cellStyle name="Normal 4 3 2 3 4 4" xfId="18243" xr:uid="{00000000-0005-0000-0000-0000FE470000}"/>
    <cellStyle name="Normal 4 3 2 3 5" xfId="18244" xr:uid="{00000000-0005-0000-0000-0000FF470000}"/>
    <cellStyle name="Normal 4 3 2 3 6" xfId="18245" xr:uid="{00000000-0005-0000-0000-000000480000}"/>
    <cellStyle name="Normal 4 3 2 3 7" xfId="18246" xr:uid="{00000000-0005-0000-0000-000001480000}"/>
    <cellStyle name="Normal 4 3 2 4" xfId="18247" xr:uid="{00000000-0005-0000-0000-000002480000}"/>
    <cellStyle name="Normal 4 3 2 4 2" xfId="18248" xr:uid="{00000000-0005-0000-0000-000003480000}"/>
    <cellStyle name="Normal 4 3 2 4 2 2" xfId="18249" xr:uid="{00000000-0005-0000-0000-000004480000}"/>
    <cellStyle name="Normal 4 3 2 4 2 3" xfId="18250" xr:uid="{00000000-0005-0000-0000-000005480000}"/>
    <cellStyle name="Normal 4 3 2 4 2 4" xfId="18251" xr:uid="{00000000-0005-0000-0000-000006480000}"/>
    <cellStyle name="Normal 4 3 2 4 3" xfId="18252" xr:uid="{00000000-0005-0000-0000-000007480000}"/>
    <cellStyle name="Normal 4 3 2 4 3 2" xfId="18253" xr:uid="{00000000-0005-0000-0000-000008480000}"/>
    <cellStyle name="Normal 4 3 2 4 3 3" xfId="18254" xr:uid="{00000000-0005-0000-0000-000009480000}"/>
    <cellStyle name="Normal 4 3 2 4 3 4" xfId="18255" xr:uid="{00000000-0005-0000-0000-00000A480000}"/>
    <cellStyle name="Normal 4 3 2 5" xfId="18256" xr:uid="{00000000-0005-0000-0000-00000B480000}"/>
    <cellStyle name="Normal 4 3 2 5 2" xfId="18257" xr:uid="{00000000-0005-0000-0000-00000C480000}"/>
    <cellStyle name="Normal 4 3 2 5 2 2" xfId="18258" xr:uid="{00000000-0005-0000-0000-00000D480000}"/>
    <cellStyle name="Normal 4 3 2 5 2 3" xfId="18259" xr:uid="{00000000-0005-0000-0000-00000E480000}"/>
    <cellStyle name="Normal 4 3 2 5 2 4" xfId="18260" xr:uid="{00000000-0005-0000-0000-00000F480000}"/>
    <cellStyle name="Normal 4 3 2 5 3" xfId="18261" xr:uid="{00000000-0005-0000-0000-000010480000}"/>
    <cellStyle name="Normal 4 3 2 5 4" xfId="18262" xr:uid="{00000000-0005-0000-0000-000011480000}"/>
    <cellStyle name="Normal 4 3 2 5 5" xfId="18263" xr:uid="{00000000-0005-0000-0000-000012480000}"/>
    <cellStyle name="Normal 4 3 2 6" xfId="18264" xr:uid="{00000000-0005-0000-0000-000013480000}"/>
    <cellStyle name="Normal 4 3 2 6 2" xfId="18265" xr:uid="{00000000-0005-0000-0000-000014480000}"/>
    <cellStyle name="Normal 4 3 2 6 3" xfId="18266" xr:uid="{00000000-0005-0000-0000-000015480000}"/>
    <cellStyle name="Normal 4 3 2 6 4" xfId="18267" xr:uid="{00000000-0005-0000-0000-000016480000}"/>
    <cellStyle name="Normal 4 3 2 7" xfId="18268" xr:uid="{00000000-0005-0000-0000-000017480000}"/>
    <cellStyle name="Normal 4 3 2 8" xfId="18269" xr:uid="{00000000-0005-0000-0000-000018480000}"/>
    <cellStyle name="Normal 4 3 2 9" xfId="18270" xr:uid="{00000000-0005-0000-0000-000019480000}"/>
    <cellStyle name="Normal 4 3 3" xfId="18271" xr:uid="{00000000-0005-0000-0000-00001A480000}"/>
    <cellStyle name="Normal 4 3 3 2" xfId="18272" xr:uid="{00000000-0005-0000-0000-00001B480000}"/>
    <cellStyle name="Normal 4 3 3 2 2" xfId="18273" xr:uid="{00000000-0005-0000-0000-00001C480000}"/>
    <cellStyle name="Normal 4 3 3 2 2 2" xfId="18274" xr:uid="{00000000-0005-0000-0000-00001D480000}"/>
    <cellStyle name="Normal 4 3 3 2 2 2 2" xfId="18275" xr:uid="{00000000-0005-0000-0000-00001E480000}"/>
    <cellStyle name="Normal 4 3 3 2 2 2 3" xfId="18276" xr:uid="{00000000-0005-0000-0000-00001F480000}"/>
    <cellStyle name="Normal 4 3 3 2 2 2 4" xfId="18277" xr:uid="{00000000-0005-0000-0000-000020480000}"/>
    <cellStyle name="Normal 4 3 3 2 2 3" xfId="18278" xr:uid="{00000000-0005-0000-0000-000021480000}"/>
    <cellStyle name="Normal 4 3 3 2 2 3 2" xfId="18279" xr:uid="{00000000-0005-0000-0000-000022480000}"/>
    <cellStyle name="Normal 4 3 3 2 2 3 3" xfId="18280" xr:uid="{00000000-0005-0000-0000-000023480000}"/>
    <cellStyle name="Normal 4 3 3 2 2 3 4" xfId="18281" xr:uid="{00000000-0005-0000-0000-000024480000}"/>
    <cellStyle name="Normal 4 3 3 2 2 4" xfId="18282" xr:uid="{00000000-0005-0000-0000-000025480000}"/>
    <cellStyle name="Normal 4 3 3 2 2 4 2" xfId="18283" xr:uid="{00000000-0005-0000-0000-000026480000}"/>
    <cellStyle name="Normal 4 3 3 2 2 4 3" xfId="18284" xr:uid="{00000000-0005-0000-0000-000027480000}"/>
    <cellStyle name="Normal 4 3 3 2 2 4 4" xfId="18285" xr:uid="{00000000-0005-0000-0000-000028480000}"/>
    <cellStyle name="Normal 4 3 3 2 2 5" xfId="18286" xr:uid="{00000000-0005-0000-0000-000029480000}"/>
    <cellStyle name="Normal 4 3 3 2 2 6" xfId="18287" xr:uid="{00000000-0005-0000-0000-00002A480000}"/>
    <cellStyle name="Normal 4 3 3 2 2 7" xfId="18288" xr:uid="{00000000-0005-0000-0000-00002B480000}"/>
    <cellStyle name="Normal 4 3 3 2 3" xfId="18289" xr:uid="{00000000-0005-0000-0000-00002C480000}"/>
    <cellStyle name="Normal 4 3 3 2 3 2" xfId="18290" xr:uid="{00000000-0005-0000-0000-00002D480000}"/>
    <cellStyle name="Normal 4 3 3 2 3 3" xfId="18291" xr:uid="{00000000-0005-0000-0000-00002E480000}"/>
    <cellStyle name="Normal 4 3 3 2 3 4" xfId="18292" xr:uid="{00000000-0005-0000-0000-00002F480000}"/>
    <cellStyle name="Normal 4 3 3 2 4" xfId="18293" xr:uid="{00000000-0005-0000-0000-000030480000}"/>
    <cellStyle name="Normal 4 3 3 2 4 2" xfId="18294" xr:uid="{00000000-0005-0000-0000-000031480000}"/>
    <cellStyle name="Normal 4 3 3 2 4 3" xfId="18295" xr:uid="{00000000-0005-0000-0000-000032480000}"/>
    <cellStyle name="Normal 4 3 3 2 4 4" xfId="18296" xr:uid="{00000000-0005-0000-0000-000033480000}"/>
    <cellStyle name="Normal 4 3 3 2 5" xfId="18297" xr:uid="{00000000-0005-0000-0000-000034480000}"/>
    <cellStyle name="Normal 4 3 3 2 5 2" xfId="18298" xr:uid="{00000000-0005-0000-0000-000035480000}"/>
    <cellStyle name="Normal 4 3 3 2 5 3" xfId="18299" xr:uid="{00000000-0005-0000-0000-000036480000}"/>
    <cellStyle name="Normal 4 3 3 2 5 4" xfId="18300" xr:uid="{00000000-0005-0000-0000-000037480000}"/>
    <cellStyle name="Normal 4 3 3 2 6" xfId="18301" xr:uid="{00000000-0005-0000-0000-000038480000}"/>
    <cellStyle name="Normal 4 3 3 2 7" xfId="18302" xr:uid="{00000000-0005-0000-0000-000039480000}"/>
    <cellStyle name="Normal 4 3 3 2 8" xfId="18303" xr:uid="{00000000-0005-0000-0000-00003A480000}"/>
    <cellStyle name="Normal 4 3 3 3" xfId="18304" xr:uid="{00000000-0005-0000-0000-00003B480000}"/>
    <cellStyle name="Normal 4 3 3 3 2" xfId="18305" xr:uid="{00000000-0005-0000-0000-00003C480000}"/>
    <cellStyle name="Normal 4 3 3 3 2 2" xfId="18306" xr:uid="{00000000-0005-0000-0000-00003D480000}"/>
    <cellStyle name="Normal 4 3 3 3 2 2 2" xfId="18307" xr:uid="{00000000-0005-0000-0000-00003E480000}"/>
    <cellStyle name="Normal 4 3 3 3 2 2 3" xfId="18308" xr:uid="{00000000-0005-0000-0000-00003F480000}"/>
    <cellStyle name="Normal 4 3 3 3 2 2 4" xfId="18309" xr:uid="{00000000-0005-0000-0000-000040480000}"/>
    <cellStyle name="Normal 4 3 3 3 2 3" xfId="18310" xr:uid="{00000000-0005-0000-0000-000041480000}"/>
    <cellStyle name="Normal 4 3 3 3 2 4" xfId="18311" xr:uid="{00000000-0005-0000-0000-000042480000}"/>
    <cellStyle name="Normal 4 3 3 3 2 5" xfId="18312" xr:uid="{00000000-0005-0000-0000-000043480000}"/>
    <cellStyle name="Normal 4 3 3 3 3" xfId="18313" xr:uid="{00000000-0005-0000-0000-000044480000}"/>
    <cellStyle name="Normal 4 3 3 3 3 2" xfId="18314" xr:uid="{00000000-0005-0000-0000-000045480000}"/>
    <cellStyle name="Normal 4 3 3 3 3 3" xfId="18315" xr:uid="{00000000-0005-0000-0000-000046480000}"/>
    <cellStyle name="Normal 4 3 3 3 3 4" xfId="18316" xr:uid="{00000000-0005-0000-0000-000047480000}"/>
    <cellStyle name="Normal 4 3 3 3 4" xfId="18317" xr:uid="{00000000-0005-0000-0000-000048480000}"/>
    <cellStyle name="Normal 4 3 3 3 4 2" xfId="18318" xr:uid="{00000000-0005-0000-0000-000049480000}"/>
    <cellStyle name="Normal 4 3 3 3 4 3" xfId="18319" xr:uid="{00000000-0005-0000-0000-00004A480000}"/>
    <cellStyle name="Normal 4 3 3 3 4 4" xfId="18320" xr:uid="{00000000-0005-0000-0000-00004B480000}"/>
    <cellStyle name="Normal 4 3 3 3 5" xfId="18321" xr:uid="{00000000-0005-0000-0000-00004C480000}"/>
    <cellStyle name="Normal 4 3 3 3 6" xfId="18322" xr:uid="{00000000-0005-0000-0000-00004D480000}"/>
    <cellStyle name="Normal 4 3 3 3 7" xfId="18323" xr:uid="{00000000-0005-0000-0000-00004E480000}"/>
    <cellStyle name="Normal 4 3 3 4" xfId="18324" xr:uid="{00000000-0005-0000-0000-00004F480000}"/>
    <cellStyle name="Normal 4 3 3 4 2" xfId="18325" xr:uid="{00000000-0005-0000-0000-000050480000}"/>
    <cellStyle name="Normal 4 3 3 4 2 2" xfId="18326" xr:uid="{00000000-0005-0000-0000-000051480000}"/>
    <cellStyle name="Normal 4 3 3 4 2 3" xfId="18327" xr:uid="{00000000-0005-0000-0000-000052480000}"/>
    <cellStyle name="Normal 4 3 3 4 2 4" xfId="18328" xr:uid="{00000000-0005-0000-0000-000053480000}"/>
    <cellStyle name="Normal 4 3 3 4 3" xfId="18329" xr:uid="{00000000-0005-0000-0000-000054480000}"/>
    <cellStyle name="Normal 4 3 3 4 4" xfId="18330" xr:uid="{00000000-0005-0000-0000-000055480000}"/>
    <cellStyle name="Normal 4 3 3 4 5" xfId="18331" xr:uid="{00000000-0005-0000-0000-000056480000}"/>
    <cellStyle name="Normal 4 3 3 5" xfId="18332" xr:uid="{00000000-0005-0000-0000-000057480000}"/>
    <cellStyle name="Normal 4 3 3 5 2" xfId="18333" xr:uid="{00000000-0005-0000-0000-000058480000}"/>
    <cellStyle name="Normal 4 3 3 5 3" xfId="18334" xr:uid="{00000000-0005-0000-0000-000059480000}"/>
    <cellStyle name="Normal 4 3 3 5 4" xfId="18335" xr:uid="{00000000-0005-0000-0000-00005A480000}"/>
    <cellStyle name="Normal 4 3 3 6" xfId="18336" xr:uid="{00000000-0005-0000-0000-00005B480000}"/>
    <cellStyle name="Normal 4 3 3 6 2" xfId="18337" xr:uid="{00000000-0005-0000-0000-00005C480000}"/>
    <cellStyle name="Normal 4 3 3 6 3" xfId="18338" xr:uid="{00000000-0005-0000-0000-00005D480000}"/>
    <cellStyle name="Normal 4 3 3 6 4" xfId="18339" xr:uid="{00000000-0005-0000-0000-00005E480000}"/>
    <cellStyle name="Normal 4 3 3 7" xfId="18340" xr:uid="{00000000-0005-0000-0000-00005F480000}"/>
    <cellStyle name="Normal 4 3 3 8" xfId="18341" xr:uid="{00000000-0005-0000-0000-000060480000}"/>
    <cellStyle name="Normal 4 3 3 9" xfId="18342" xr:uid="{00000000-0005-0000-0000-000061480000}"/>
    <cellStyle name="Normal 4 3 4" xfId="18343" xr:uid="{00000000-0005-0000-0000-000062480000}"/>
    <cellStyle name="Normal 4 3 4 2" xfId="18344" xr:uid="{00000000-0005-0000-0000-000063480000}"/>
    <cellStyle name="Normal 4 3 4 2 2" xfId="18345" xr:uid="{00000000-0005-0000-0000-000064480000}"/>
    <cellStyle name="Normal 4 3 4 2 2 2" xfId="18346" xr:uid="{00000000-0005-0000-0000-000065480000}"/>
    <cellStyle name="Normal 4 3 4 2 2 3" xfId="18347" xr:uid="{00000000-0005-0000-0000-000066480000}"/>
    <cellStyle name="Normal 4 3 4 2 2 4" xfId="18348" xr:uid="{00000000-0005-0000-0000-000067480000}"/>
    <cellStyle name="Normal 4 3 4 2 3" xfId="18349" xr:uid="{00000000-0005-0000-0000-000068480000}"/>
    <cellStyle name="Normal 4 3 4 2 3 2" xfId="18350" xr:uid="{00000000-0005-0000-0000-000069480000}"/>
    <cellStyle name="Normal 4 3 4 2 3 3" xfId="18351" xr:uid="{00000000-0005-0000-0000-00006A480000}"/>
    <cellStyle name="Normal 4 3 4 2 3 4" xfId="18352" xr:uid="{00000000-0005-0000-0000-00006B480000}"/>
    <cellStyle name="Normal 4 3 4 2 4" xfId="18353" xr:uid="{00000000-0005-0000-0000-00006C480000}"/>
    <cellStyle name="Normal 4 3 4 2 5" xfId="18354" xr:uid="{00000000-0005-0000-0000-00006D480000}"/>
    <cellStyle name="Normal 4 3 4 2 6" xfId="18355" xr:uid="{00000000-0005-0000-0000-00006E480000}"/>
    <cellStyle name="Normal 4 3 4 3" xfId="18356" xr:uid="{00000000-0005-0000-0000-00006F480000}"/>
    <cellStyle name="Normal 4 3 4 3 2" xfId="18357" xr:uid="{00000000-0005-0000-0000-000070480000}"/>
    <cellStyle name="Normal 4 3 4 3 3" xfId="18358" xr:uid="{00000000-0005-0000-0000-000071480000}"/>
    <cellStyle name="Normal 4 3 4 3 4" xfId="18359" xr:uid="{00000000-0005-0000-0000-000072480000}"/>
    <cellStyle name="Normal 4 3 4 4" xfId="18360" xr:uid="{00000000-0005-0000-0000-000073480000}"/>
    <cellStyle name="Normal 4 3 4 4 2" xfId="18361" xr:uid="{00000000-0005-0000-0000-000074480000}"/>
    <cellStyle name="Normal 4 3 4 4 3" xfId="18362" xr:uid="{00000000-0005-0000-0000-000075480000}"/>
    <cellStyle name="Normal 4 3 4 4 4" xfId="18363" xr:uid="{00000000-0005-0000-0000-000076480000}"/>
    <cellStyle name="Normal 4 3 4 5" xfId="18364" xr:uid="{00000000-0005-0000-0000-000077480000}"/>
    <cellStyle name="Normal 4 3 4 6" xfId="18365" xr:uid="{00000000-0005-0000-0000-000078480000}"/>
    <cellStyle name="Normal 4 3 4 7" xfId="18366" xr:uid="{00000000-0005-0000-0000-000079480000}"/>
    <cellStyle name="Normal 4 3 5" xfId="18367" xr:uid="{00000000-0005-0000-0000-00007A480000}"/>
    <cellStyle name="Normal 4 3 5 2" xfId="18368" xr:uid="{00000000-0005-0000-0000-00007B480000}"/>
    <cellStyle name="Normal 4 3 5 2 2" xfId="18369" xr:uid="{00000000-0005-0000-0000-00007C480000}"/>
    <cellStyle name="Normal 4 3 5 2 2 2" xfId="18370" xr:uid="{00000000-0005-0000-0000-00007D480000}"/>
    <cellStyle name="Normal 4 3 5 2 2 3" xfId="18371" xr:uid="{00000000-0005-0000-0000-00007E480000}"/>
    <cellStyle name="Normal 4 3 5 2 2 4" xfId="18372" xr:uid="{00000000-0005-0000-0000-00007F480000}"/>
    <cellStyle name="Normal 4 3 5 2 3" xfId="18373" xr:uid="{00000000-0005-0000-0000-000080480000}"/>
    <cellStyle name="Normal 4 3 5 2 3 2" xfId="18374" xr:uid="{00000000-0005-0000-0000-000081480000}"/>
    <cellStyle name="Normal 4 3 5 2 3 3" xfId="18375" xr:uid="{00000000-0005-0000-0000-000082480000}"/>
    <cellStyle name="Normal 4 3 5 2 3 4" xfId="18376" xr:uid="{00000000-0005-0000-0000-000083480000}"/>
    <cellStyle name="Normal 4 3 5 2 4" xfId="18377" xr:uid="{00000000-0005-0000-0000-000084480000}"/>
    <cellStyle name="Normal 4 3 5 2 4 2" xfId="18378" xr:uid="{00000000-0005-0000-0000-000085480000}"/>
    <cellStyle name="Normal 4 3 5 2 4 3" xfId="18379" xr:uid="{00000000-0005-0000-0000-000086480000}"/>
    <cellStyle name="Normal 4 3 5 2 4 4" xfId="18380" xr:uid="{00000000-0005-0000-0000-000087480000}"/>
    <cellStyle name="Normal 4 3 5 2 5" xfId="18381" xr:uid="{00000000-0005-0000-0000-000088480000}"/>
    <cellStyle name="Normal 4 3 5 2 6" xfId="18382" xr:uid="{00000000-0005-0000-0000-000089480000}"/>
    <cellStyle name="Normal 4 3 5 2 7" xfId="18383" xr:uid="{00000000-0005-0000-0000-00008A480000}"/>
    <cellStyle name="Normal 4 3 5 3" xfId="18384" xr:uid="{00000000-0005-0000-0000-00008B480000}"/>
    <cellStyle name="Normal 4 3 5 3 2" xfId="18385" xr:uid="{00000000-0005-0000-0000-00008C480000}"/>
    <cellStyle name="Normal 4 3 5 3 3" xfId="18386" xr:uid="{00000000-0005-0000-0000-00008D480000}"/>
    <cellStyle name="Normal 4 3 5 3 4" xfId="18387" xr:uid="{00000000-0005-0000-0000-00008E480000}"/>
    <cellStyle name="Normal 4 3 5 4" xfId="18388" xr:uid="{00000000-0005-0000-0000-00008F480000}"/>
    <cellStyle name="Normal 4 3 5 4 2" xfId="18389" xr:uid="{00000000-0005-0000-0000-000090480000}"/>
    <cellStyle name="Normal 4 3 5 4 3" xfId="18390" xr:uid="{00000000-0005-0000-0000-000091480000}"/>
    <cellStyle name="Normal 4 3 5 4 4" xfId="18391" xr:uid="{00000000-0005-0000-0000-000092480000}"/>
    <cellStyle name="Normal 4 3 5 5" xfId="18392" xr:uid="{00000000-0005-0000-0000-000093480000}"/>
    <cellStyle name="Normal 4 3 5 5 2" xfId="18393" xr:uid="{00000000-0005-0000-0000-000094480000}"/>
    <cellStyle name="Normal 4 3 5 5 3" xfId="18394" xr:uid="{00000000-0005-0000-0000-000095480000}"/>
    <cellStyle name="Normal 4 3 5 5 4" xfId="18395" xr:uid="{00000000-0005-0000-0000-000096480000}"/>
    <cellStyle name="Normal 4 3 5 6" xfId="18396" xr:uid="{00000000-0005-0000-0000-000097480000}"/>
    <cellStyle name="Normal 4 3 5 7" xfId="18397" xr:uid="{00000000-0005-0000-0000-000098480000}"/>
    <cellStyle name="Normal 4 3 5 8" xfId="18398" xr:uid="{00000000-0005-0000-0000-000099480000}"/>
    <cellStyle name="Normal 4 3 6" xfId="18399" xr:uid="{00000000-0005-0000-0000-00009A480000}"/>
    <cellStyle name="Normal 4 3 6 2" xfId="18400" xr:uid="{00000000-0005-0000-0000-00009B480000}"/>
    <cellStyle name="Normal 4 3 6 2 2" xfId="18401" xr:uid="{00000000-0005-0000-0000-00009C480000}"/>
    <cellStyle name="Normal 4 3 6 2 3" xfId="18402" xr:uid="{00000000-0005-0000-0000-00009D480000}"/>
    <cellStyle name="Normal 4 3 6 2 4" xfId="18403" xr:uid="{00000000-0005-0000-0000-00009E480000}"/>
    <cellStyle name="Normal 4 3 6 3" xfId="18404" xr:uid="{00000000-0005-0000-0000-00009F480000}"/>
    <cellStyle name="Normal 4 3 6 3 2" xfId="18405" xr:uid="{00000000-0005-0000-0000-0000A0480000}"/>
    <cellStyle name="Normal 4 3 6 3 3" xfId="18406" xr:uid="{00000000-0005-0000-0000-0000A1480000}"/>
    <cellStyle name="Normal 4 3 6 3 4" xfId="18407" xr:uid="{00000000-0005-0000-0000-0000A2480000}"/>
    <cellStyle name="Normal 4 3 6 4" xfId="18408" xr:uid="{00000000-0005-0000-0000-0000A3480000}"/>
    <cellStyle name="Normal 4 3 6 5" xfId="18409" xr:uid="{00000000-0005-0000-0000-0000A4480000}"/>
    <cellStyle name="Normal 4 3 6 6" xfId="18410" xr:uid="{00000000-0005-0000-0000-0000A5480000}"/>
    <cellStyle name="Normal 4 3 7" xfId="18411" xr:uid="{00000000-0005-0000-0000-0000A6480000}"/>
    <cellStyle name="Normal 4 3 7 2" xfId="18412" xr:uid="{00000000-0005-0000-0000-0000A7480000}"/>
    <cellStyle name="Normal 4 3 7 3" xfId="18413" xr:uid="{00000000-0005-0000-0000-0000A8480000}"/>
    <cellStyle name="Normal 4 3 7 4" xfId="18414" xr:uid="{00000000-0005-0000-0000-0000A9480000}"/>
    <cellStyle name="Normal 4 3 8" xfId="18415" xr:uid="{00000000-0005-0000-0000-0000AA480000}"/>
    <cellStyle name="Normal 4 3 8 2" xfId="18416" xr:uid="{00000000-0005-0000-0000-0000AB480000}"/>
    <cellStyle name="Normal 4 3 8 3" xfId="18417" xr:uid="{00000000-0005-0000-0000-0000AC480000}"/>
    <cellStyle name="Normal 4 3 8 4" xfId="18418" xr:uid="{00000000-0005-0000-0000-0000AD480000}"/>
    <cellStyle name="Normal 4 3 9" xfId="18419" xr:uid="{00000000-0005-0000-0000-0000AE480000}"/>
    <cellStyle name="Normal 4 4" xfId="18420" xr:uid="{00000000-0005-0000-0000-0000AF480000}"/>
    <cellStyle name="Normal 4 4 2" xfId="18421" xr:uid="{00000000-0005-0000-0000-0000B0480000}"/>
    <cellStyle name="Normal 4 4 2 2" xfId="18422" xr:uid="{00000000-0005-0000-0000-0000B1480000}"/>
    <cellStyle name="Normal 4 4 2 2 2" xfId="18423" xr:uid="{00000000-0005-0000-0000-0000B2480000}"/>
    <cellStyle name="Normal 4 4 2 2 2 2" xfId="18424" xr:uid="{00000000-0005-0000-0000-0000B3480000}"/>
    <cellStyle name="Normal 4 4 2 2 2 3" xfId="18425" xr:uid="{00000000-0005-0000-0000-0000B4480000}"/>
    <cellStyle name="Normal 4 4 2 2 2 4" xfId="18426" xr:uid="{00000000-0005-0000-0000-0000B5480000}"/>
    <cellStyle name="Normal 4 4 2 2 3" xfId="18427" xr:uid="{00000000-0005-0000-0000-0000B6480000}"/>
    <cellStyle name="Normal 4 4 2 2 3 2" xfId="18428" xr:uid="{00000000-0005-0000-0000-0000B7480000}"/>
    <cellStyle name="Normal 4 4 2 2 3 3" xfId="18429" xr:uid="{00000000-0005-0000-0000-0000B8480000}"/>
    <cellStyle name="Normal 4 4 2 2 3 4" xfId="18430" xr:uid="{00000000-0005-0000-0000-0000B9480000}"/>
    <cellStyle name="Normal 4 4 2 2 4" xfId="18431" xr:uid="{00000000-0005-0000-0000-0000BA480000}"/>
    <cellStyle name="Normal 4 4 2 2 5" xfId="18432" xr:uid="{00000000-0005-0000-0000-0000BB480000}"/>
    <cellStyle name="Normal 4 4 2 2 6" xfId="18433" xr:uid="{00000000-0005-0000-0000-0000BC480000}"/>
    <cellStyle name="Normal 4 4 2 3" xfId="18434" xr:uid="{00000000-0005-0000-0000-0000BD480000}"/>
    <cellStyle name="Normal 4 4 2 3 2" xfId="18435" xr:uid="{00000000-0005-0000-0000-0000BE480000}"/>
    <cellStyle name="Normal 4 4 2 3 3" xfId="18436" xr:uid="{00000000-0005-0000-0000-0000BF480000}"/>
    <cellStyle name="Normal 4 4 2 3 4" xfId="18437" xr:uid="{00000000-0005-0000-0000-0000C0480000}"/>
    <cellStyle name="Normal 4 4 2 4" xfId="18438" xr:uid="{00000000-0005-0000-0000-0000C1480000}"/>
    <cellStyle name="Normal 4 4 2 4 2" xfId="18439" xr:uid="{00000000-0005-0000-0000-0000C2480000}"/>
    <cellStyle name="Normal 4 4 2 4 3" xfId="18440" xr:uid="{00000000-0005-0000-0000-0000C3480000}"/>
    <cellStyle name="Normal 4 4 2 4 4" xfId="18441" xr:uid="{00000000-0005-0000-0000-0000C4480000}"/>
    <cellStyle name="Normal 4 4 2 5" xfId="18442" xr:uid="{00000000-0005-0000-0000-0000C5480000}"/>
    <cellStyle name="Normal 4 4 2 6" xfId="18443" xr:uid="{00000000-0005-0000-0000-0000C6480000}"/>
    <cellStyle name="Normal 4 4 2 7" xfId="18444" xr:uid="{00000000-0005-0000-0000-0000C7480000}"/>
    <cellStyle name="Normal 4 4 2 8" xfId="18445" xr:uid="{00000000-0005-0000-0000-0000C8480000}"/>
    <cellStyle name="Normal 4 4 3" xfId="18446" xr:uid="{00000000-0005-0000-0000-0000C9480000}"/>
    <cellStyle name="Normal 4 4 3 2" xfId="18447" xr:uid="{00000000-0005-0000-0000-0000CA480000}"/>
    <cellStyle name="Normal 4 4 3 2 2" xfId="18448" xr:uid="{00000000-0005-0000-0000-0000CB480000}"/>
    <cellStyle name="Normal 4 4 3 2 2 2" xfId="18449" xr:uid="{00000000-0005-0000-0000-0000CC480000}"/>
    <cellStyle name="Normal 4 4 3 2 2 3" xfId="18450" xr:uid="{00000000-0005-0000-0000-0000CD480000}"/>
    <cellStyle name="Normal 4 4 3 2 2 4" xfId="18451" xr:uid="{00000000-0005-0000-0000-0000CE480000}"/>
    <cellStyle name="Normal 4 4 3 2 3" xfId="18452" xr:uid="{00000000-0005-0000-0000-0000CF480000}"/>
    <cellStyle name="Normal 4 4 3 2 4" xfId="18453" xr:uid="{00000000-0005-0000-0000-0000D0480000}"/>
    <cellStyle name="Normal 4 4 3 2 5" xfId="18454" xr:uid="{00000000-0005-0000-0000-0000D1480000}"/>
    <cellStyle name="Normal 4 4 3 3" xfId="18455" xr:uid="{00000000-0005-0000-0000-0000D2480000}"/>
    <cellStyle name="Normal 4 4 3 3 2" xfId="18456" xr:uid="{00000000-0005-0000-0000-0000D3480000}"/>
    <cellStyle name="Normal 4 4 3 3 3" xfId="18457" xr:uid="{00000000-0005-0000-0000-0000D4480000}"/>
    <cellStyle name="Normal 4 4 3 3 4" xfId="18458" xr:uid="{00000000-0005-0000-0000-0000D5480000}"/>
    <cellStyle name="Normal 4 4 3 4" xfId="18459" xr:uid="{00000000-0005-0000-0000-0000D6480000}"/>
    <cellStyle name="Normal 4 4 3 5" xfId="18460" xr:uid="{00000000-0005-0000-0000-0000D7480000}"/>
    <cellStyle name="Normal 4 4 3 6" xfId="18461" xr:uid="{00000000-0005-0000-0000-0000D8480000}"/>
    <cellStyle name="Normal 4 4 4" xfId="18462" xr:uid="{00000000-0005-0000-0000-0000D9480000}"/>
    <cellStyle name="Normal 4 4 4 2" xfId="18463" xr:uid="{00000000-0005-0000-0000-0000DA480000}"/>
    <cellStyle name="Normal 4 4 4 2 2" xfId="18464" xr:uid="{00000000-0005-0000-0000-0000DB480000}"/>
    <cellStyle name="Normal 4 4 4 2 3" xfId="18465" xr:uid="{00000000-0005-0000-0000-0000DC480000}"/>
    <cellStyle name="Normal 4 4 4 2 4" xfId="18466" xr:uid="{00000000-0005-0000-0000-0000DD480000}"/>
    <cellStyle name="Normal 4 4 4 3" xfId="18467" xr:uid="{00000000-0005-0000-0000-0000DE480000}"/>
    <cellStyle name="Normal 4 4 4 4" xfId="18468" xr:uid="{00000000-0005-0000-0000-0000DF480000}"/>
    <cellStyle name="Normal 4 4 4 5" xfId="18469" xr:uid="{00000000-0005-0000-0000-0000E0480000}"/>
    <cellStyle name="Normal 4 4 5" xfId="18470" xr:uid="{00000000-0005-0000-0000-0000E1480000}"/>
    <cellStyle name="Normal 4 4 5 2" xfId="18471" xr:uid="{00000000-0005-0000-0000-0000E2480000}"/>
    <cellStyle name="Normal 4 4 5 3" xfId="18472" xr:uid="{00000000-0005-0000-0000-0000E3480000}"/>
    <cellStyle name="Normal 4 4 5 4" xfId="18473" xr:uid="{00000000-0005-0000-0000-0000E4480000}"/>
    <cellStyle name="Normal 4 4 6" xfId="18474" xr:uid="{00000000-0005-0000-0000-0000E5480000}"/>
    <cellStyle name="Normal 4 4 6 2" xfId="18475" xr:uid="{00000000-0005-0000-0000-0000E6480000}"/>
    <cellStyle name="Normal 4 4 6 3" xfId="18476" xr:uid="{00000000-0005-0000-0000-0000E7480000}"/>
    <cellStyle name="Normal 4 4 6 4" xfId="18477" xr:uid="{00000000-0005-0000-0000-0000E8480000}"/>
    <cellStyle name="Normal 4 5" xfId="18478" xr:uid="{00000000-0005-0000-0000-0000E9480000}"/>
    <cellStyle name="Normal 4 5 10" xfId="18479" xr:uid="{00000000-0005-0000-0000-0000EA480000}"/>
    <cellStyle name="Normal 4 5 11" xfId="18480" xr:uid="{00000000-0005-0000-0000-0000EB480000}"/>
    <cellStyle name="Normal 4 5 12" xfId="18481" xr:uid="{00000000-0005-0000-0000-0000EC480000}"/>
    <cellStyle name="Normal 4 5 13" xfId="18482" xr:uid="{00000000-0005-0000-0000-0000ED480000}"/>
    <cellStyle name="Normal 4 5 14" xfId="18483" xr:uid="{00000000-0005-0000-0000-0000EE480000}"/>
    <cellStyle name="Normal 4 5 15" xfId="18484" xr:uid="{00000000-0005-0000-0000-0000EF480000}"/>
    <cellStyle name="Normal 4 5 16" xfId="18485" xr:uid="{00000000-0005-0000-0000-0000F0480000}"/>
    <cellStyle name="Normal 4 5 17" xfId="18486" xr:uid="{00000000-0005-0000-0000-0000F1480000}"/>
    <cellStyle name="Normal 4 5 18" xfId="18487" xr:uid="{00000000-0005-0000-0000-0000F2480000}"/>
    <cellStyle name="Normal 4 5 19" xfId="18488" xr:uid="{00000000-0005-0000-0000-0000F3480000}"/>
    <cellStyle name="Normal 4 5 2" xfId="18489" xr:uid="{00000000-0005-0000-0000-0000F4480000}"/>
    <cellStyle name="Normal 4 5 2 2" xfId="18490" xr:uid="{00000000-0005-0000-0000-0000F5480000}"/>
    <cellStyle name="Normal 4 5 2 2 2" xfId="18491" xr:uid="{00000000-0005-0000-0000-0000F6480000}"/>
    <cellStyle name="Normal 4 5 2 2 2 2" xfId="18492" xr:uid="{00000000-0005-0000-0000-0000F7480000}"/>
    <cellStyle name="Normal 4 5 2 2 2 3" xfId="18493" xr:uid="{00000000-0005-0000-0000-0000F8480000}"/>
    <cellStyle name="Normal 4 5 2 2 2 4" xfId="18494" xr:uid="{00000000-0005-0000-0000-0000F9480000}"/>
    <cellStyle name="Normal 4 5 2 2 3" xfId="18495" xr:uid="{00000000-0005-0000-0000-0000FA480000}"/>
    <cellStyle name="Normal 4 5 2 2 4" xfId="18496" xr:uid="{00000000-0005-0000-0000-0000FB480000}"/>
    <cellStyle name="Normal 4 5 2 2 5" xfId="18497" xr:uid="{00000000-0005-0000-0000-0000FC480000}"/>
    <cellStyle name="Normal 4 5 2 3" xfId="18498" xr:uid="{00000000-0005-0000-0000-0000FD480000}"/>
    <cellStyle name="Normal 4 5 2 3 2" xfId="18499" xr:uid="{00000000-0005-0000-0000-0000FE480000}"/>
    <cellStyle name="Normal 4 5 2 3 3" xfId="18500" xr:uid="{00000000-0005-0000-0000-0000FF480000}"/>
    <cellStyle name="Normal 4 5 2 3 4" xfId="18501" xr:uid="{00000000-0005-0000-0000-000000490000}"/>
    <cellStyle name="Normal 4 5 2 4" xfId="18502" xr:uid="{00000000-0005-0000-0000-000001490000}"/>
    <cellStyle name="Normal 4 5 2 4 2" xfId="18503" xr:uid="{00000000-0005-0000-0000-000002490000}"/>
    <cellStyle name="Normal 4 5 2 4 3" xfId="18504" xr:uid="{00000000-0005-0000-0000-000003490000}"/>
    <cellStyle name="Normal 4 5 2 4 4" xfId="18505" xr:uid="{00000000-0005-0000-0000-000004490000}"/>
    <cellStyle name="Normal 4 5 20" xfId="18506" xr:uid="{00000000-0005-0000-0000-000005490000}"/>
    <cellStyle name="Normal 4 5 21" xfId="18507" xr:uid="{00000000-0005-0000-0000-000006490000}"/>
    <cellStyle name="Normal 4 5 22" xfId="18508" xr:uid="{00000000-0005-0000-0000-000007490000}"/>
    <cellStyle name="Normal 4 5 23" xfId="18509" xr:uid="{00000000-0005-0000-0000-000008490000}"/>
    <cellStyle name="Normal 4 5 24" xfId="18510" xr:uid="{00000000-0005-0000-0000-000009490000}"/>
    <cellStyle name="Normal 4 5 25" xfId="18511" xr:uid="{00000000-0005-0000-0000-00000A490000}"/>
    <cellStyle name="Normal 4 5 26" xfId="18512" xr:uid="{00000000-0005-0000-0000-00000B490000}"/>
    <cellStyle name="Normal 4 5 27" xfId="18513" xr:uid="{00000000-0005-0000-0000-00000C490000}"/>
    <cellStyle name="Normal 4 5 28" xfId="18514" xr:uid="{00000000-0005-0000-0000-00000D490000}"/>
    <cellStyle name="Normal 4 5 29" xfId="18515" xr:uid="{00000000-0005-0000-0000-00000E490000}"/>
    <cellStyle name="Normal 4 5 3" xfId="18516" xr:uid="{00000000-0005-0000-0000-00000F490000}"/>
    <cellStyle name="Normal 4 5 3 2" xfId="18517" xr:uid="{00000000-0005-0000-0000-000010490000}"/>
    <cellStyle name="Normal 4 5 3 2 2" xfId="18518" xr:uid="{00000000-0005-0000-0000-000011490000}"/>
    <cellStyle name="Normal 4 5 3 2 2 2" xfId="18519" xr:uid="{00000000-0005-0000-0000-000012490000}"/>
    <cellStyle name="Normal 4 5 3 2 2 3" xfId="18520" xr:uid="{00000000-0005-0000-0000-000013490000}"/>
    <cellStyle name="Normal 4 5 3 2 2 4" xfId="18521" xr:uid="{00000000-0005-0000-0000-000014490000}"/>
    <cellStyle name="Normal 4 5 3 2 3" xfId="18522" xr:uid="{00000000-0005-0000-0000-000015490000}"/>
    <cellStyle name="Normal 4 5 3 2 4" xfId="18523" xr:uid="{00000000-0005-0000-0000-000016490000}"/>
    <cellStyle name="Normal 4 5 3 2 5" xfId="18524" xr:uid="{00000000-0005-0000-0000-000017490000}"/>
    <cellStyle name="Normal 4 5 3 3" xfId="18525" xr:uid="{00000000-0005-0000-0000-000018490000}"/>
    <cellStyle name="Normal 4 5 3 3 2" xfId="18526" xr:uid="{00000000-0005-0000-0000-000019490000}"/>
    <cellStyle name="Normal 4 5 3 3 3" xfId="18527" xr:uid="{00000000-0005-0000-0000-00001A490000}"/>
    <cellStyle name="Normal 4 5 3 3 4" xfId="18528" xr:uid="{00000000-0005-0000-0000-00001B490000}"/>
    <cellStyle name="Normal 4 5 3 4" xfId="18529" xr:uid="{00000000-0005-0000-0000-00001C490000}"/>
    <cellStyle name="Normal 4 5 3 4 2" xfId="18530" xr:uid="{00000000-0005-0000-0000-00001D490000}"/>
    <cellStyle name="Normal 4 5 3 4 3" xfId="18531" xr:uid="{00000000-0005-0000-0000-00001E490000}"/>
    <cellStyle name="Normal 4 5 3 4 4" xfId="18532" xr:uid="{00000000-0005-0000-0000-00001F490000}"/>
    <cellStyle name="Normal 4 5 30" xfId="18533" xr:uid="{00000000-0005-0000-0000-000020490000}"/>
    <cellStyle name="Normal 4 5 31" xfId="18534" xr:uid="{00000000-0005-0000-0000-000021490000}"/>
    <cellStyle name="Normal 4 5 32" xfId="18535" xr:uid="{00000000-0005-0000-0000-000022490000}"/>
    <cellStyle name="Normal 4 5 33" xfId="18536" xr:uid="{00000000-0005-0000-0000-000023490000}"/>
    <cellStyle name="Normal 4 5 34" xfId="18537" xr:uid="{00000000-0005-0000-0000-000024490000}"/>
    <cellStyle name="Normal 4 5 35" xfId="18538" xr:uid="{00000000-0005-0000-0000-000025490000}"/>
    <cellStyle name="Normal 4 5 36" xfId="18539" xr:uid="{00000000-0005-0000-0000-000026490000}"/>
    <cellStyle name="Normal 4 5 37" xfId="18540" xr:uid="{00000000-0005-0000-0000-000027490000}"/>
    <cellStyle name="Normal 4 5 38" xfId="18541" xr:uid="{00000000-0005-0000-0000-000028490000}"/>
    <cellStyle name="Normal 4 5 39" xfId="18542" xr:uid="{00000000-0005-0000-0000-000029490000}"/>
    <cellStyle name="Normal 4 5 4" xfId="18543" xr:uid="{00000000-0005-0000-0000-00002A490000}"/>
    <cellStyle name="Normal 4 5 4 2" xfId="18544" xr:uid="{00000000-0005-0000-0000-00002B490000}"/>
    <cellStyle name="Normal 4 5 4 2 2" xfId="18545" xr:uid="{00000000-0005-0000-0000-00002C490000}"/>
    <cellStyle name="Normal 4 5 4 2 3" xfId="18546" xr:uid="{00000000-0005-0000-0000-00002D490000}"/>
    <cellStyle name="Normal 4 5 4 2 4" xfId="18547" xr:uid="{00000000-0005-0000-0000-00002E490000}"/>
    <cellStyle name="Normal 4 5 4 3" xfId="18548" xr:uid="{00000000-0005-0000-0000-00002F490000}"/>
    <cellStyle name="Normal 4 5 4 3 2" xfId="18549" xr:uid="{00000000-0005-0000-0000-000030490000}"/>
    <cellStyle name="Normal 4 5 4 3 3" xfId="18550" xr:uid="{00000000-0005-0000-0000-000031490000}"/>
    <cellStyle name="Normal 4 5 4 3 4" xfId="18551" xr:uid="{00000000-0005-0000-0000-000032490000}"/>
    <cellStyle name="Normal 4 5 40" xfId="18552" xr:uid="{00000000-0005-0000-0000-000033490000}"/>
    <cellStyle name="Normal 4 5 41" xfId="18553" xr:uid="{00000000-0005-0000-0000-000034490000}"/>
    <cellStyle name="Normal 4 5 42" xfId="18554" xr:uid="{00000000-0005-0000-0000-000035490000}"/>
    <cellStyle name="Normal 4 5 43" xfId="18555" xr:uid="{00000000-0005-0000-0000-000036490000}"/>
    <cellStyle name="Normal 4 5 44" xfId="18556" xr:uid="{00000000-0005-0000-0000-000037490000}"/>
    <cellStyle name="Normal 4 5 45" xfId="18557" xr:uid="{00000000-0005-0000-0000-000038490000}"/>
    <cellStyle name="Normal 4 5 46" xfId="18558" xr:uid="{00000000-0005-0000-0000-000039490000}"/>
    <cellStyle name="Normal 4 5 47" xfId="18559" xr:uid="{00000000-0005-0000-0000-00003A490000}"/>
    <cellStyle name="Normal 4 5 48" xfId="18560" xr:uid="{00000000-0005-0000-0000-00003B490000}"/>
    <cellStyle name="Normal 4 5 49" xfId="18561" xr:uid="{00000000-0005-0000-0000-00003C490000}"/>
    <cellStyle name="Normal 4 5 5" xfId="18562" xr:uid="{00000000-0005-0000-0000-00003D490000}"/>
    <cellStyle name="Normal 4 5 5 2" xfId="18563" xr:uid="{00000000-0005-0000-0000-00003E490000}"/>
    <cellStyle name="Normal 4 5 5 2 2" xfId="18564" xr:uid="{00000000-0005-0000-0000-00003F490000}"/>
    <cellStyle name="Normal 4 5 5 2 3" xfId="18565" xr:uid="{00000000-0005-0000-0000-000040490000}"/>
    <cellStyle name="Normal 4 5 5 2 4" xfId="18566" xr:uid="{00000000-0005-0000-0000-000041490000}"/>
    <cellStyle name="Normal 4 5 50" xfId="18567" xr:uid="{00000000-0005-0000-0000-000042490000}"/>
    <cellStyle name="Normal 4 5 51" xfId="18568" xr:uid="{00000000-0005-0000-0000-000043490000}"/>
    <cellStyle name="Normal 4 5 52" xfId="18569" xr:uid="{00000000-0005-0000-0000-000044490000}"/>
    <cellStyle name="Normal 4 5 53" xfId="18570" xr:uid="{00000000-0005-0000-0000-000045490000}"/>
    <cellStyle name="Normal 4 5 54" xfId="18571" xr:uid="{00000000-0005-0000-0000-000046490000}"/>
    <cellStyle name="Normal 4 5 55" xfId="18572" xr:uid="{00000000-0005-0000-0000-000047490000}"/>
    <cellStyle name="Normal 4 5 56" xfId="18573" xr:uid="{00000000-0005-0000-0000-000048490000}"/>
    <cellStyle name="Normal 4 5 57" xfId="18574" xr:uid="{00000000-0005-0000-0000-000049490000}"/>
    <cellStyle name="Normal 4 5 58" xfId="18575" xr:uid="{00000000-0005-0000-0000-00004A490000}"/>
    <cellStyle name="Normal 4 5 59" xfId="18576" xr:uid="{00000000-0005-0000-0000-00004B490000}"/>
    <cellStyle name="Normal 4 5 6" xfId="18577" xr:uid="{00000000-0005-0000-0000-00004C490000}"/>
    <cellStyle name="Normal 4 5 60" xfId="18578" xr:uid="{00000000-0005-0000-0000-00004D490000}"/>
    <cellStyle name="Normal 4 5 61" xfId="18579" xr:uid="{00000000-0005-0000-0000-00004E490000}"/>
    <cellStyle name="Normal 4 5 62" xfId="18580" xr:uid="{00000000-0005-0000-0000-00004F490000}"/>
    <cellStyle name="Normal 4 5 63" xfId="18581" xr:uid="{00000000-0005-0000-0000-000050490000}"/>
    <cellStyle name="Normal 4 5 64" xfId="18582" xr:uid="{00000000-0005-0000-0000-000051490000}"/>
    <cellStyle name="Normal 4 5 65" xfId="18583" xr:uid="{00000000-0005-0000-0000-000052490000}"/>
    <cellStyle name="Normal 4 5 66" xfId="18584" xr:uid="{00000000-0005-0000-0000-000053490000}"/>
    <cellStyle name="Normal 4 5 67" xfId="18585" xr:uid="{00000000-0005-0000-0000-000054490000}"/>
    <cellStyle name="Normal 4 5 68" xfId="18586" xr:uid="{00000000-0005-0000-0000-000055490000}"/>
    <cellStyle name="Normal 4 5 69" xfId="18587" xr:uid="{00000000-0005-0000-0000-000056490000}"/>
    <cellStyle name="Normal 4 5 7" xfId="18588" xr:uid="{00000000-0005-0000-0000-000057490000}"/>
    <cellStyle name="Normal 4 5 70" xfId="18589" xr:uid="{00000000-0005-0000-0000-000058490000}"/>
    <cellStyle name="Normal 4 5 71" xfId="18590" xr:uid="{00000000-0005-0000-0000-000059490000}"/>
    <cellStyle name="Normal 4 5 72" xfId="18591" xr:uid="{00000000-0005-0000-0000-00005A490000}"/>
    <cellStyle name="Normal 4 5 73" xfId="18592" xr:uid="{00000000-0005-0000-0000-00005B490000}"/>
    <cellStyle name="Normal 4 5 74" xfId="18593" xr:uid="{00000000-0005-0000-0000-00005C490000}"/>
    <cellStyle name="Normal 4 5 75" xfId="18594" xr:uid="{00000000-0005-0000-0000-00005D490000}"/>
    <cellStyle name="Normal 4 5 76" xfId="18595" xr:uid="{00000000-0005-0000-0000-00005E490000}"/>
    <cellStyle name="Normal 4 5 77" xfId="18596" xr:uid="{00000000-0005-0000-0000-00005F490000}"/>
    <cellStyle name="Normal 4 5 78" xfId="18597" xr:uid="{00000000-0005-0000-0000-000060490000}"/>
    <cellStyle name="Normal 4 5 79" xfId="18598" xr:uid="{00000000-0005-0000-0000-000061490000}"/>
    <cellStyle name="Normal 4 5 8" xfId="18599" xr:uid="{00000000-0005-0000-0000-000062490000}"/>
    <cellStyle name="Normal 4 5 80" xfId="18600" xr:uid="{00000000-0005-0000-0000-000063490000}"/>
    <cellStyle name="Normal 4 5 81" xfId="18601" xr:uid="{00000000-0005-0000-0000-000064490000}"/>
    <cellStyle name="Normal 4 5 82" xfId="18602" xr:uid="{00000000-0005-0000-0000-000065490000}"/>
    <cellStyle name="Normal 4 5 83" xfId="18603" xr:uid="{00000000-0005-0000-0000-000066490000}"/>
    <cellStyle name="Normal 4 5 84" xfId="18604" xr:uid="{00000000-0005-0000-0000-000067490000}"/>
    <cellStyle name="Normal 4 5 85" xfId="18605" xr:uid="{00000000-0005-0000-0000-000068490000}"/>
    <cellStyle name="Normal 4 5 86" xfId="18606" xr:uid="{00000000-0005-0000-0000-000069490000}"/>
    <cellStyle name="Normal 4 5 87" xfId="18607" xr:uid="{00000000-0005-0000-0000-00006A490000}"/>
    <cellStyle name="Normal 4 5 88" xfId="18608" xr:uid="{00000000-0005-0000-0000-00006B490000}"/>
    <cellStyle name="Normal 4 5 89" xfId="18609" xr:uid="{00000000-0005-0000-0000-00006C490000}"/>
    <cellStyle name="Normal 4 5 9" xfId="18610" xr:uid="{00000000-0005-0000-0000-00006D490000}"/>
    <cellStyle name="Normal 4 5 90" xfId="18611" xr:uid="{00000000-0005-0000-0000-00006E490000}"/>
    <cellStyle name="Normal 4 5 91" xfId="18612" xr:uid="{00000000-0005-0000-0000-00006F490000}"/>
    <cellStyle name="Normal 4 5 92" xfId="18613" xr:uid="{00000000-0005-0000-0000-000070490000}"/>
    <cellStyle name="Normal 4 5 93" xfId="18614" xr:uid="{00000000-0005-0000-0000-000071490000}"/>
    <cellStyle name="Normal 4 5 94" xfId="18615" xr:uid="{00000000-0005-0000-0000-000072490000}"/>
    <cellStyle name="Normal 4 5 94 2" xfId="18616" xr:uid="{00000000-0005-0000-0000-000073490000}"/>
    <cellStyle name="Normal 4 5 94 3" xfId="18617" xr:uid="{00000000-0005-0000-0000-000074490000}"/>
    <cellStyle name="Normal 4 5 94 4" xfId="18618" xr:uid="{00000000-0005-0000-0000-000075490000}"/>
    <cellStyle name="Normal 4 6" xfId="18619" xr:uid="{00000000-0005-0000-0000-000076490000}"/>
    <cellStyle name="Normal 4 6 2" xfId="18620" xr:uid="{00000000-0005-0000-0000-000077490000}"/>
    <cellStyle name="Normal 4 6 2 2" xfId="18621" xr:uid="{00000000-0005-0000-0000-000078490000}"/>
    <cellStyle name="Normal 4 6 2 2 2" xfId="18622" xr:uid="{00000000-0005-0000-0000-000079490000}"/>
    <cellStyle name="Normal 4 6 2 2 3" xfId="18623" xr:uid="{00000000-0005-0000-0000-00007A490000}"/>
    <cellStyle name="Normal 4 6 2 2 4" xfId="18624" xr:uid="{00000000-0005-0000-0000-00007B490000}"/>
    <cellStyle name="Normal 4 6 2 3" xfId="18625" xr:uid="{00000000-0005-0000-0000-00007C490000}"/>
    <cellStyle name="Normal 4 6 2 3 2" xfId="18626" xr:uid="{00000000-0005-0000-0000-00007D490000}"/>
    <cellStyle name="Normal 4 6 2 3 3" xfId="18627" xr:uid="{00000000-0005-0000-0000-00007E490000}"/>
    <cellStyle name="Normal 4 6 2 3 4" xfId="18628" xr:uid="{00000000-0005-0000-0000-00007F490000}"/>
    <cellStyle name="Normal 4 6 3" xfId="18629" xr:uid="{00000000-0005-0000-0000-000080490000}"/>
    <cellStyle name="Normal 4 6 3 2" xfId="18630" xr:uid="{00000000-0005-0000-0000-000081490000}"/>
    <cellStyle name="Normal 4 6 3 3" xfId="18631" xr:uid="{00000000-0005-0000-0000-000082490000}"/>
    <cellStyle name="Normal 4 6 3 4" xfId="18632" xr:uid="{00000000-0005-0000-0000-000083490000}"/>
    <cellStyle name="Normal 4 6 4" xfId="18633" xr:uid="{00000000-0005-0000-0000-000084490000}"/>
    <cellStyle name="Normal 4 6 4 2" xfId="18634" xr:uid="{00000000-0005-0000-0000-000085490000}"/>
    <cellStyle name="Normal 4 6 4 3" xfId="18635" xr:uid="{00000000-0005-0000-0000-000086490000}"/>
    <cellStyle name="Normal 4 6 4 4" xfId="18636" xr:uid="{00000000-0005-0000-0000-000087490000}"/>
    <cellStyle name="Normal 4 7" xfId="18637" xr:uid="{00000000-0005-0000-0000-000088490000}"/>
    <cellStyle name="Normal 4 7 2" xfId="18638" xr:uid="{00000000-0005-0000-0000-000089490000}"/>
    <cellStyle name="Normal 4 7 2 2" xfId="18639" xr:uid="{00000000-0005-0000-0000-00008A490000}"/>
    <cellStyle name="Normal 4 7 2 2 2" xfId="18640" xr:uid="{00000000-0005-0000-0000-00008B490000}"/>
    <cellStyle name="Normal 4 7 2 2 3" xfId="18641" xr:uid="{00000000-0005-0000-0000-00008C490000}"/>
    <cellStyle name="Normal 4 7 2 2 4" xfId="18642" xr:uid="{00000000-0005-0000-0000-00008D490000}"/>
    <cellStyle name="Normal 4 7 2 3" xfId="18643" xr:uid="{00000000-0005-0000-0000-00008E490000}"/>
    <cellStyle name="Normal 4 7 2 3 2" xfId="18644" xr:uid="{00000000-0005-0000-0000-00008F490000}"/>
    <cellStyle name="Normal 4 7 2 3 3" xfId="18645" xr:uid="{00000000-0005-0000-0000-000090490000}"/>
    <cellStyle name="Normal 4 7 2 3 4" xfId="18646" xr:uid="{00000000-0005-0000-0000-000091490000}"/>
    <cellStyle name="Normal 4 7 3" xfId="18647" xr:uid="{00000000-0005-0000-0000-000092490000}"/>
    <cellStyle name="Normal 4 7 3 2" xfId="18648" xr:uid="{00000000-0005-0000-0000-000093490000}"/>
    <cellStyle name="Normal 4 7 3 3" xfId="18649" xr:uid="{00000000-0005-0000-0000-000094490000}"/>
    <cellStyle name="Normal 4 7 3 4" xfId="18650" xr:uid="{00000000-0005-0000-0000-000095490000}"/>
    <cellStyle name="Normal 4 7 4" xfId="18651" xr:uid="{00000000-0005-0000-0000-000096490000}"/>
    <cellStyle name="Normal 4 7 4 2" xfId="18652" xr:uid="{00000000-0005-0000-0000-000097490000}"/>
    <cellStyle name="Normal 4 7 4 3" xfId="18653" xr:uid="{00000000-0005-0000-0000-000098490000}"/>
    <cellStyle name="Normal 4 7 4 4" xfId="18654" xr:uid="{00000000-0005-0000-0000-000099490000}"/>
    <cellStyle name="Normal 4 8" xfId="18655" xr:uid="{00000000-0005-0000-0000-00009A490000}"/>
    <cellStyle name="Normal 4 8 2" xfId="18656" xr:uid="{00000000-0005-0000-0000-00009B490000}"/>
    <cellStyle name="Normal 4 8 2 2" xfId="18657" xr:uid="{00000000-0005-0000-0000-00009C490000}"/>
    <cellStyle name="Normal 4 8 2 2 2" xfId="18658" xr:uid="{00000000-0005-0000-0000-00009D490000}"/>
    <cellStyle name="Normal 4 8 2 2 3" xfId="18659" xr:uid="{00000000-0005-0000-0000-00009E490000}"/>
    <cellStyle name="Normal 4 8 2 2 4" xfId="18660" xr:uid="{00000000-0005-0000-0000-00009F490000}"/>
    <cellStyle name="Normal 4 8 3" xfId="18661" xr:uid="{00000000-0005-0000-0000-0000A0490000}"/>
    <cellStyle name="Normal 4 8 3 2" xfId="18662" xr:uid="{00000000-0005-0000-0000-0000A1490000}"/>
    <cellStyle name="Normal 4 8 3 3" xfId="18663" xr:uid="{00000000-0005-0000-0000-0000A2490000}"/>
    <cellStyle name="Normal 4 8 3 4" xfId="18664" xr:uid="{00000000-0005-0000-0000-0000A3490000}"/>
    <cellStyle name="Normal 4 9" xfId="18665" xr:uid="{00000000-0005-0000-0000-0000A4490000}"/>
    <cellStyle name="Normal 4 9 2" xfId="18666" xr:uid="{00000000-0005-0000-0000-0000A5490000}"/>
    <cellStyle name="Normal 4 9 2 2" xfId="18667" xr:uid="{00000000-0005-0000-0000-0000A6490000}"/>
    <cellStyle name="Normal 4 9 2 3" xfId="18668" xr:uid="{00000000-0005-0000-0000-0000A7490000}"/>
    <cellStyle name="Normal 4 9 2 4" xfId="18669" xr:uid="{00000000-0005-0000-0000-0000A8490000}"/>
    <cellStyle name="Normal 4 9 3" xfId="18670" xr:uid="{00000000-0005-0000-0000-0000A9490000}"/>
    <cellStyle name="Normal 40" xfId="18671" xr:uid="{00000000-0005-0000-0000-0000AA490000}"/>
    <cellStyle name="Normal 40 2" xfId="18672" xr:uid="{00000000-0005-0000-0000-0000AB490000}"/>
    <cellStyle name="Normal 40 3" xfId="18673" xr:uid="{00000000-0005-0000-0000-0000AC490000}"/>
    <cellStyle name="Normal 40 3 2" xfId="18674" xr:uid="{00000000-0005-0000-0000-0000AD490000}"/>
    <cellStyle name="Normal 40 3 2 2" xfId="18675" xr:uid="{00000000-0005-0000-0000-0000AE490000}"/>
    <cellStyle name="Normal 40 3 2 2 2" xfId="18676" xr:uid="{00000000-0005-0000-0000-0000AF490000}"/>
    <cellStyle name="Normal 40 3 2 2 3" xfId="18677" xr:uid="{00000000-0005-0000-0000-0000B0490000}"/>
    <cellStyle name="Normal 40 3 2 2 4" xfId="18678" xr:uid="{00000000-0005-0000-0000-0000B1490000}"/>
    <cellStyle name="Normal 40 3 2 3" xfId="18679" xr:uid="{00000000-0005-0000-0000-0000B2490000}"/>
    <cellStyle name="Normal 40 3 2 4" xfId="18680" xr:uid="{00000000-0005-0000-0000-0000B3490000}"/>
    <cellStyle name="Normal 40 3 2 5" xfId="18681" xr:uid="{00000000-0005-0000-0000-0000B4490000}"/>
    <cellStyle name="Normal 40 3 3" xfId="18682" xr:uid="{00000000-0005-0000-0000-0000B5490000}"/>
    <cellStyle name="Normal 40 3 3 2" xfId="18683" xr:uid="{00000000-0005-0000-0000-0000B6490000}"/>
    <cellStyle name="Normal 40 3 3 3" xfId="18684" xr:uid="{00000000-0005-0000-0000-0000B7490000}"/>
    <cellStyle name="Normal 40 3 3 4" xfId="18685" xr:uid="{00000000-0005-0000-0000-0000B8490000}"/>
    <cellStyle name="Normal 40 3 4" xfId="18686" xr:uid="{00000000-0005-0000-0000-0000B9490000}"/>
    <cellStyle name="Normal 40 3 5" xfId="18687" xr:uid="{00000000-0005-0000-0000-0000BA490000}"/>
    <cellStyle name="Normal 40 3 6" xfId="18688" xr:uid="{00000000-0005-0000-0000-0000BB490000}"/>
    <cellStyle name="Normal 41" xfId="18689" xr:uid="{00000000-0005-0000-0000-0000BC490000}"/>
    <cellStyle name="Normal 41 2" xfId="18690" xr:uid="{00000000-0005-0000-0000-0000BD490000}"/>
    <cellStyle name="Normal 41 3" xfId="18691" xr:uid="{00000000-0005-0000-0000-0000BE490000}"/>
    <cellStyle name="Normal 41 3 2" xfId="18692" xr:uid="{00000000-0005-0000-0000-0000BF490000}"/>
    <cellStyle name="Normal 41 3 2 2" xfId="18693" xr:uid="{00000000-0005-0000-0000-0000C0490000}"/>
    <cellStyle name="Normal 41 3 2 2 2" xfId="18694" xr:uid="{00000000-0005-0000-0000-0000C1490000}"/>
    <cellStyle name="Normal 41 3 2 2 3" xfId="18695" xr:uid="{00000000-0005-0000-0000-0000C2490000}"/>
    <cellStyle name="Normal 41 3 2 2 4" xfId="18696" xr:uid="{00000000-0005-0000-0000-0000C3490000}"/>
    <cellStyle name="Normal 41 3 2 3" xfId="18697" xr:uid="{00000000-0005-0000-0000-0000C4490000}"/>
    <cellStyle name="Normal 41 3 2 4" xfId="18698" xr:uid="{00000000-0005-0000-0000-0000C5490000}"/>
    <cellStyle name="Normal 41 3 2 5" xfId="18699" xr:uid="{00000000-0005-0000-0000-0000C6490000}"/>
    <cellStyle name="Normal 41 3 3" xfId="18700" xr:uid="{00000000-0005-0000-0000-0000C7490000}"/>
    <cellStyle name="Normal 41 3 3 2" xfId="18701" xr:uid="{00000000-0005-0000-0000-0000C8490000}"/>
    <cellStyle name="Normal 41 3 3 3" xfId="18702" xr:uid="{00000000-0005-0000-0000-0000C9490000}"/>
    <cellStyle name="Normal 41 3 3 4" xfId="18703" xr:uid="{00000000-0005-0000-0000-0000CA490000}"/>
    <cellStyle name="Normal 41 3 4" xfId="18704" xr:uid="{00000000-0005-0000-0000-0000CB490000}"/>
    <cellStyle name="Normal 41 3 5" xfId="18705" xr:uid="{00000000-0005-0000-0000-0000CC490000}"/>
    <cellStyle name="Normal 41 3 6" xfId="18706" xr:uid="{00000000-0005-0000-0000-0000CD490000}"/>
    <cellStyle name="Normal 42" xfId="18707" xr:uid="{00000000-0005-0000-0000-0000CE490000}"/>
    <cellStyle name="Normal 42 2" xfId="18708" xr:uid="{00000000-0005-0000-0000-0000CF490000}"/>
    <cellStyle name="Normal 42 3" xfId="18709" xr:uid="{00000000-0005-0000-0000-0000D0490000}"/>
    <cellStyle name="Normal 42 3 2" xfId="18710" xr:uid="{00000000-0005-0000-0000-0000D1490000}"/>
    <cellStyle name="Normal 42 3 2 2" xfId="18711" xr:uid="{00000000-0005-0000-0000-0000D2490000}"/>
    <cellStyle name="Normal 42 3 2 2 2" xfId="18712" xr:uid="{00000000-0005-0000-0000-0000D3490000}"/>
    <cellStyle name="Normal 42 3 2 2 3" xfId="18713" xr:uid="{00000000-0005-0000-0000-0000D4490000}"/>
    <cellStyle name="Normal 42 3 2 2 4" xfId="18714" xr:uid="{00000000-0005-0000-0000-0000D5490000}"/>
    <cellStyle name="Normal 42 3 2 3" xfId="18715" xr:uid="{00000000-0005-0000-0000-0000D6490000}"/>
    <cellStyle name="Normal 42 3 2 4" xfId="18716" xr:uid="{00000000-0005-0000-0000-0000D7490000}"/>
    <cellStyle name="Normal 42 3 2 5" xfId="18717" xr:uid="{00000000-0005-0000-0000-0000D8490000}"/>
    <cellStyle name="Normal 42 3 3" xfId="18718" xr:uid="{00000000-0005-0000-0000-0000D9490000}"/>
    <cellStyle name="Normal 42 3 3 2" xfId="18719" xr:uid="{00000000-0005-0000-0000-0000DA490000}"/>
    <cellStyle name="Normal 42 3 3 3" xfId="18720" xr:uid="{00000000-0005-0000-0000-0000DB490000}"/>
    <cellStyle name="Normal 42 3 3 4" xfId="18721" xr:uid="{00000000-0005-0000-0000-0000DC490000}"/>
    <cellStyle name="Normal 42 3 4" xfId="18722" xr:uid="{00000000-0005-0000-0000-0000DD490000}"/>
    <cellStyle name="Normal 42 3 5" xfId="18723" xr:uid="{00000000-0005-0000-0000-0000DE490000}"/>
    <cellStyle name="Normal 42 3 6" xfId="18724" xr:uid="{00000000-0005-0000-0000-0000DF490000}"/>
    <cellStyle name="Normal 43" xfId="18725" xr:uid="{00000000-0005-0000-0000-0000E0490000}"/>
    <cellStyle name="Normal 43 2" xfId="18726" xr:uid="{00000000-0005-0000-0000-0000E1490000}"/>
    <cellStyle name="Normal 43 3" xfId="18727" xr:uid="{00000000-0005-0000-0000-0000E2490000}"/>
    <cellStyle name="Normal 43 3 2" xfId="18728" xr:uid="{00000000-0005-0000-0000-0000E3490000}"/>
    <cellStyle name="Normal 43 3 2 2" xfId="18729" xr:uid="{00000000-0005-0000-0000-0000E4490000}"/>
    <cellStyle name="Normal 43 3 2 2 2" xfId="18730" xr:uid="{00000000-0005-0000-0000-0000E5490000}"/>
    <cellStyle name="Normal 43 3 2 2 3" xfId="18731" xr:uid="{00000000-0005-0000-0000-0000E6490000}"/>
    <cellStyle name="Normal 43 3 2 2 4" xfId="18732" xr:uid="{00000000-0005-0000-0000-0000E7490000}"/>
    <cellStyle name="Normal 43 3 2 3" xfId="18733" xr:uid="{00000000-0005-0000-0000-0000E8490000}"/>
    <cellStyle name="Normal 43 3 2 4" xfId="18734" xr:uid="{00000000-0005-0000-0000-0000E9490000}"/>
    <cellStyle name="Normal 43 3 2 5" xfId="18735" xr:uid="{00000000-0005-0000-0000-0000EA490000}"/>
    <cellStyle name="Normal 43 3 3" xfId="18736" xr:uid="{00000000-0005-0000-0000-0000EB490000}"/>
    <cellStyle name="Normal 43 3 3 2" xfId="18737" xr:uid="{00000000-0005-0000-0000-0000EC490000}"/>
    <cellStyle name="Normal 43 3 3 3" xfId="18738" xr:uid="{00000000-0005-0000-0000-0000ED490000}"/>
    <cellStyle name="Normal 43 3 3 4" xfId="18739" xr:uid="{00000000-0005-0000-0000-0000EE490000}"/>
    <cellStyle name="Normal 43 3 4" xfId="18740" xr:uid="{00000000-0005-0000-0000-0000EF490000}"/>
    <cellStyle name="Normal 43 3 5" xfId="18741" xr:uid="{00000000-0005-0000-0000-0000F0490000}"/>
    <cellStyle name="Normal 43 3 6" xfId="18742" xr:uid="{00000000-0005-0000-0000-0000F1490000}"/>
    <cellStyle name="Normal 44" xfId="18743" xr:uid="{00000000-0005-0000-0000-0000F2490000}"/>
    <cellStyle name="Normal 44 2" xfId="18744" xr:uid="{00000000-0005-0000-0000-0000F3490000}"/>
    <cellStyle name="Normal 44 2 2" xfId="18745" xr:uid="{00000000-0005-0000-0000-0000F4490000}"/>
    <cellStyle name="Normal 44 2 2 2" xfId="18746" xr:uid="{00000000-0005-0000-0000-0000F5490000}"/>
    <cellStyle name="Normal 44 2 2 2 2" xfId="18747" xr:uid="{00000000-0005-0000-0000-0000F6490000}"/>
    <cellStyle name="Normal 44 2 2 2 2 2" xfId="18748" xr:uid="{00000000-0005-0000-0000-0000F7490000}"/>
    <cellStyle name="Normal 44 2 2 2 2 3" xfId="18749" xr:uid="{00000000-0005-0000-0000-0000F8490000}"/>
    <cellStyle name="Normal 44 2 2 2 2 4" xfId="18750" xr:uid="{00000000-0005-0000-0000-0000F9490000}"/>
    <cellStyle name="Normal 44 2 2 2 3" xfId="18751" xr:uid="{00000000-0005-0000-0000-0000FA490000}"/>
    <cellStyle name="Normal 44 2 2 2 4" xfId="18752" xr:uid="{00000000-0005-0000-0000-0000FB490000}"/>
    <cellStyle name="Normal 44 2 2 2 5" xfId="18753" xr:uid="{00000000-0005-0000-0000-0000FC490000}"/>
    <cellStyle name="Normal 44 2 2 3" xfId="18754" xr:uid="{00000000-0005-0000-0000-0000FD490000}"/>
    <cellStyle name="Normal 44 2 2 3 2" xfId="18755" xr:uid="{00000000-0005-0000-0000-0000FE490000}"/>
    <cellStyle name="Normal 44 2 2 3 3" xfId="18756" xr:uid="{00000000-0005-0000-0000-0000FF490000}"/>
    <cellStyle name="Normal 44 2 2 3 4" xfId="18757" xr:uid="{00000000-0005-0000-0000-0000004A0000}"/>
    <cellStyle name="Normal 44 2 2 4" xfId="18758" xr:uid="{00000000-0005-0000-0000-0000014A0000}"/>
    <cellStyle name="Normal 44 2 2 5" xfId="18759" xr:uid="{00000000-0005-0000-0000-0000024A0000}"/>
    <cellStyle name="Normal 44 2 2 6" xfId="18760" xr:uid="{00000000-0005-0000-0000-0000034A0000}"/>
    <cellStyle name="Normal 44 3" xfId="18761" xr:uid="{00000000-0005-0000-0000-0000044A0000}"/>
    <cellStyle name="Normal 44 3 2" xfId="18762" xr:uid="{00000000-0005-0000-0000-0000054A0000}"/>
    <cellStyle name="Normal 44 3 2 2" xfId="18763" xr:uid="{00000000-0005-0000-0000-0000064A0000}"/>
    <cellStyle name="Normal 44 3 2 2 2" xfId="18764" xr:uid="{00000000-0005-0000-0000-0000074A0000}"/>
    <cellStyle name="Normal 44 3 2 2 3" xfId="18765" xr:uid="{00000000-0005-0000-0000-0000084A0000}"/>
    <cellStyle name="Normal 44 3 2 2 4" xfId="18766" xr:uid="{00000000-0005-0000-0000-0000094A0000}"/>
    <cellStyle name="Normal 44 3 2 3" xfId="18767" xr:uid="{00000000-0005-0000-0000-00000A4A0000}"/>
    <cellStyle name="Normal 44 3 2 4" xfId="18768" xr:uid="{00000000-0005-0000-0000-00000B4A0000}"/>
    <cellStyle name="Normal 44 3 2 5" xfId="18769" xr:uid="{00000000-0005-0000-0000-00000C4A0000}"/>
    <cellStyle name="Normal 44 3 3" xfId="18770" xr:uid="{00000000-0005-0000-0000-00000D4A0000}"/>
    <cellStyle name="Normal 44 3 3 2" xfId="18771" xr:uid="{00000000-0005-0000-0000-00000E4A0000}"/>
    <cellStyle name="Normal 44 3 3 3" xfId="18772" xr:uid="{00000000-0005-0000-0000-00000F4A0000}"/>
    <cellStyle name="Normal 44 3 3 4" xfId="18773" xr:uid="{00000000-0005-0000-0000-0000104A0000}"/>
    <cellStyle name="Normal 44 3 4" xfId="18774" xr:uid="{00000000-0005-0000-0000-0000114A0000}"/>
    <cellStyle name="Normal 44 3 5" xfId="18775" xr:uid="{00000000-0005-0000-0000-0000124A0000}"/>
    <cellStyle name="Normal 44 3 6" xfId="18776" xr:uid="{00000000-0005-0000-0000-0000134A0000}"/>
    <cellStyle name="Normal 44 4" xfId="18777" xr:uid="{00000000-0005-0000-0000-0000144A0000}"/>
    <cellStyle name="Normal 44 4 2" xfId="18778" xr:uid="{00000000-0005-0000-0000-0000154A0000}"/>
    <cellStyle name="Normal 44 4 2 2" xfId="18779" xr:uid="{00000000-0005-0000-0000-0000164A0000}"/>
    <cellStyle name="Normal 44 4 2 2 2" xfId="18780" xr:uid="{00000000-0005-0000-0000-0000174A0000}"/>
    <cellStyle name="Normal 44 4 2 2 3" xfId="18781" xr:uid="{00000000-0005-0000-0000-0000184A0000}"/>
    <cellStyle name="Normal 44 4 2 2 4" xfId="18782" xr:uid="{00000000-0005-0000-0000-0000194A0000}"/>
    <cellStyle name="Normal 44 4 2 3" xfId="18783" xr:uid="{00000000-0005-0000-0000-00001A4A0000}"/>
    <cellStyle name="Normal 44 4 2 4" xfId="18784" xr:uid="{00000000-0005-0000-0000-00001B4A0000}"/>
    <cellStyle name="Normal 44 4 2 5" xfId="18785" xr:uid="{00000000-0005-0000-0000-00001C4A0000}"/>
    <cellStyle name="Normal 44 4 3" xfId="18786" xr:uid="{00000000-0005-0000-0000-00001D4A0000}"/>
    <cellStyle name="Normal 44 4 3 2" xfId="18787" xr:uid="{00000000-0005-0000-0000-00001E4A0000}"/>
    <cellStyle name="Normal 44 4 3 3" xfId="18788" xr:uid="{00000000-0005-0000-0000-00001F4A0000}"/>
    <cellStyle name="Normal 44 4 3 4" xfId="18789" xr:uid="{00000000-0005-0000-0000-0000204A0000}"/>
    <cellStyle name="Normal 44 4 4" xfId="18790" xr:uid="{00000000-0005-0000-0000-0000214A0000}"/>
    <cellStyle name="Normal 44 4 5" xfId="18791" xr:uid="{00000000-0005-0000-0000-0000224A0000}"/>
    <cellStyle name="Normal 44 4 6" xfId="18792" xr:uid="{00000000-0005-0000-0000-0000234A0000}"/>
    <cellStyle name="Normal 44 5" xfId="18793" xr:uid="{00000000-0005-0000-0000-0000244A0000}"/>
    <cellStyle name="Normal 44 5 2" xfId="18794" xr:uid="{00000000-0005-0000-0000-0000254A0000}"/>
    <cellStyle name="Normal 44 5 2 2" xfId="18795" xr:uid="{00000000-0005-0000-0000-0000264A0000}"/>
    <cellStyle name="Normal 44 5 2 2 2" xfId="18796" xr:uid="{00000000-0005-0000-0000-0000274A0000}"/>
    <cellStyle name="Normal 44 5 2 2 3" xfId="18797" xr:uid="{00000000-0005-0000-0000-0000284A0000}"/>
    <cellStyle name="Normal 44 5 2 2 4" xfId="18798" xr:uid="{00000000-0005-0000-0000-0000294A0000}"/>
    <cellStyle name="Normal 44 5 2 3" xfId="18799" xr:uid="{00000000-0005-0000-0000-00002A4A0000}"/>
    <cellStyle name="Normal 44 5 2 4" xfId="18800" xr:uid="{00000000-0005-0000-0000-00002B4A0000}"/>
    <cellStyle name="Normal 44 5 2 5" xfId="18801" xr:uid="{00000000-0005-0000-0000-00002C4A0000}"/>
    <cellStyle name="Normal 44 5 3" xfId="18802" xr:uid="{00000000-0005-0000-0000-00002D4A0000}"/>
    <cellStyle name="Normal 44 5 3 2" xfId="18803" xr:uid="{00000000-0005-0000-0000-00002E4A0000}"/>
    <cellStyle name="Normal 44 5 3 3" xfId="18804" xr:uid="{00000000-0005-0000-0000-00002F4A0000}"/>
    <cellStyle name="Normal 44 5 3 4" xfId="18805" xr:uid="{00000000-0005-0000-0000-0000304A0000}"/>
    <cellStyle name="Normal 44 5 4" xfId="18806" xr:uid="{00000000-0005-0000-0000-0000314A0000}"/>
    <cellStyle name="Normal 44 5 5" xfId="18807" xr:uid="{00000000-0005-0000-0000-0000324A0000}"/>
    <cellStyle name="Normal 44 5 6" xfId="18808" xr:uid="{00000000-0005-0000-0000-0000334A0000}"/>
    <cellStyle name="Normal 45" xfId="18809" xr:uid="{00000000-0005-0000-0000-0000344A0000}"/>
    <cellStyle name="Normal 45 2" xfId="18810" xr:uid="{00000000-0005-0000-0000-0000354A0000}"/>
    <cellStyle name="Normal 45 2 2" xfId="18811" xr:uid="{00000000-0005-0000-0000-0000364A0000}"/>
    <cellStyle name="Normal 45 2 2 2" xfId="18812" xr:uid="{00000000-0005-0000-0000-0000374A0000}"/>
    <cellStyle name="Normal 45 2 2 3" xfId="18813" xr:uid="{00000000-0005-0000-0000-0000384A0000}"/>
    <cellStyle name="Normal 45 2 2 4" xfId="18814" xr:uid="{00000000-0005-0000-0000-0000394A0000}"/>
    <cellStyle name="Normal 45 2 3" xfId="18815" xr:uid="{00000000-0005-0000-0000-00003A4A0000}"/>
    <cellStyle name="Normal 45 2 4" xfId="18816" xr:uid="{00000000-0005-0000-0000-00003B4A0000}"/>
    <cellStyle name="Normal 45 2 5" xfId="18817" xr:uid="{00000000-0005-0000-0000-00003C4A0000}"/>
    <cellStyle name="Normal 45 3" xfId="18818" xr:uid="{00000000-0005-0000-0000-00003D4A0000}"/>
    <cellStyle name="Normal 45 4" xfId="18819" xr:uid="{00000000-0005-0000-0000-00003E4A0000}"/>
    <cellStyle name="Normal 45 4 2" xfId="18820" xr:uid="{00000000-0005-0000-0000-00003F4A0000}"/>
    <cellStyle name="Normal 45 4 3" xfId="18821" xr:uid="{00000000-0005-0000-0000-0000404A0000}"/>
    <cellStyle name="Normal 45 4 4" xfId="18822" xr:uid="{00000000-0005-0000-0000-0000414A0000}"/>
    <cellStyle name="Normal 45 5" xfId="18823" xr:uid="{00000000-0005-0000-0000-0000424A0000}"/>
    <cellStyle name="Normal 45 6" xfId="18824" xr:uid="{00000000-0005-0000-0000-0000434A0000}"/>
    <cellStyle name="Normal 45 7" xfId="18825" xr:uid="{00000000-0005-0000-0000-0000444A0000}"/>
    <cellStyle name="Normal 46" xfId="18826" xr:uid="{00000000-0005-0000-0000-0000454A0000}"/>
    <cellStyle name="Normal 46 2" xfId="18827" xr:uid="{00000000-0005-0000-0000-0000464A0000}"/>
    <cellStyle name="Normal 46 2 2" xfId="18828" xr:uid="{00000000-0005-0000-0000-0000474A0000}"/>
    <cellStyle name="Normal 46 2 2 2" xfId="18829" xr:uid="{00000000-0005-0000-0000-0000484A0000}"/>
    <cellStyle name="Normal 46 2 2 3" xfId="18830" xr:uid="{00000000-0005-0000-0000-0000494A0000}"/>
    <cellStyle name="Normal 46 2 2 4" xfId="18831" xr:uid="{00000000-0005-0000-0000-00004A4A0000}"/>
    <cellStyle name="Normal 46 2 3" xfId="18832" xr:uid="{00000000-0005-0000-0000-00004B4A0000}"/>
    <cellStyle name="Normal 46 2 4" xfId="18833" xr:uid="{00000000-0005-0000-0000-00004C4A0000}"/>
    <cellStyle name="Normal 46 2 5" xfId="18834" xr:uid="{00000000-0005-0000-0000-00004D4A0000}"/>
    <cellStyle name="Normal 46 3" xfId="18835" xr:uid="{00000000-0005-0000-0000-00004E4A0000}"/>
    <cellStyle name="Normal 46 4" xfId="18836" xr:uid="{00000000-0005-0000-0000-00004F4A0000}"/>
    <cellStyle name="Normal 46 4 2" xfId="18837" xr:uid="{00000000-0005-0000-0000-0000504A0000}"/>
    <cellStyle name="Normal 46 4 3" xfId="18838" xr:uid="{00000000-0005-0000-0000-0000514A0000}"/>
    <cellStyle name="Normal 46 4 4" xfId="18839" xr:uid="{00000000-0005-0000-0000-0000524A0000}"/>
    <cellStyle name="Normal 46 5" xfId="18840" xr:uid="{00000000-0005-0000-0000-0000534A0000}"/>
    <cellStyle name="Normal 46 6" xfId="18841" xr:uid="{00000000-0005-0000-0000-0000544A0000}"/>
    <cellStyle name="Normal 46 7" xfId="18842" xr:uid="{00000000-0005-0000-0000-0000554A0000}"/>
    <cellStyle name="Normal 47" xfId="18843" xr:uid="{00000000-0005-0000-0000-0000564A0000}"/>
    <cellStyle name="Normal 47 2" xfId="18844" xr:uid="{00000000-0005-0000-0000-0000574A0000}"/>
    <cellStyle name="Normal 47 2 2" xfId="18845" xr:uid="{00000000-0005-0000-0000-0000584A0000}"/>
    <cellStyle name="Normal 47 2 2 2" xfId="18846" xr:uid="{00000000-0005-0000-0000-0000594A0000}"/>
    <cellStyle name="Normal 47 2 2 3" xfId="18847" xr:uid="{00000000-0005-0000-0000-00005A4A0000}"/>
    <cellStyle name="Normal 47 2 2 4" xfId="18848" xr:uid="{00000000-0005-0000-0000-00005B4A0000}"/>
    <cellStyle name="Normal 47 2 3" xfId="18849" xr:uid="{00000000-0005-0000-0000-00005C4A0000}"/>
    <cellStyle name="Normal 47 2 4" xfId="18850" xr:uid="{00000000-0005-0000-0000-00005D4A0000}"/>
    <cellStyle name="Normal 47 2 5" xfId="18851" xr:uid="{00000000-0005-0000-0000-00005E4A0000}"/>
    <cellStyle name="Normal 47 3" xfId="18852" xr:uid="{00000000-0005-0000-0000-00005F4A0000}"/>
    <cellStyle name="Normal 47 4" xfId="18853" xr:uid="{00000000-0005-0000-0000-0000604A0000}"/>
    <cellStyle name="Normal 47 4 2" xfId="18854" xr:uid="{00000000-0005-0000-0000-0000614A0000}"/>
    <cellStyle name="Normal 47 4 3" xfId="18855" xr:uid="{00000000-0005-0000-0000-0000624A0000}"/>
    <cellStyle name="Normal 47 4 4" xfId="18856" xr:uid="{00000000-0005-0000-0000-0000634A0000}"/>
    <cellStyle name="Normal 47 5" xfId="18857" xr:uid="{00000000-0005-0000-0000-0000644A0000}"/>
    <cellStyle name="Normal 47 6" xfId="18858" xr:uid="{00000000-0005-0000-0000-0000654A0000}"/>
    <cellStyle name="Normal 47 7" xfId="18859" xr:uid="{00000000-0005-0000-0000-0000664A0000}"/>
    <cellStyle name="Normal 48" xfId="18860" xr:uid="{00000000-0005-0000-0000-0000674A0000}"/>
    <cellStyle name="Normal 48 2" xfId="18861" xr:uid="{00000000-0005-0000-0000-0000684A0000}"/>
    <cellStyle name="Normal 48 2 2" xfId="18862" xr:uid="{00000000-0005-0000-0000-0000694A0000}"/>
    <cellStyle name="Normal 48 2 2 2" xfId="18863" xr:uid="{00000000-0005-0000-0000-00006A4A0000}"/>
    <cellStyle name="Normal 48 2 2 3" xfId="18864" xr:uid="{00000000-0005-0000-0000-00006B4A0000}"/>
    <cellStyle name="Normal 48 2 2 4" xfId="18865" xr:uid="{00000000-0005-0000-0000-00006C4A0000}"/>
    <cellStyle name="Normal 48 2 3" xfId="18866" xr:uid="{00000000-0005-0000-0000-00006D4A0000}"/>
    <cellStyle name="Normal 48 2 4" xfId="18867" xr:uid="{00000000-0005-0000-0000-00006E4A0000}"/>
    <cellStyle name="Normal 48 2 5" xfId="18868" xr:uid="{00000000-0005-0000-0000-00006F4A0000}"/>
    <cellStyle name="Normal 48 3" xfId="18869" xr:uid="{00000000-0005-0000-0000-0000704A0000}"/>
    <cellStyle name="Normal 48 4" xfId="18870" xr:uid="{00000000-0005-0000-0000-0000714A0000}"/>
    <cellStyle name="Normal 48 4 2" xfId="18871" xr:uid="{00000000-0005-0000-0000-0000724A0000}"/>
    <cellStyle name="Normal 48 4 3" xfId="18872" xr:uid="{00000000-0005-0000-0000-0000734A0000}"/>
    <cellStyle name="Normal 48 4 4" xfId="18873" xr:uid="{00000000-0005-0000-0000-0000744A0000}"/>
    <cellStyle name="Normal 48 5" xfId="18874" xr:uid="{00000000-0005-0000-0000-0000754A0000}"/>
    <cellStyle name="Normal 48 6" xfId="18875" xr:uid="{00000000-0005-0000-0000-0000764A0000}"/>
    <cellStyle name="Normal 48 7" xfId="18876" xr:uid="{00000000-0005-0000-0000-0000774A0000}"/>
    <cellStyle name="Normal 49" xfId="18877" xr:uid="{00000000-0005-0000-0000-0000784A0000}"/>
    <cellStyle name="Normal 49 2" xfId="18878" xr:uid="{00000000-0005-0000-0000-0000794A0000}"/>
    <cellStyle name="Normal 49 2 2" xfId="18879" xr:uid="{00000000-0005-0000-0000-00007A4A0000}"/>
    <cellStyle name="Normal 49 2 2 2" xfId="18880" xr:uid="{00000000-0005-0000-0000-00007B4A0000}"/>
    <cellStyle name="Normal 49 2 2 3" xfId="18881" xr:uid="{00000000-0005-0000-0000-00007C4A0000}"/>
    <cellStyle name="Normal 49 2 2 4" xfId="18882" xr:uid="{00000000-0005-0000-0000-00007D4A0000}"/>
    <cellStyle name="Normal 49 2 3" xfId="18883" xr:uid="{00000000-0005-0000-0000-00007E4A0000}"/>
    <cellStyle name="Normal 49 2 4" xfId="18884" xr:uid="{00000000-0005-0000-0000-00007F4A0000}"/>
    <cellStyle name="Normal 49 2 5" xfId="18885" xr:uid="{00000000-0005-0000-0000-0000804A0000}"/>
    <cellStyle name="Normal 49 3" xfId="18886" xr:uid="{00000000-0005-0000-0000-0000814A0000}"/>
    <cellStyle name="Normal 49 4" xfId="18887" xr:uid="{00000000-0005-0000-0000-0000824A0000}"/>
    <cellStyle name="Normal 49 4 2" xfId="18888" xr:uid="{00000000-0005-0000-0000-0000834A0000}"/>
    <cellStyle name="Normal 49 4 3" xfId="18889" xr:uid="{00000000-0005-0000-0000-0000844A0000}"/>
    <cellStyle name="Normal 49 4 4" xfId="18890" xr:uid="{00000000-0005-0000-0000-0000854A0000}"/>
    <cellStyle name="Normal 49 5" xfId="18891" xr:uid="{00000000-0005-0000-0000-0000864A0000}"/>
    <cellStyle name="Normal 49 6" xfId="18892" xr:uid="{00000000-0005-0000-0000-0000874A0000}"/>
    <cellStyle name="Normal 49 7" xfId="18893" xr:uid="{00000000-0005-0000-0000-0000884A0000}"/>
    <cellStyle name="Normal 5" xfId="18894" xr:uid="{00000000-0005-0000-0000-0000894A0000}"/>
    <cellStyle name="Normal 5 10" xfId="18895" xr:uid="{00000000-0005-0000-0000-00008A4A0000}"/>
    <cellStyle name="Normal 5 10 2" xfId="18896" xr:uid="{00000000-0005-0000-0000-00008B4A0000}"/>
    <cellStyle name="Normal 5 100" xfId="18897" xr:uid="{00000000-0005-0000-0000-00008C4A0000}"/>
    <cellStyle name="Normal 5 101" xfId="18898" xr:uid="{00000000-0005-0000-0000-00008D4A0000}"/>
    <cellStyle name="Normal 5 102" xfId="18899" xr:uid="{00000000-0005-0000-0000-00008E4A0000}"/>
    <cellStyle name="Normal 5 103" xfId="18900" xr:uid="{00000000-0005-0000-0000-00008F4A0000}"/>
    <cellStyle name="Normal 5 104" xfId="18901" xr:uid="{00000000-0005-0000-0000-0000904A0000}"/>
    <cellStyle name="Normal 5 105" xfId="18902" xr:uid="{00000000-0005-0000-0000-0000914A0000}"/>
    <cellStyle name="Normal 5 106" xfId="18903" xr:uid="{00000000-0005-0000-0000-0000924A0000}"/>
    <cellStyle name="Normal 5 107" xfId="18904" xr:uid="{00000000-0005-0000-0000-0000934A0000}"/>
    <cellStyle name="Normal 5 108" xfId="18905" xr:uid="{00000000-0005-0000-0000-0000944A0000}"/>
    <cellStyle name="Normal 5 109" xfId="18906" xr:uid="{00000000-0005-0000-0000-0000954A0000}"/>
    <cellStyle name="Normal 5 11" xfId="18907" xr:uid="{00000000-0005-0000-0000-0000964A0000}"/>
    <cellStyle name="Normal 5 11 2" xfId="18908" xr:uid="{00000000-0005-0000-0000-0000974A0000}"/>
    <cellStyle name="Normal 5 11 3" xfId="18909" xr:uid="{00000000-0005-0000-0000-0000984A0000}"/>
    <cellStyle name="Normal 5 11 3 2" xfId="18910" xr:uid="{00000000-0005-0000-0000-0000994A0000}"/>
    <cellStyle name="Normal 5 11 3 3" xfId="18911" xr:uid="{00000000-0005-0000-0000-00009A4A0000}"/>
    <cellStyle name="Normal 5 11 3 4" xfId="18912" xr:uid="{00000000-0005-0000-0000-00009B4A0000}"/>
    <cellStyle name="Normal 5 110" xfId="18913" xr:uid="{00000000-0005-0000-0000-00009C4A0000}"/>
    <cellStyle name="Normal 5 111" xfId="18914" xr:uid="{00000000-0005-0000-0000-00009D4A0000}"/>
    <cellStyle name="Normal 5 112" xfId="18915" xr:uid="{00000000-0005-0000-0000-00009E4A0000}"/>
    <cellStyle name="Normal 5 113" xfId="18916" xr:uid="{00000000-0005-0000-0000-00009F4A0000}"/>
    <cellStyle name="Normal 5 12" xfId="18917" xr:uid="{00000000-0005-0000-0000-0000A04A0000}"/>
    <cellStyle name="Normal 5 12 2" xfId="18918" xr:uid="{00000000-0005-0000-0000-0000A14A0000}"/>
    <cellStyle name="Normal 5 12 3" xfId="18919" xr:uid="{00000000-0005-0000-0000-0000A24A0000}"/>
    <cellStyle name="Normal 5 12 3 2" xfId="18920" xr:uid="{00000000-0005-0000-0000-0000A34A0000}"/>
    <cellStyle name="Normal 5 12 3 3" xfId="18921" xr:uid="{00000000-0005-0000-0000-0000A44A0000}"/>
    <cellStyle name="Normal 5 12 3 4" xfId="18922" xr:uid="{00000000-0005-0000-0000-0000A54A0000}"/>
    <cellStyle name="Normal 5 13" xfId="18923" xr:uid="{00000000-0005-0000-0000-0000A64A0000}"/>
    <cellStyle name="Normal 5 13 2" xfId="18924" xr:uid="{00000000-0005-0000-0000-0000A74A0000}"/>
    <cellStyle name="Normal 5 13 3" xfId="18925" xr:uid="{00000000-0005-0000-0000-0000A84A0000}"/>
    <cellStyle name="Normal 5 13 4" xfId="18926" xr:uid="{00000000-0005-0000-0000-0000A94A0000}"/>
    <cellStyle name="Normal 5 13 5" xfId="18927" xr:uid="{00000000-0005-0000-0000-0000AA4A0000}"/>
    <cellStyle name="Normal 5 14" xfId="18928" xr:uid="{00000000-0005-0000-0000-0000AB4A0000}"/>
    <cellStyle name="Normal 5 14 2" xfId="18929" xr:uid="{00000000-0005-0000-0000-0000AC4A0000}"/>
    <cellStyle name="Normal 5 15" xfId="18930" xr:uid="{00000000-0005-0000-0000-0000AD4A0000}"/>
    <cellStyle name="Normal 5 15 2" xfId="18931" xr:uid="{00000000-0005-0000-0000-0000AE4A0000}"/>
    <cellStyle name="Normal 5 16" xfId="18932" xr:uid="{00000000-0005-0000-0000-0000AF4A0000}"/>
    <cellStyle name="Normal 5 16 2" xfId="18933" xr:uid="{00000000-0005-0000-0000-0000B04A0000}"/>
    <cellStyle name="Normal 5 17" xfId="18934" xr:uid="{00000000-0005-0000-0000-0000B14A0000}"/>
    <cellStyle name="Normal 5 17 2" xfId="18935" xr:uid="{00000000-0005-0000-0000-0000B24A0000}"/>
    <cellStyle name="Normal 5 18" xfId="18936" xr:uid="{00000000-0005-0000-0000-0000B34A0000}"/>
    <cellStyle name="Normal 5 18 2" xfId="18937" xr:uid="{00000000-0005-0000-0000-0000B44A0000}"/>
    <cellStyle name="Normal 5 19" xfId="18938" xr:uid="{00000000-0005-0000-0000-0000B54A0000}"/>
    <cellStyle name="Normal 5 19 2" xfId="18939" xr:uid="{00000000-0005-0000-0000-0000B64A0000}"/>
    <cellStyle name="Normal 5 2" xfId="18940" xr:uid="{00000000-0005-0000-0000-0000B74A0000}"/>
    <cellStyle name="Normal 5 2 2" xfId="18941" xr:uid="{00000000-0005-0000-0000-0000B84A0000}"/>
    <cellStyle name="Normal 5 2 2 2" xfId="18942" xr:uid="{00000000-0005-0000-0000-0000B94A0000}"/>
    <cellStyle name="Normal 5 2 2 3" xfId="18943" xr:uid="{00000000-0005-0000-0000-0000BA4A0000}"/>
    <cellStyle name="Normal 5 2 3" xfId="18944" xr:uid="{00000000-0005-0000-0000-0000BB4A0000}"/>
    <cellStyle name="Normal 5 2 3 2" xfId="18945" xr:uid="{00000000-0005-0000-0000-0000BC4A0000}"/>
    <cellStyle name="Normal 5 2 4" xfId="18946" xr:uid="{00000000-0005-0000-0000-0000BD4A0000}"/>
    <cellStyle name="Normal 5 20" xfId="18947" xr:uid="{00000000-0005-0000-0000-0000BE4A0000}"/>
    <cellStyle name="Normal 5 20 2" xfId="18948" xr:uid="{00000000-0005-0000-0000-0000BF4A0000}"/>
    <cellStyle name="Normal 5 21" xfId="18949" xr:uid="{00000000-0005-0000-0000-0000C04A0000}"/>
    <cellStyle name="Normal 5 21 2" xfId="18950" xr:uid="{00000000-0005-0000-0000-0000C14A0000}"/>
    <cellStyle name="Normal 5 22" xfId="18951" xr:uid="{00000000-0005-0000-0000-0000C24A0000}"/>
    <cellStyle name="Normal 5 22 2" xfId="18952" xr:uid="{00000000-0005-0000-0000-0000C34A0000}"/>
    <cellStyle name="Normal 5 23" xfId="18953" xr:uid="{00000000-0005-0000-0000-0000C44A0000}"/>
    <cellStyle name="Normal 5 23 2" xfId="18954" xr:uid="{00000000-0005-0000-0000-0000C54A0000}"/>
    <cellStyle name="Normal 5 24" xfId="18955" xr:uid="{00000000-0005-0000-0000-0000C64A0000}"/>
    <cellStyle name="Normal 5 24 2" xfId="18956" xr:uid="{00000000-0005-0000-0000-0000C74A0000}"/>
    <cellStyle name="Normal 5 25" xfId="18957" xr:uid="{00000000-0005-0000-0000-0000C84A0000}"/>
    <cellStyle name="Normal 5 25 2" xfId="18958" xr:uid="{00000000-0005-0000-0000-0000C94A0000}"/>
    <cellStyle name="Normal 5 26" xfId="18959" xr:uid="{00000000-0005-0000-0000-0000CA4A0000}"/>
    <cellStyle name="Normal 5 26 2" xfId="18960" xr:uid="{00000000-0005-0000-0000-0000CB4A0000}"/>
    <cellStyle name="Normal 5 27" xfId="18961" xr:uid="{00000000-0005-0000-0000-0000CC4A0000}"/>
    <cellStyle name="Normal 5 27 2" xfId="18962" xr:uid="{00000000-0005-0000-0000-0000CD4A0000}"/>
    <cellStyle name="Normal 5 28" xfId="18963" xr:uid="{00000000-0005-0000-0000-0000CE4A0000}"/>
    <cellStyle name="Normal 5 28 2" xfId="18964" xr:uid="{00000000-0005-0000-0000-0000CF4A0000}"/>
    <cellStyle name="Normal 5 29" xfId="18965" xr:uid="{00000000-0005-0000-0000-0000D04A0000}"/>
    <cellStyle name="Normal 5 29 2" xfId="18966" xr:uid="{00000000-0005-0000-0000-0000D14A0000}"/>
    <cellStyle name="Normal 5 3" xfId="18967" xr:uid="{00000000-0005-0000-0000-0000D24A0000}"/>
    <cellStyle name="Normal 5 3 2" xfId="18968" xr:uid="{00000000-0005-0000-0000-0000D34A0000}"/>
    <cellStyle name="Normal 5 3 2 2" xfId="18969" xr:uid="{00000000-0005-0000-0000-0000D44A0000}"/>
    <cellStyle name="Normal 5 3 2 2 2" xfId="18970" xr:uid="{00000000-0005-0000-0000-0000D54A0000}"/>
    <cellStyle name="Normal 5 3 2 2 3" xfId="18971" xr:uid="{00000000-0005-0000-0000-0000D64A0000}"/>
    <cellStyle name="Normal 5 3 2 2 3 2" xfId="18972" xr:uid="{00000000-0005-0000-0000-0000D74A0000}"/>
    <cellStyle name="Normal 5 3 2 2 3 3" xfId="18973" xr:uid="{00000000-0005-0000-0000-0000D84A0000}"/>
    <cellStyle name="Normal 5 3 2 2 3 4" xfId="18974" xr:uid="{00000000-0005-0000-0000-0000D94A0000}"/>
    <cellStyle name="Normal 5 3 2 2 4" xfId="18975" xr:uid="{00000000-0005-0000-0000-0000DA4A0000}"/>
    <cellStyle name="Normal 5 3 2 2 5" xfId="18976" xr:uid="{00000000-0005-0000-0000-0000DB4A0000}"/>
    <cellStyle name="Normal 5 3 2 2 6" xfId="18977" xr:uid="{00000000-0005-0000-0000-0000DC4A0000}"/>
    <cellStyle name="Normal 5 3 2 3" xfId="18978" xr:uid="{00000000-0005-0000-0000-0000DD4A0000}"/>
    <cellStyle name="Normal 5 3 2 4" xfId="18979" xr:uid="{00000000-0005-0000-0000-0000DE4A0000}"/>
    <cellStyle name="Normal 5 3 2 4 2" xfId="18980" xr:uid="{00000000-0005-0000-0000-0000DF4A0000}"/>
    <cellStyle name="Normal 5 3 2 4 3" xfId="18981" xr:uid="{00000000-0005-0000-0000-0000E04A0000}"/>
    <cellStyle name="Normal 5 3 2 4 4" xfId="18982" xr:uid="{00000000-0005-0000-0000-0000E14A0000}"/>
    <cellStyle name="Normal 5 3 2 5" xfId="18983" xr:uid="{00000000-0005-0000-0000-0000E24A0000}"/>
    <cellStyle name="Normal 5 3 2 6" xfId="18984" xr:uid="{00000000-0005-0000-0000-0000E34A0000}"/>
    <cellStyle name="Normal 5 3 2 7" xfId="18985" xr:uid="{00000000-0005-0000-0000-0000E44A0000}"/>
    <cellStyle name="Normal 5 3 3" xfId="18986" xr:uid="{00000000-0005-0000-0000-0000E54A0000}"/>
    <cellStyle name="Normal 5 3 3 2" xfId="18987" xr:uid="{00000000-0005-0000-0000-0000E64A0000}"/>
    <cellStyle name="Normal 5 3 3 2 2" xfId="18988" xr:uid="{00000000-0005-0000-0000-0000E74A0000}"/>
    <cellStyle name="Normal 5 3 3 2 2 2" xfId="18989" xr:uid="{00000000-0005-0000-0000-0000E84A0000}"/>
    <cellStyle name="Normal 5 3 3 2 2 3" xfId="18990" xr:uid="{00000000-0005-0000-0000-0000E94A0000}"/>
    <cellStyle name="Normal 5 3 3 2 2 4" xfId="18991" xr:uid="{00000000-0005-0000-0000-0000EA4A0000}"/>
    <cellStyle name="Normal 5 3 3 2 3" xfId="18992" xr:uid="{00000000-0005-0000-0000-0000EB4A0000}"/>
    <cellStyle name="Normal 5 3 3 2 4" xfId="18993" xr:uid="{00000000-0005-0000-0000-0000EC4A0000}"/>
    <cellStyle name="Normal 5 3 3 2 5" xfId="18994" xr:uid="{00000000-0005-0000-0000-0000ED4A0000}"/>
    <cellStyle name="Normal 5 3 3 3" xfId="18995" xr:uid="{00000000-0005-0000-0000-0000EE4A0000}"/>
    <cellStyle name="Normal 5 3 3 4" xfId="18996" xr:uid="{00000000-0005-0000-0000-0000EF4A0000}"/>
    <cellStyle name="Normal 5 3 3 4 2" xfId="18997" xr:uid="{00000000-0005-0000-0000-0000F04A0000}"/>
    <cellStyle name="Normal 5 3 3 4 3" xfId="18998" xr:uid="{00000000-0005-0000-0000-0000F14A0000}"/>
    <cellStyle name="Normal 5 3 3 4 4" xfId="18999" xr:uid="{00000000-0005-0000-0000-0000F24A0000}"/>
    <cellStyle name="Normal 5 3 3 5" xfId="19000" xr:uid="{00000000-0005-0000-0000-0000F34A0000}"/>
    <cellStyle name="Normal 5 3 3 6" xfId="19001" xr:uid="{00000000-0005-0000-0000-0000F44A0000}"/>
    <cellStyle name="Normal 5 3 3 7" xfId="19002" xr:uid="{00000000-0005-0000-0000-0000F54A0000}"/>
    <cellStyle name="Normal 5 3 4" xfId="19003" xr:uid="{00000000-0005-0000-0000-0000F64A0000}"/>
    <cellStyle name="Normal 5 30" xfId="19004" xr:uid="{00000000-0005-0000-0000-0000F74A0000}"/>
    <cellStyle name="Normal 5 30 2" xfId="19005" xr:uid="{00000000-0005-0000-0000-0000F84A0000}"/>
    <cellStyle name="Normal 5 31" xfId="19006" xr:uid="{00000000-0005-0000-0000-0000F94A0000}"/>
    <cellStyle name="Normal 5 31 2" xfId="19007" xr:uid="{00000000-0005-0000-0000-0000FA4A0000}"/>
    <cellStyle name="Normal 5 32" xfId="19008" xr:uid="{00000000-0005-0000-0000-0000FB4A0000}"/>
    <cellStyle name="Normal 5 32 2" xfId="19009" xr:uid="{00000000-0005-0000-0000-0000FC4A0000}"/>
    <cellStyle name="Normal 5 33" xfId="19010" xr:uid="{00000000-0005-0000-0000-0000FD4A0000}"/>
    <cellStyle name="Normal 5 33 2" xfId="19011" xr:uid="{00000000-0005-0000-0000-0000FE4A0000}"/>
    <cellStyle name="Normal 5 34" xfId="19012" xr:uid="{00000000-0005-0000-0000-0000FF4A0000}"/>
    <cellStyle name="Normal 5 34 2" xfId="19013" xr:uid="{00000000-0005-0000-0000-0000004B0000}"/>
    <cellStyle name="Normal 5 35" xfId="19014" xr:uid="{00000000-0005-0000-0000-0000014B0000}"/>
    <cellStyle name="Normal 5 35 2" xfId="19015" xr:uid="{00000000-0005-0000-0000-0000024B0000}"/>
    <cellStyle name="Normal 5 36" xfId="19016" xr:uid="{00000000-0005-0000-0000-0000034B0000}"/>
    <cellStyle name="Normal 5 36 2" xfId="19017" xr:uid="{00000000-0005-0000-0000-0000044B0000}"/>
    <cellStyle name="Normal 5 37" xfId="19018" xr:uid="{00000000-0005-0000-0000-0000054B0000}"/>
    <cellStyle name="Normal 5 37 2" xfId="19019" xr:uid="{00000000-0005-0000-0000-0000064B0000}"/>
    <cellStyle name="Normal 5 38" xfId="19020" xr:uid="{00000000-0005-0000-0000-0000074B0000}"/>
    <cellStyle name="Normal 5 38 2" xfId="19021" xr:uid="{00000000-0005-0000-0000-0000084B0000}"/>
    <cellStyle name="Normal 5 39" xfId="19022" xr:uid="{00000000-0005-0000-0000-0000094B0000}"/>
    <cellStyle name="Normal 5 39 2" xfId="19023" xr:uid="{00000000-0005-0000-0000-00000A4B0000}"/>
    <cellStyle name="Normal 5 4" xfId="19024" xr:uid="{00000000-0005-0000-0000-00000B4B0000}"/>
    <cellStyle name="Normal 5 4 2" xfId="19025" xr:uid="{00000000-0005-0000-0000-00000C4B0000}"/>
    <cellStyle name="Normal 5 4 2 2" xfId="19026" xr:uid="{00000000-0005-0000-0000-00000D4B0000}"/>
    <cellStyle name="Normal 5 4 2 2 2" xfId="19027" xr:uid="{00000000-0005-0000-0000-00000E4B0000}"/>
    <cellStyle name="Normal 5 4 2 2 2 2" xfId="19028" xr:uid="{00000000-0005-0000-0000-00000F4B0000}"/>
    <cellStyle name="Normal 5 4 2 2 2 3" xfId="19029" xr:uid="{00000000-0005-0000-0000-0000104B0000}"/>
    <cellStyle name="Normal 5 4 2 2 2 4" xfId="19030" xr:uid="{00000000-0005-0000-0000-0000114B0000}"/>
    <cellStyle name="Normal 5 4 2 2 3" xfId="19031" xr:uid="{00000000-0005-0000-0000-0000124B0000}"/>
    <cellStyle name="Normal 5 4 2 2 4" xfId="19032" xr:uid="{00000000-0005-0000-0000-0000134B0000}"/>
    <cellStyle name="Normal 5 4 2 2 5" xfId="19033" xr:uid="{00000000-0005-0000-0000-0000144B0000}"/>
    <cellStyle name="Normal 5 4 2 3" xfId="19034" xr:uid="{00000000-0005-0000-0000-0000154B0000}"/>
    <cellStyle name="Normal 5 4 2 4" xfId="19035" xr:uid="{00000000-0005-0000-0000-0000164B0000}"/>
    <cellStyle name="Normal 5 4 2 4 2" xfId="19036" xr:uid="{00000000-0005-0000-0000-0000174B0000}"/>
    <cellStyle name="Normal 5 4 2 4 3" xfId="19037" xr:uid="{00000000-0005-0000-0000-0000184B0000}"/>
    <cellStyle name="Normal 5 4 2 4 4" xfId="19038" xr:uid="{00000000-0005-0000-0000-0000194B0000}"/>
    <cellStyle name="Normal 5 4 2 5" xfId="19039" xr:uid="{00000000-0005-0000-0000-00001A4B0000}"/>
    <cellStyle name="Normal 5 4 2 6" xfId="19040" xr:uid="{00000000-0005-0000-0000-00001B4B0000}"/>
    <cellStyle name="Normal 5 4 2 7" xfId="19041" xr:uid="{00000000-0005-0000-0000-00001C4B0000}"/>
    <cellStyle name="Normal 5 4 3" xfId="19042" xr:uid="{00000000-0005-0000-0000-00001D4B0000}"/>
    <cellStyle name="Normal 5 4 3 2" xfId="19043" xr:uid="{00000000-0005-0000-0000-00001E4B0000}"/>
    <cellStyle name="Normal 5 4 3 3" xfId="19044" xr:uid="{00000000-0005-0000-0000-00001F4B0000}"/>
    <cellStyle name="Normal 5 4 3 3 2" xfId="19045" xr:uid="{00000000-0005-0000-0000-0000204B0000}"/>
    <cellStyle name="Normal 5 4 3 3 3" xfId="19046" xr:uid="{00000000-0005-0000-0000-0000214B0000}"/>
    <cellStyle name="Normal 5 4 3 3 4" xfId="19047" xr:uid="{00000000-0005-0000-0000-0000224B0000}"/>
    <cellStyle name="Normal 5 4 3 4" xfId="19048" xr:uid="{00000000-0005-0000-0000-0000234B0000}"/>
    <cellStyle name="Normal 5 4 3 5" xfId="19049" xr:uid="{00000000-0005-0000-0000-0000244B0000}"/>
    <cellStyle name="Normal 5 4 3 6" xfId="19050" xr:uid="{00000000-0005-0000-0000-0000254B0000}"/>
    <cellStyle name="Normal 5 4 4" xfId="19051" xr:uid="{00000000-0005-0000-0000-0000264B0000}"/>
    <cellStyle name="Normal 5 4 5" xfId="19052" xr:uid="{00000000-0005-0000-0000-0000274B0000}"/>
    <cellStyle name="Normal 5 4 5 2" xfId="19053" xr:uid="{00000000-0005-0000-0000-0000284B0000}"/>
    <cellStyle name="Normal 5 4 5 3" xfId="19054" xr:uid="{00000000-0005-0000-0000-0000294B0000}"/>
    <cellStyle name="Normal 5 4 5 4" xfId="19055" xr:uid="{00000000-0005-0000-0000-00002A4B0000}"/>
    <cellStyle name="Normal 5 4 6" xfId="19056" xr:uid="{00000000-0005-0000-0000-00002B4B0000}"/>
    <cellStyle name="Normal 5 4 7" xfId="19057" xr:uid="{00000000-0005-0000-0000-00002C4B0000}"/>
    <cellStyle name="Normal 5 4 8" xfId="19058" xr:uid="{00000000-0005-0000-0000-00002D4B0000}"/>
    <cellStyle name="Normal 5 40" xfId="19059" xr:uid="{00000000-0005-0000-0000-00002E4B0000}"/>
    <cellStyle name="Normal 5 40 2" xfId="19060" xr:uid="{00000000-0005-0000-0000-00002F4B0000}"/>
    <cellStyle name="Normal 5 41" xfId="19061" xr:uid="{00000000-0005-0000-0000-0000304B0000}"/>
    <cellStyle name="Normal 5 41 2" xfId="19062" xr:uid="{00000000-0005-0000-0000-0000314B0000}"/>
    <cellStyle name="Normal 5 42" xfId="19063" xr:uid="{00000000-0005-0000-0000-0000324B0000}"/>
    <cellStyle name="Normal 5 42 2" xfId="19064" xr:uid="{00000000-0005-0000-0000-0000334B0000}"/>
    <cellStyle name="Normal 5 43" xfId="19065" xr:uid="{00000000-0005-0000-0000-0000344B0000}"/>
    <cellStyle name="Normal 5 43 2" xfId="19066" xr:uid="{00000000-0005-0000-0000-0000354B0000}"/>
    <cellStyle name="Normal 5 44" xfId="19067" xr:uid="{00000000-0005-0000-0000-0000364B0000}"/>
    <cellStyle name="Normal 5 44 2" xfId="19068" xr:uid="{00000000-0005-0000-0000-0000374B0000}"/>
    <cellStyle name="Normal 5 45" xfId="19069" xr:uid="{00000000-0005-0000-0000-0000384B0000}"/>
    <cellStyle name="Normal 5 45 2" xfId="19070" xr:uid="{00000000-0005-0000-0000-0000394B0000}"/>
    <cellStyle name="Normal 5 46" xfId="19071" xr:uid="{00000000-0005-0000-0000-00003A4B0000}"/>
    <cellStyle name="Normal 5 46 2" xfId="19072" xr:uid="{00000000-0005-0000-0000-00003B4B0000}"/>
    <cellStyle name="Normal 5 47" xfId="19073" xr:uid="{00000000-0005-0000-0000-00003C4B0000}"/>
    <cellStyle name="Normal 5 48" xfId="19074" xr:uid="{00000000-0005-0000-0000-00003D4B0000}"/>
    <cellStyle name="Normal 5 49" xfId="19075" xr:uid="{00000000-0005-0000-0000-00003E4B0000}"/>
    <cellStyle name="Normal 5 5" xfId="19076" xr:uid="{00000000-0005-0000-0000-00003F4B0000}"/>
    <cellStyle name="Normal 5 5 10" xfId="19077" xr:uid="{00000000-0005-0000-0000-0000404B0000}"/>
    <cellStyle name="Normal 5 5 11" xfId="19078" xr:uid="{00000000-0005-0000-0000-0000414B0000}"/>
    <cellStyle name="Normal 5 5 12" xfId="19079" xr:uid="{00000000-0005-0000-0000-0000424B0000}"/>
    <cellStyle name="Normal 5 5 13" xfId="19080" xr:uid="{00000000-0005-0000-0000-0000434B0000}"/>
    <cellStyle name="Normal 5 5 14" xfId="19081" xr:uid="{00000000-0005-0000-0000-0000444B0000}"/>
    <cellStyle name="Normal 5 5 15" xfId="19082" xr:uid="{00000000-0005-0000-0000-0000454B0000}"/>
    <cellStyle name="Normal 5 5 16" xfId="19083" xr:uid="{00000000-0005-0000-0000-0000464B0000}"/>
    <cellStyle name="Normal 5 5 17" xfId="19084" xr:uid="{00000000-0005-0000-0000-0000474B0000}"/>
    <cellStyle name="Normal 5 5 18" xfId="19085" xr:uid="{00000000-0005-0000-0000-0000484B0000}"/>
    <cellStyle name="Normal 5 5 19" xfId="19086" xr:uid="{00000000-0005-0000-0000-0000494B0000}"/>
    <cellStyle name="Normal 5 5 2" xfId="19087" xr:uid="{00000000-0005-0000-0000-00004A4B0000}"/>
    <cellStyle name="Normal 5 5 20" xfId="19088" xr:uid="{00000000-0005-0000-0000-00004B4B0000}"/>
    <cellStyle name="Normal 5 5 21" xfId="19089" xr:uid="{00000000-0005-0000-0000-00004C4B0000}"/>
    <cellStyle name="Normal 5 5 22" xfId="19090" xr:uid="{00000000-0005-0000-0000-00004D4B0000}"/>
    <cellStyle name="Normal 5 5 23" xfId="19091" xr:uid="{00000000-0005-0000-0000-00004E4B0000}"/>
    <cellStyle name="Normal 5 5 24" xfId="19092" xr:uid="{00000000-0005-0000-0000-00004F4B0000}"/>
    <cellStyle name="Normal 5 5 25" xfId="19093" xr:uid="{00000000-0005-0000-0000-0000504B0000}"/>
    <cellStyle name="Normal 5 5 26" xfId="19094" xr:uid="{00000000-0005-0000-0000-0000514B0000}"/>
    <cellStyle name="Normal 5 5 27" xfId="19095" xr:uid="{00000000-0005-0000-0000-0000524B0000}"/>
    <cellStyle name="Normal 5 5 28" xfId="19096" xr:uid="{00000000-0005-0000-0000-0000534B0000}"/>
    <cellStyle name="Normal 5 5 29" xfId="19097" xr:uid="{00000000-0005-0000-0000-0000544B0000}"/>
    <cellStyle name="Normal 5 5 3" xfId="19098" xr:uid="{00000000-0005-0000-0000-0000554B0000}"/>
    <cellStyle name="Normal 5 5 30" xfId="19099" xr:uid="{00000000-0005-0000-0000-0000564B0000}"/>
    <cellStyle name="Normal 5 5 31" xfId="19100" xr:uid="{00000000-0005-0000-0000-0000574B0000}"/>
    <cellStyle name="Normal 5 5 32" xfId="19101" xr:uid="{00000000-0005-0000-0000-0000584B0000}"/>
    <cellStyle name="Normal 5 5 33" xfId="19102" xr:uid="{00000000-0005-0000-0000-0000594B0000}"/>
    <cellStyle name="Normal 5 5 34" xfId="19103" xr:uid="{00000000-0005-0000-0000-00005A4B0000}"/>
    <cellStyle name="Normal 5 5 35" xfId="19104" xr:uid="{00000000-0005-0000-0000-00005B4B0000}"/>
    <cellStyle name="Normal 5 5 36" xfId="19105" xr:uid="{00000000-0005-0000-0000-00005C4B0000}"/>
    <cellStyle name="Normal 5 5 37" xfId="19106" xr:uid="{00000000-0005-0000-0000-00005D4B0000}"/>
    <cellStyle name="Normal 5 5 38" xfId="19107" xr:uid="{00000000-0005-0000-0000-00005E4B0000}"/>
    <cellStyle name="Normal 5 5 39" xfId="19108" xr:uid="{00000000-0005-0000-0000-00005F4B0000}"/>
    <cellStyle name="Normal 5 5 4" xfId="19109" xr:uid="{00000000-0005-0000-0000-0000604B0000}"/>
    <cellStyle name="Normal 5 5 40" xfId="19110" xr:uid="{00000000-0005-0000-0000-0000614B0000}"/>
    <cellStyle name="Normal 5 5 41" xfId="19111" xr:uid="{00000000-0005-0000-0000-0000624B0000}"/>
    <cellStyle name="Normal 5 5 42" xfId="19112" xr:uid="{00000000-0005-0000-0000-0000634B0000}"/>
    <cellStyle name="Normal 5 5 43" xfId="19113" xr:uid="{00000000-0005-0000-0000-0000644B0000}"/>
    <cellStyle name="Normal 5 5 44" xfId="19114" xr:uid="{00000000-0005-0000-0000-0000654B0000}"/>
    <cellStyle name="Normal 5 5 45" xfId="19115" xr:uid="{00000000-0005-0000-0000-0000664B0000}"/>
    <cellStyle name="Normal 5 5 46" xfId="19116" xr:uid="{00000000-0005-0000-0000-0000674B0000}"/>
    <cellStyle name="Normal 5 5 47" xfId="19117" xr:uid="{00000000-0005-0000-0000-0000684B0000}"/>
    <cellStyle name="Normal 5 5 48" xfId="19118" xr:uid="{00000000-0005-0000-0000-0000694B0000}"/>
    <cellStyle name="Normal 5 5 49" xfId="19119" xr:uid="{00000000-0005-0000-0000-00006A4B0000}"/>
    <cellStyle name="Normal 5 5 5" xfId="19120" xr:uid="{00000000-0005-0000-0000-00006B4B0000}"/>
    <cellStyle name="Normal 5 5 50" xfId="19121" xr:uid="{00000000-0005-0000-0000-00006C4B0000}"/>
    <cellStyle name="Normal 5 5 51" xfId="19122" xr:uid="{00000000-0005-0000-0000-00006D4B0000}"/>
    <cellStyle name="Normal 5 5 52" xfId="19123" xr:uid="{00000000-0005-0000-0000-00006E4B0000}"/>
    <cellStyle name="Normal 5 5 53" xfId="19124" xr:uid="{00000000-0005-0000-0000-00006F4B0000}"/>
    <cellStyle name="Normal 5 5 54" xfId="19125" xr:uid="{00000000-0005-0000-0000-0000704B0000}"/>
    <cellStyle name="Normal 5 5 55" xfId="19126" xr:uid="{00000000-0005-0000-0000-0000714B0000}"/>
    <cellStyle name="Normal 5 5 56" xfId="19127" xr:uid="{00000000-0005-0000-0000-0000724B0000}"/>
    <cellStyle name="Normal 5 5 57" xfId="19128" xr:uid="{00000000-0005-0000-0000-0000734B0000}"/>
    <cellStyle name="Normal 5 5 58" xfId="19129" xr:uid="{00000000-0005-0000-0000-0000744B0000}"/>
    <cellStyle name="Normal 5 5 59" xfId="19130" xr:uid="{00000000-0005-0000-0000-0000754B0000}"/>
    <cellStyle name="Normal 5 5 6" xfId="19131" xr:uid="{00000000-0005-0000-0000-0000764B0000}"/>
    <cellStyle name="Normal 5 5 60" xfId="19132" xr:uid="{00000000-0005-0000-0000-0000774B0000}"/>
    <cellStyle name="Normal 5 5 61" xfId="19133" xr:uid="{00000000-0005-0000-0000-0000784B0000}"/>
    <cellStyle name="Normal 5 5 62" xfId="19134" xr:uid="{00000000-0005-0000-0000-0000794B0000}"/>
    <cellStyle name="Normal 5 5 63" xfId="19135" xr:uid="{00000000-0005-0000-0000-00007A4B0000}"/>
    <cellStyle name="Normal 5 5 64" xfId="19136" xr:uid="{00000000-0005-0000-0000-00007B4B0000}"/>
    <cellStyle name="Normal 5 5 65" xfId="19137" xr:uid="{00000000-0005-0000-0000-00007C4B0000}"/>
    <cellStyle name="Normal 5 5 66" xfId="19138" xr:uid="{00000000-0005-0000-0000-00007D4B0000}"/>
    <cellStyle name="Normal 5 5 67" xfId="19139" xr:uid="{00000000-0005-0000-0000-00007E4B0000}"/>
    <cellStyle name="Normal 5 5 68" xfId="19140" xr:uid="{00000000-0005-0000-0000-00007F4B0000}"/>
    <cellStyle name="Normal 5 5 69" xfId="19141" xr:uid="{00000000-0005-0000-0000-0000804B0000}"/>
    <cellStyle name="Normal 5 5 7" xfId="19142" xr:uid="{00000000-0005-0000-0000-0000814B0000}"/>
    <cellStyle name="Normal 5 5 70" xfId="19143" xr:uid="{00000000-0005-0000-0000-0000824B0000}"/>
    <cellStyle name="Normal 5 5 71" xfId="19144" xr:uid="{00000000-0005-0000-0000-0000834B0000}"/>
    <cellStyle name="Normal 5 5 72" xfId="19145" xr:uid="{00000000-0005-0000-0000-0000844B0000}"/>
    <cellStyle name="Normal 5 5 73" xfId="19146" xr:uid="{00000000-0005-0000-0000-0000854B0000}"/>
    <cellStyle name="Normal 5 5 74" xfId="19147" xr:uid="{00000000-0005-0000-0000-0000864B0000}"/>
    <cellStyle name="Normal 5 5 75" xfId="19148" xr:uid="{00000000-0005-0000-0000-0000874B0000}"/>
    <cellStyle name="Normal 5 5 76" xfId="19149" xr:uid="{00000000-0005-0000-0000-0000884B0000}"/>
    <cellStyle name="Normal 5 5 77" xfId="19150" xr:uid="{00000000-0005-0000-0000-0000894B0000}"/>
    <cellStyle name="Normal 5 5 78" xfId="19151" xr:uid="{00000000-0005-0000-0000-00008A4B0000}"/>
    <cellStyle name="Normal 5 5 79" xfId="19152" xr:uid="{00000000-0005-0000-0000-00008B4B0000}"/>
    <cellStyle name="Normal 5 5 8" xfId="19153" xr:uid="{00000000-0005-0000-0000-00008C4B0000}"/>
    <cellStyle name="Normal 5 5 80" xfId="19154" xr:uid="{00000000-0005-0000-0000-00008D4B0000}"/>
    <cellStyle name="Normal 5 5 81" xfId="19155" xr:uid="{00000000-0005-0000-0000-00008E4B0000}"/>
    <cellStyle name="Normal 5 5 82" xfId="19156" xr:uid="{00000000-0005-0000-0000-00008F4B0000}"/>
    <cellStyle name="Normal 5 5 83" xfId="19157" xr:uid="{00000000-0005-0000-0000-0000904B0000}"/>
    <cellStyle name="Normal 5 5 84" xfId="19158" xr:uid="{00000000-0005-0000-0000-0000914B0000}"/>
    <cellStyle name="Normal 5 5 85" xfId="19159" xr:uid="{00000000-0005-0000-0000-0000924B0000}"/>
    <cellStyle name="Normal 5 5 86" xfId="19160" xr:uid="{00000000-0005-0000-0000-0000934B0000}"/>
    <cellStyle name="Normal 5 5 87" xfId="19161" xr:uid="{00000000-0005-0000-0000-0000944B0000}"/>
    <cellStyle name="Normal 5 5 88" xfId="19162" xr:uid="{00000000-0005-0000-0000-0000954B0000}"/>
    <cellStyle name="Normal 5 5 89" xfId="19163" xr:uid="{00000000-0005-0000-0000-0000964B0000}"/>
    <cellStyle name="Normal 5 5 9" xfId="19164" xr:uid="{00000000-0005-0000-0000-0000974B0000}"/>
    <cellStyle name="Normal 5 5 90" xfId="19165" xr:uid="{00000000-0005-0000-0000-0000984B0000}"/>
    <cellStyle name="Normal 5 5 91" xfId="19166" xr:uid="{00000000-0005-0000-0000-0000994B0000}"/>
    <cellStyle name="Normal 5 5 92" xfId="19167" xr:uid="{00000000-0005-0000-0000-00009A4B0000}"/>
    <cellStyle name="Normal 5 5 93" xfId="19168" xr:uid="{00000000-0005-0000-0000-00009B4B0000}"/>
    <cellStyle name="Normal 5 50" xfId="19169" xr:uid="{00000000-0005-0000-0000-00009C4B0000}"/>
    <cellStyle name="Normal 5 51" xfId="19170" xr:uid="{00000000-0005-0000-0000-00009D4B0000}"/>
    <cellStyle name="Normal 5 52" xfId="19171" xr:uid="{00000000-0005-0000-0000-00009E4B0000}"/>
    <cellStyle name="Normal 5 53" xfId="19172" xr:uid="{00000000-0005-0000-0000-00009F4B0000}"/>
    <cellStyle name="Normal 5 54" xfId="19173" xr:uid="{00000000-0005-0000-0000-0000A04B0000}"/>
    <cellStyle name="Normal 5 55" xfId="19174" xr:uid="{00000000-0005-0000-0000-0000A14B0000}"/>
    <cellStyle name="Normal 5 56" xfId="19175" xr:uid="{00000000-0005-0000-0000-0000A24B0000}"/>
    <cellStyle name="Normal 5 57" xfId="19176" xr:uid="{00000000-0005-0000-0000-0000A34B0000}"/>
    <cellStyle name="Normal 5 58" xfId="19177" xr:uid="{00000000-0005-0000-0000-0000A44B0000}"/>
    <cellStyle name="Normal 5 59" xfId="19178" xr:uid="{00000000-0005-0000-0000-0000A54B0000}"/>
    <cellStyle name="Normal 5 6" xfId="19179" xr:uid="{00000000-0005-0000-0000-0000A64B0000}"/>
    <cellStyle name="Normal 5 6 2" xfId="19180" xr:uid="{00000000-0005-0000-0000-0000A74B0000}"/>
    <cellStyle name="Normal 5 60" xfId="19181" xr:uid="{00000000-0005-0000-0000-0000A84B0000}"/>
    <cellStyle name="Normal 5 61" xfId="19182" xr:uid="{00000000-0005-0000-0000-0000A94B0000}"/>
    <cellStyle name="Normal 5 62" xfId="19183" xr:uid="{00000000-0005-0000-0000-0000AA4B0000}"/>
    <cellStyle name="Normal 5 63" xfId="19184" xr:uid="{00000000-0005-0000-0000-0000AB4B0000}"/>
    <cellStyle name="Normal 5 64" xfId="19185" xr:uid="{00000000-0005-0000-0000-0000AC4B0000}"/>
    <cellStyle name="Normal 5 65" xfId="19186" xr:uid="{00000000-0005-0000-0000-0000AD4B0000}"/>
    <cellStyle name="Normal 5 66" xfId="19187" xr:uid="{00000000-0005-0000-0000-0000AE4B0000}"/>
    <cellStyle name="Normal 5 67" xfId="19188" xr:uid="{00000000-0005-0000-0000-0000AF4B0000}"/>
    <cellStyle name="Normal 5 68" xfId="19189" xr:uid="{00000000-0005-0000-0000-0000B04B0000}"/>
    <cellStyle name="Normal 5 69" xfId="19190" xr:uid="{00000000-0005-0000-0000-0000B14B0000}"/>
    <cellStyle name="Normal 5 7" xfId="19191" xr:uid="{00000000-0005-0000-0000-0000B24B0000}"/>
    <cellStyle name="Normal 5 7 2" xfId="19192" xr:uid="{00000000-0005-0000-0000-0000B34B0000}"/>
    <cellStyle name="Normal 5 70" xfId="19193" xr:uid="{00000000-0005-0000-0000-0000B44B0000}"/>
    <cellStyle name="Normal 5 71" xfId="19194" xr:uid="{00000000-0005-0000-0000-0000B54B0000}"/>
    <cellStyle name="Normal 5 72" xfId="19195" xr:uid="{00000000-0005-0000-0000-0000B64B0000}"/>
    <cellStyle name="Normal 5 73" xfId="19196" xr:uid="{00000000-0005-0000-0000-0000B74B0000}"/>
    <cellStyle name="Normal 5 74" xfId="19197" xr:uid="{00000000-0005-0000-0000-0000B84B0000}"/>
    <cellStyle name="Normal 5 75" xfId="19198" xr:uid="{00000000-0005-0000-0000-0000B94B0000}"/>
    <cellStyle name="Normal 5 76" xfId="19199" xr:uid="{00000000-0005-0000-0000-0000BA4B0000}"/>
    <cellStyle name="Normal 5 77" xfId="19200" xr:uid="{00000000-0005-0000-0000-0000BB4B0000}"/>
    <cellStyle name="Normal 5 78" xfId="19201" xr:uid="{00000000-0005-0000-0000-0000BC4B0000}"/>
    <cellStyle name="Normal 5 79" xfId="19202" xr:uid="{00000000-0005-0000-0000-0000BD4B0000}"/>
    <cellStyle name="Normal 5 8" xfId="19203" xr:uid="{00000000-0005-0000-0000-0000BE4B0000}"/>
    <cellStyle name="Normal 5 8 2" xfId="19204" xr:uid="{00000000-0005-0000-0000-0000BF4B0000}"/>
    <cellStyle name="Normal 5 80" xfId="19205" xr:uid="{00000000-0005-0000-0000-0000C04B0000}"/>
    <cellStyle name="Normal 5 81" xfId="19206" xr:uid="{00000000-0005-0000-0000-0000C14B0000}"/>
    <cellStyle name="Normal 5 82" xfId="19207" xr:uid="{00000000-0005-0000-0000-0000C24B0000}"/>
    <cellStyle name="Normal 5 83" xfId="19208" xr:uid="{00000000-0005-0000-0000-0000C34B0000}"/>
    <cellStyle name="Normal 5 84" xfId="19209" xr:uid="{00000000-0005-0000-0000-0000C44B0000}"/>
    <cellStyle name="Normal 5 85" xfId="19210" xr:uid="{00000000-0005-0000-0000-0000C54B0000}"/>
    <cellStyle name="Normal 5 86" xfId="19211" xr:uid="{00000000-0005-0000-0000-0000C64B0000}"/>
    <cellStyle name="Normal 5 87" xfId="19212" xr:uid="{00000000-0005-0000-0000-0000C74B0000}"/>
    <cellStyle name="Normal 5 88" xfId="19213" xr:uid="{00000000-0005-0000-0000-0000C84B0000}"/>
    <cellStyle name="Normal 5 89" xfId="19214" xr:uid="{00000000-0005-0000-0000-0000C94B0000}"/>
    <cellStyle name="Normal 5 9" xfId="19215" xr:uid="{00000000-0005-0000-0000-0000CA4B0000}"/>
    <cellStyle name="Normal 5 9 2" xfId="19216" xr:uid="{00000000-0005-0000-0000-0000CB4B0000}"/>
    <cellStyle name="Normal 5 90" xfId="19217" xr:uid="{00000000-0005-0000-0000-0000CC4B0000}"/>
    <cellStyle name="Normal 5 91" xfId="19218" xr:uid="{00000000-0005-0000-0000-0000CD4B0000}"/>
    <cellStyle name="Normal 5 92" xfId="19219" xr:uid="{00000000-0005-0000-0000-0000CE4B0000}"/>
    <cellStyle name="Normal 5 93" xfId="19220" xr:uid="{00000000-0005-0000-0000-0000CF4B0000}"/>
    <cellStyle name="Normal 5 94" xfId="19221" xr:uid="{00000000-0005-0000-0000-0000D04B0000}"/>
    <cellStyle name="Normal 5 95" xfId="19222" xr:uid="{00000000-0005-0000-0000-0000D14B0000}"/>
    <cellStyle name="Normal 5 96" xfId="19223" xr:uid="{00000000-0005-0000-0000-0000D24B0000}"/>
    <cellStyle name="Normal 5 97" xfId="19224" xr:uid="{00000000-0005-0000-0000-0000D34B0000}"/>
    <cellStyle name="Normal 5 98" xfId="19225" xr:uid="{00000000-0005-0000-0000-0000D44B0000}"/>
    <cellStyle name="Normal 5 99" xfId="19226" xr:uid="{00000000-0005-0000-0000-0000D54B0000}"/>
    <cellStyle name="Normal 50" xfId="19227" xr:uid="{00000000-0005-0000-0000-0000D64B0000}"/>
    <cellStyle name="Normal 50 2" xfId="19228" xr:uid="{00000000-0005-0000-0000-0000D74B0000}"/>
    <cellStyle name="Normal 50 2 2" xfId="19229" xr:uid="{00000000-0005-0000-0000-0000D84B0000}"/>
    <cellStyle name="Normal 50 2 2 2" xfId="19230" xr:uid="{00000000-0005-0000-0000-0000D94B0000}"/>
    <cellStyle name="Normal 50 2 2 3" xfId="19231" xr:uid="{00000000-0005-0000-0000-0000DA4B0000}"/>
    <cellStyle name="Normal 50 2 2 4" xfId="19232" xr:uid="{00000000-0005-0000-0000-0000DB4B0000}"/>
    <cellStyle name="Normal 50 2 3" xfId="19233" xr:uid="{00000000-0005-0000-0000-0000DC4B0000}"/>
    <cellStyle name="Normal 50 2 4" xfId="19234" xr:uid="{00000000-0005-0000-0000-0000DD4B0000}"/>
    <cellStyle name="Normal 50 2 5" xfId="19235" xr:uid="{00000000-0005-0000-0000-0000DE4B0000}"/>
    <cellStyle name="Normal 50 3" xfId="19236" xr:uid="{00000000-0005-0000-0000-0000DF4B0000}"/>
    <cellStyle name="Normal 50 4" xfId="19237" xr:uid="{00000000-0005-0000-0000-0000E04B0000}"/>
    <cellStyle name="Normal 50 4 2" xfId="19238" xr:uid="{00000000-0005-0000-0000-0000E14B0000}"/>
    <cellStyle name="Normal 50 4 3" xfId="19239" xr:uid="{00000000-0005-0000-0000-0000E24B0000}"/>
    <cellStyle name="Normal 50 4 4" xfId="19240" xr:uid="{00000000-0005-0000-0000-0000E34B0000}"/>
    <cellStyle name="Normal 50 5" xfId="19241" xr:uid="{00000000-0005-0000-0000-0000E44B0000}"/>
    <cellStyle name="Normal 50 6" xfId="19242" xr:uid="{00000000-0005-0000-0000-0000E54B0000}"/>
    <cellStyle name="Normal 50 7" xfId="19243" xr:uid="{00000000-0005-0000-0000-0000E64B0000}"/>
    <cellStyle name="Normal 51" xfId="19244" xr:uid="{00000000-0005-0000-0000-0000E74B0000}"/>
    <cellStyle name="Normal 51 2" xfId="19245" xr:uid="{00000000-0005-0000-0000-0000E84B0000}"/>
    <cellStyle name="Normal 51 2 2" xfId="19246" xr:uid="{00000000-0005-0000-0000-0000E94B0000}"/>
    <cellStyle name="Normal 51 2 2 2" xfId="19247" xr:uid="{00000000-0005-0000-0000-0000EA4B0000}"/>
    <cellStyle name="Normal 51 2 2 3" xfId="19248" xr:uid="{00000000-0005-0000-0000-0000EB4B0000}"/>
    <cellStyle name="Normal 51 2 2 4" xfId="19249" xr:uid="{00000000-0005-0000-0000-0000EC4B0000}"/>
    <cellStyle name="Normal 51 2 3" xfId="19250" xr:uid="{00000000-0005-0000-0000-0000ED4B0000}"/>
    <cellStyle name="Normal 51 2 4" xfId="19251" xr:uid="{00000000-0005-0000-0000-0000EE4B0000}"/>
    <cellStyle name="Normal 51 2 5" xfId="19252" xr:uid="{00000000-0005-0000-0000-0000EF4B0000}"/>
    <cellStyle name="Normal 51 3" xfId="19253" xr:uid="{00000000-0005-0000-0000-0000F04B0000}"/>
    <cellStyle name="Normal 51 4" xfId="19254" xr:uid="{00000000-0005-0000-0000-0000F14B0000}"/>
    <cellStyle name="Normal 51 4 2" xfId="19255" xr:uid="{00000000-0005-0000-0000-0000F24B0000}"/>
    <cellStyle name="Normal 51 4 3" xfId="19256" xr:uid="{00000000-0005-0000-0000-0000F34B0000}"/>
    <cellStyle name="Normal 51 4 4" xfId="19257" xr:uid="{00000000-0005-0000-0000-0000F44B0000}"/>
    <cellStyle name="Normal 51 5" xfId="19258" xr:uid="{00000000-0005-0000-0000-0000F54B0000}"/>
    <cellStyle name="Normal 51 6" xfId="19259" xr:uid="{00000000-0005-0000-0000-0000F64B0000}"/>
    <cellStyle name="Normal 51 7" xfId="19260" xr:uid="{00000000-0005-0000-0000-0000F74B0000}"/>
    <cellStyle name="Normal 52" xfId="19261" xr:uid="{00000000-0005-0000-0000-0000F84B0000}"/>
    <cellStyle name="Normal 53" xfId="19262" xr:uid="{00000000-0005-0000-0000-0000F94B0000}"/>
    <cellStyle name="Normal 54" xfId="19263" xr:uid="{00000000-0005-0000-0000-0000FA4B0000}"/>
    <cellStyle name="Normal 55" xfId="19264" xr:uid="{00000000-0005-0000-0000-0000FB4B0000}"/>
    <cellStyle name="Normal 55 2" xfId="19265" xr:uid="{00000000-0005-0000-0000-0000FC4B0000}"/>
    <cellStyle name="Normal 55 2 2" xfId="19266" xr:uid="{00000000-0005-0000-0000-0000FD4B0000}"/>
    <cellStyle name="Normal 55 2 2 2" xfId="19267" xr:uid="{00000000-0005-0000-0000-0000FE4B0000}"/>
    <cellStyle name="Normal 55 2 2 3" xfId="19268" xr:uid="{00000000-0005-0000-0000-0000FF4B0000}"/>
    <cellStyle name="Normal 55 2 2 4" xfId="19269" xr:uid="{00000000-0005-0000-0000-0000004C0000}"/>
    <cellStyle name="Normal 55 2 3" xfId="19270" xr:uid="{00000000-0005-0000-0000-0000014C0000}"/>
    <cellStyle name="Normal 55 2 4" xfId="19271" xr:uid="{00000000-0005-0000-0000-0000024C0000}"/>
    <cellStyle name="Normal 55 2 5" xfId="19272" xr:uid="{00000000-0005-0000-0000-0000034C0000}"/>
    <cellStyle name="Normal 55 3" xfId="19273" xr:uid="{00000000-0005-0000-0000-0000044C0000}"/>
    <cellStyle name="Normal 55 4" xfId="19274" xr:uid="{00000000-0005-0000-0000-0000054C0000}"/>
    <cellStyle name="Normal 55 4 2" xfId="19275" xr:uid="{00000000-0005-0000-0000-0000064C0000}"/>
    <cellStyle name="Normal 55 4 3" xfId="19276" xr:uid="{00000000-0005-0000-0000-0000074C0000}"/>
    <cellStyle name="Normal 55 4 4" xfId="19277" xr:uid="{00000000-0005-0000-0000-0000084C0000}"/>
    <cellStyle name="Normal 55 5" xfId="19278" xr:uid="{00000000-0005-0000-0000-0000094C0000}"/>
    <cellStyle name="Normal 55 6" xfId="19279" xr:uid="{00000000-0005-0000-0000-00000A4C0000}"/>
    <cellStyle name="Normal 55 7" xfId="19280" xr:uid="{00000000-0005-0000-0000-00000B4C0000}"/>
    <cellStyle name="Normal 56" xfId="19281" xr:uid="{00000000-0005-0000-0000-00000C4C0000}"/>
    <cellStyle name="Normal 56 2" xfId="19282" xr:uid="{00000000-0005-0000-0000-00000D4C0000}"/>
    <cellStyle name="Normal 56 2 2" xfId="19283" xr:uid="{00000000-0005-0000-0000-00000E4C0000}"/>
    <cellStyle name="Normal 56 2 2 2" xfId="19284" xr:uid="{00000000-0005-0000-0000-00000F4C0000}"/>
    <cellStyle name="Normal 56 2 2 3" xfId="19285" xr:uid="{00000000-0005-0000-0000-0000104C0000}"/>
    <cellStyle name="Normal 56 2 2 4" xfId="19286" xr:uid="{00000000-0005-0000-0000-0000114C0000}"/>
    <cellStyle name="Normal 56 2 3" xfId="19287" xr:uid="{00000000-0005-0000-0000-0000124C0000}"/>
    <cellStyle name="Normal 56 2 4" xfId="19288" xr:uid="{00000000-0005-0000-0000-0000134C0000}"/>
    <cellStyle name="Normal 56 2 5" xfId="19289" xr:uid="{00000000-0005-0000-0000-0000144C0000}"/>
    <cellStyle name="Normal 56 3" xfId="19290" xr:uid="{00000000-0005-0000-0000-0000154C0000}"/>
    <cellStyle name="Normal 56 4" xfId="19291" xr:uid="{00000000-0005-0000-0000-0000164C0000}"/>
    <cellStyle name="Normal 56 4 2" xfId="19292" xr:uid="{00000000-0005-0000-0000-0000174C0000}"/>
    <cellStyle name="Normal 56 4 3" xfId="19293" xr:uid="{00000000-0005-0000-0000-0000184C0000}"/>
    <cellStyle name="Normal 56 4 4" xfId="19294" xr:uid="{00000000-0005-0000-0000-0000194C0000}"/>
    <cellStyle name="Normal 56 5" xfId="19295" xr:uid="{00000000-0005-0000-0000-00001A4C0000}"/>
    <cellStyle name="Normal 56 6" xfId="19296" xr:uid="{00000000-0005-0000-0000-00001B4C0000}"/>
    <cellStyle name="Normal 56 7" xfId="19297" xr:uid="{00000000-0005-0000-0000-00001C4C0000}"/>
    <cellStyle name="Normal 57" xfId="19298" xr:uid="{00000000-0005-0000-0000-00001D4C0000}"/>
    <cellStyle name="Normal 57 2" xfId="19299" xr:uid="{00000000-0005-0000-0000-00001E4C0000}"/>
    <cellStyle name="Normal 58" xfId="19300" xr:uid="{00000000-0005-0000-0000-00001F4C0000}"/>
    <cellStyle name="Normal 58 2" xfId="19301" xr:uid="{00000000-0005-0000-0000-0000204C0000}"/>
    <cellStyle name="Normal 58 3" xfId="19302" xr:uid="{00000000-0005-0000-0000-0000214C0000}"/>
    <cellStyle name="Normal 58 4" xfId="19303" xr:uid="{00000000-0005-0000-0000-0000224C0000}"/>
    <cellStyle name="Normal 59" xfId="19304" xr:uid="{00000000-0005-0000-0000-0000234C0000}"/>
    <cellStyle name="Normal 59 2" xfId="19305" xr:uid="{00000000-0005-0000-0000-0000244C0000}"/>
    <cellStyle name="Normal 59 3" xfId="19306" xr:uid="{00000000-0005-0000-0000-0000254C0000}"/>
    <cellStyle name="Normal 59 4" xfId="19307" xr:uid="{00000000-0005-0000-0000-0000264C0000}"/>
    <cellStyle name="Normal 6" xfId="19308" xr:uid="{00000000-0005-0000-0000-0000274C0000}"/>
    <cellStyle name="Normal 6 2" xfId="19309" xr:uid="{00000000-0005-0000-0000-0000284C0000}"/>
    <cellStyle name="Normal 6 2 10" xfId="19310" xr:uid="{00000000-0005-0000-0000-0000294C0000}"/>
    <cellStyle name="Normal 6 2 11" xfId="19311" xr:uid="{00000000-0005-0000-0000-00002A4C0000}"/>
    <cellStyle name="Normal 6 2 12" xfId="19312" xr:uid="{00000000-0005-0000-0000-00002B4C0000}"/>
    <cellStyle name="Normal 6 2 13" xfId="19313" xr:uid="{00000000-0005-0000-0000-00002C4C0000}"/>
    <cellStyle name="Normal 6 2 14" xfId="19314" xr:uid="{00000000-0005-0000-0000-00002D4C0000}"/>
    <cellStyle name="Normal 6 2 15" xfId="19315" xr:uid="{00000000-0005-0000-0000-00002E4C0000}"/>
    <cellStyle name="Normal 6 2 16" xfId="19316" xr:uid="{00000000-0005-0000-0000-00002F4C0000}"/>
    <cellStyle name="Normal 6 2 17" xfId="19317" xr:uid="{00000000-0005-0000-0000-0000304C0000}"/>
    <cellStyle name="Normal 6 2 18" xfId="19318" xr:uid="{00000000-0005-0000-0000-0000314C0000}"/>
    <cellStyle name="Normal 6 2 19" xfId="19319" xr:uid="{00000000-0005-0000-0000-0000324C0000}"/>
    <cellStyle name="Normal 6 2 2" xfId="19320" xr:uid="{00000000-0005-0000-0000-0000334C0000}"/>
    <cellStyle name="Normal 6 2 2 2" xfId="19321" xr:uid="{00000000-0005-0000-0000-0000344C0000}"/>
    <cellStyle name="Normal 6 2 2 3" xfId="19322" xr:uid="{00000000-0005-0000-0000-0000354C0000}"/>
    <cellStyle name="Normal 6 2 20" xfId="19323" xr:uid="{00000000-0005-0000-0000-0000364C0000}"/>
    <cellStyle name="Normal 6 2 21" xfId="19324" xr:uid="{00000000-0005-0000-0000-0000374C0000}"/>
    <cellStyle name="Normal 6 2 22" xfId="19325" xr:uid="{00000000-0005-0000-0000-0000384C0000}"/>
    <cellStyle name="Normal 6 2 23" xfId="19326" xr:uid="{00000000-0005-0000-0000-0000394C0000}"/>
    <cellStyle name="Normal 6 2 24" xfId="19327" xr:uid="{00000000-0005-0000-0000-00003A4C0000}"/>
    <cellStyle name="Normal 6 2 25" xfId="19328" xr:uid="{00000000-0005-0000-0000-00003B4C0000}"/>
    <cellStyle name="Normal 6 2 26" xfId="19329" xr:uid="{00000000-0005-0000-0000-00003C4C0000}"/>
    <cellStyle name="Normal 6 2 27" xfId="19330" xr:uid="{00000000-0005-0000-0000-00003D4C0000}"/>
    <cellStyle name="Normal 6 2 28" xfId="19331" xr:uid="{00000000-0005-0000-0000-00003E4C0000}"/>
    <cellStyle name="Normal 6 2 29" xfId="19332" xr:uid="{00000000-0005-0000-0000-00003F4C0000}"/>
    <cellStyle name="Normal 6 2 3" xfId="19333" xr:uid="{00000000-0005-0000-0000-0000404C0000}"/>
    <cellStyle name="Normal 6 2 3 2" xfId="19334" xr:uid="{00000000-0005-0000-0000-0000414C0000}"/>
    <cellStyle name="Normal 6 2 3 2 2" xfId="19335" xr:uid="{00000000-0005-0000-0000-0000424C0000}"/>
    <cellStyle name="Normal 6 2 3 2 2 2" xfId="19336" xr:uid="{00000000-0005-0000-0000-0000434C0000}"/>
    <cellStyle name="Normal 6 2 3 2 2 3" xfId="19337" xr:uid="{00000000-0005-0000-0000-0000444C0000}"/>
    <cellStyle name="Normal 6 2 3 2 2 4" xfId="19338" xr:uid="{00000000-0005-0000-0000-0000454C0000}"/>
    <cellStyle name="Normal 6 2 3 2 3" xfId="19339" xr:uid="{00000000-0005-0000-0000-0000464C0000}"/>
    <cellStyle name="Normal 6 2 3 2 4" xfId="19340" xr:uid="{00000000-0005-0000-0000-0000474C0000}"/>
    <cellStyle name="Normal 6 2 3 2 5" xfId="19341" xr:uid="{00000000-0005-0000-0000-0000484C0000}"/>
    <cellStyle name="Normal 6 2 3 3" xfId="19342" xr:uid="{00000000-0005-0000-0000-0000494C0000}"/>
    <cellStyle name="Normal 6 2 3 4" xfId="19343" xr:uid="{00000000-0005-0000-0000-00004A4C0000}"/>
    <cellStyle name="Normal 6 2 3 4 2" xfId="19344" xr:uid="{00000000-0005-0000-0000-00004B4C0000}"/>
    <cellStyle name="Normal 6 2 3 4 3" xfId="19345" xr:uid="{00000000-0005-0000-0000-00004C4C0000}"/>
    <cellStyle name="Normal 6 2 3 4 4" xfId="19346" xr:uid="{00000000-0005-0000-0000-00004D4C0000}"/>
    <cellStyle name="Normal 6 2 3 5" xfId="19347" xr:uid="{00000000-0005-0000-0000-00004E4C0000}"/>
    <cellStyle name="Normal 6 2 3 6" xfId="19348" xr:uid="{00000000-0005-0000-0000-00004F4C0000}"/>
    <cellStyle name="Normal 6 2 3 7" xfId="19349" xr:uid="{00000000-0005-0000-0000-0000504C0000}"/>
    <cellStyle name="Normal 6 2 30" xfId="19350" xr:uid="{00000000-0005-0000-0000-0000514C0000}"/>
    <cellStyle name="Normal 6 2 31" xfId="19351" xr:uid="{00000000-0005-0000-0000-0000524C0000}"/>
    <cellStyle name="Normal 6 2 32" xfId="19352" xr:uid="{00000000-0005-0000-0000-0000534C0000}"/>
    <cellStyle name="Normal 6 2 33" xfId="19353" xr:uid="{00000000-0005-0000-0000-0000544C0000}"/>
    <cellStyle name="Normal 6 2 34" xfId="19354" xr:uid="{00000000-0005-0000-0000-0000554C0000}"/>
    <cellStyle name="Normal 6 2 35" xfId="19355" xr:uid="{00000000-0005-0000-0000-0000564C0000}"/>
    <cellStyle name="Normal 6 2 36" xfId="19356" xr:uid="{00000000-0005-0000-0000-0000574C0000}"/>
    <cellStyle name="Normal 6 2 37" xfId="19357" xr:uid="{00000000-0005-0000-0000-0000584C0000}"/>
    <cellStyle name="Normal 6 2 38" xfId="19358" xr:uid="{00000000-0005-0000-0000-0000594C0000}"/>
    <cellStyle name="Normal 6 2 39" xfId="19359" xr:uid="{00000000-0005-0000-0000-00005A4C0000}"/>
    <cellStyle name="Normal 6 2 4" xfId="19360" xr:uid="{00000000-0005-0000-0000-00005B4C0000}"/>
    <cellStyle name="Normal 6 2 40" xfId="19361" xr:uid="{00000000-0005-0000-0000-00005C4C0000}"/>
    <cellStyle name="Normal 6 2 41" xfId="19362" xr:uid="{00000000-0005-0000-0000-00005D4C0000}"/>
    <cellStyle name="Normal 6 2 42" xfId="19363" xr:uid="{00000000-0005-0000-0000-00005E4C0000}"/>
    <cellStyle name="Normal 6 2 43" xfId="19364" xr:uid="{00000000-0005-0000-0000-00005F4C0000}"/>
    <cellStyle name="Normal 6 2 44" xfId="19365" xr:uid="{00000000-0005-0000-0000-0000604C0000}"/>
    <cellStyle name="Normal 6 2 45" xfId="19366" xr:uid="{00000000-0005-0000-0000-0000614C0000}"/>
    <cellStyle name="Normal 6 2 46" xfId="19367" xr:uid="{00000000-0005-0000-0000-0000624C0000}"/>
    <cellStyle name="Normal 6 2 47" xfId="19368" xr:uid="{00000000-0005-0000-0000-0000634C0000}"/>
    <cellStyle name="Normal 6 2 48" xfId="19369" xr:uid="{00000000-0005-0000-0000-0000644C0000}"/>
    <cellStyle name="Normal 6 2 49" xfId="19370" xr:uid="{00000000-0005-0000-0000-0000654C0000}"/>
    <cellStyle name="Normal 6 2 5" xfId="19371" xr:uid="{00000000-0005-0000-0000-0000664C0000}"/>
    <cellStyle name="Normal 6 2 50" xfId="19372" xr:uid="{00000000-0005-0000-0000-0000674C0000}"/>
    <cellStyle name="Normal 6 2 51" xfId="19373" xr:uid="{00000000-0005-0000-0000-0000684C0000}"/>
    <cellStyle name="Normal 6 2 52" xfId="19374" xr:uid="{00000000-0005-0000-0000-0000694C0000}"/>
    <cellStyle name="Normal 6 2 53" xfId="19375" xr:uid="{00000000-0005-0000-0000-00006A4C0000}"/>
    <cellStyle name="Normal 6 2 54" xfId="19376" xr:uid="{00000000-0005-0000-0000-00006B4C0000}"/>
    <cellStyle name="Normal 6 2 55" xfId="19377" xr:uid="{00000000-0005-0000-0000-00006C4C0000}"/>
    <cellStyle name="Normal 6 2 56" xfId="19378" xr:uid="{00000000-0005-0000-0000-00006D4C0000}"/>
    <cellStyle name="Normal 6 2 57" xfId="19379" xr:uid="{00000000-0005-0000-0000-00006E4C0000}"/>
    <cellStyle name="Normal 6 2 58" xfId="19380" xr:uid="{00000000-0005-0000-0000-00006F4C0000}"/>
    <cellStyle name="Normal 6 2 59" xfId="19381" xr:uid="{00000000-0005-0000-0000-0000704C0000}"/>
    <cellStyle name="Normal 6 2 6" xfId="19382" xr:uid="{00000000-0005-0000-0000-0000714C0000}"/>
    <cellStyle name="Normal 6 2 60" xfId="19383" xr:uid="{00000000-0005-0000-0000-0000724C0000}"/>
    <cellStyle name="Normal 6 2 61" xfId="19384" xr:uid="{00000000-0005-0000-0000-0000734C0000}"/>
    <cellStyle name="Normal 6 2 62" xfId="19385" xr:uid="{00000000-0005-0000-0000-0000744C0000}"/>
    <cellStyle name="Normal 6 2 63" xfId="19386" xr:uid="{00000000-0005-0000-0000-0000754C0000}"/>
    <cellStyle name="Normal 6 2 64" xfId="19387" xr:uid="{00000000-0005-0000-0000-0000764C0000}"/>
    <cellStyle name="Normal 6 2 65" xfId="19388" xr:uid="{00000000-0005-0000-0000-0000774C0000}"/>
    <cellStyle name="Normal 6 2 66" xfId="19389" xr:uid="{00000000-0005-0000-0000-0000784C0000}"/>
    <cellStyle name="Normal 6 2 67" xfId="19390" xr:uid="{00000000-0005-0000-0000-0000794C0000}"/>
    <cellStyle name="Normal 6 2 68" xfId="19391" xr:uid="{00000000-0005-0000-0000-00007A4C0000}"/>
    <cellStyle name="Normal 6 2 69" xfId="19392" xr:uid="{00000000-0005-0000-0000-00007B4C0000}"/>
    <cellStyle name="Normal 6 2 7" xfId="19393" xr:uid="{00000000-0005-0000-0000-00007C4C0000}"/>
    <cellStyle name="Normal 6 2 70" xfId="19394" xr:uid="{00000000-0005-0000-0000-00007D4C0000}"/>
    <cellStyle name="Normal 6 2 71" xfId="19395" xr:uid="{00000000-0005-0000-0000-00007E4C0000}"/>
    <cellStyle name="Normal 6 2 72" xfId="19396" xr:uid="{00000000-0005-0000-0000-00007F4C0000}"/>
    <cellStyle name="Normal 6 2 73" xfId="19397" xr:uid="{00000000-0005-0000-0000-0000804C0000}"/>
    <cellStyle name="Normal 6 2 74" xfId="19398" xr:uid="{00000000-0005-0000-0000-0000814C0000}"/>
    <cellStyle name="Normal 6 2 75" xfId="19399" xr:uid="{00000000-0005-0000-0000-0000824C0000}"/>
    <cellStyle name="Normal 6 2 76" xfId="19400" xr:uid="{00000000-0005-0000-0000-0000834C0000}"/>
    <cellStyle name="Normal 6 2 77" xfId="19401" xr:uid="{00000000-0005-0000-0000-0000844C0000}"/>
    <cellStyle name="Normal 6 2 78" xfId="19402" xr:uid="{00000000-0005-0000-0000-0000854C0000}"/>
    <cellStyle name="Normal 6 2 79" xfId="19403" xr:uid="{00000000-0005-0000-0000-0000864C0000}"/>
    <cellStyle name="Normal 6 2 8" xfId="19404" xr:uid="{00000000-0005-0000-0000-0000874C0000}"/>
    <cellStyle name="Normal 6 2 80" xfId="19405" xr:uid="{00000000-0005-0000-0000-0000884C0000}"/>
    <cellStyle name="Normal 6 2 81" xfId="19406" xr:uid="{00000000-0005-0000-0000-0000894C0000}"/>
    <cellStyle name="Normal 6 2 82" xfId="19407" xr:uid="{00000000-0005-0000-0000-00008A4C0000}"/>
    <cellStyle name="Normal 6 2 83" xfId="19408" xr:uid="{00000000-0005-0000-0000-00008B4C0000}"/>
    <cellStyle name="Normal 6 2 84" xfId="19409" xr:uid="{00000000-0005-0000-0000-00008C4C0000}"/>
    <cellStyle name="Normal 6 2 85" xfId="19410" xr:uid="{00000000-0005-0000-0000-00008D4C0000}"/>
    <cellStyle name="Normal 6 2 86" xfId="19411" xr:uid="{00000000-0005-0000-0000-00008E4C0000}"/>
    <cellStyle name="Normal 6 2 87" xfId="19412" xr:uid="{00000000-0005-0000-0000-00008F4C0000}"/>
    <cellStyle name="Normal 6 2 88" xfId="19413" xr:uid="{00000000-0005-0000-0000-0000904C0000}"/>
    <cellStyle name="Normal 6 2 89" xfId="19414" xr:uid="{00000000-0005-0000-0000-0000914C0000}"/>
    <cellStyle name="Normal 6 2 9" xfId="19415" xr:uid="{00000000-0005-0000-0000-0000924C0000}"/>
    <cellStyle name="Normal 6 2 90" xfId="19416" xr:uid="{00000000-0005-0000-0000-0000934C0000}"/>
    <cellStyle name="Normal 6 2 91" xfId="19417" xr:uid="{00000000-0005-0000-0000-0000944C0000}"/>
    <cellStyle name="Normal 6 2 92" xfId="19418" xr:uid="{00000000-0005-0000-0000-0000954C0000}"/>
    <cellStyle name="Normal 6 2 93" xfId="19419" xr:uid="{00000000-0005-0000-0000-0000964C0000}"/>
    <cellStyle name="Normal 6 2 94" xfId="19420" xr:uid="{00000000-0005-0000-0000-0000974C0000}"/>
    <cellStyle name="Normal 6 2 95" xfId="19421" xr:uid="{00000000-0005-0000-0000-0000984C0000}"/>
    <cellStyle name="Normal 6 2 95 2" xfId="19422" xr:uid="{00000000-0005-0000-0000-0000994C0000}"/>
    <cellStyle name="Normal 6 2 95 3" xfId="19423" xr:uid="{00000000-0005-0000-0000-00009A4C0000}"/>
    <cellStyle name="Normal 6 2 95 4" xfId="19424" xr:uid="{00000000-0005-0000-0000-00009B4C0000}"/>
    <cellStyle name="Normal 6 3" xfId="19425" xr:uid="{00000000-0005-0000-0000-00009C4C0000}"/>
    <cellStyle name="Normal 6 3 2" xfId="19426" xr:uid="{00000000-0005-0000-0000-00009D4C0000}"/>
    <cellStyle name="Normal 6 3 3" xfId="19427" xr:uid="{00000000-0005-0000-0000-00009E4C0000}"/>
    <cellStyle name="Normal 6 3 3 2" xfId="19428" xr:uid="{00000000-0005-0000-0000-00009F4C0000}"/>
    <cellStyle name="Normal 6 3 3 2 2" xfId="19429" xr:uid="{00000000-0005-0000-0000-0000A04C0000}"/>
    <cellStyle name="Normal 6 3 3 2 2 2" xfId="19430" xr:uid="{00000000-0005-0000-0000-0000A14C0000}"/>
    <cellStyle name="Normal 6 3 3 2 2 3" xfId="19431" xr:uid="{00000000-0005-0000-0000-0000A24C0000}"/>
    <cellStyle name="Normal 6 3 3 2 2 4" xfId="19432" xr:uid="{00000000-0005-0000-0000-0000A34C0000}"/>
    <cellStyle name="Normal 6 3 3 2 3" xfId="19433" xr:uid="{00000000-0005-0000-0000-0000A44C0000}"/>
    <cellStyle name="Normal 6 3 3 2 4" xfId="19434" xr:uid="{00000000-0005-0000-0000-0000A54C0000}"/>
    <cellStyle name="Normal 6 3 3 2 5" xfId="19435" xr:uid="{00000000-0005-0000-0000-0000A64C0000}"/>
    <cellStyle name="Normal 6 3 3 3" xfId="19436" xr:uid="{00000000-0005-0000-0000-0000A74C0000}"/>
    <cellStyle name="Normal 6 3 3 4" xfId="19437" xr:uid="{00000000-0005-0000-0000-0000A84C0000}"/>
    <cellStyle name="Normal 6 3 3 4 2" xfId="19438" xr:uid="{00000000-0005-0000-0000-0000A94C0000}"/>
    <cellStyle name="Normal 6 3 3 4 3" xfId="19439" xr:uid="{00000000-0005-0000-0000-0000AA4C0000}"/>
    <cellStyle name="Normal 6 3 3 4 4" xfId="19440" xr:uid="{00000000-0005-0000-0000-0000AB4C0000}"/>
    <cellStyle name="Normal 6 3 3 5" xfId="19441" xr:uid="{00000000-0005-0000-0000-0000AC4C0000}"/>
    <cellStyle name="Normal 6 3 3 6" xfId="19442" xr:uid="{00000000-0005-0000-0000-0000AD4C0000}"/>
    <cellStyle name="Normal 6 3 3 7" xfId="19443" xr:uid="{00000000-0005-0000-0000-0000AE4C0000}"/>
    <cellStyle name="Normal 6 3 4" xfId="19444" xr:uid="{00000000-0005-0000-0000-0000AF4C0000}"/>
    <cellStyle name="Normal 6 4" xfId="19445" xr:uid="{00000000-0005-0000-0000-0000B04C0000}"/>
    <cellStyle name="Normal 6 4 2" xfId="19446" xr:uid="{00000000-0005-0000-0000-0000B14C0000}"/>
    <cellStyle name="Normal 6 4 3" xfId="19447" xr:uid="{00000000-0005-0000-0000-0000B24C0000}"/>
    <cellStyle name="Normal 6 4 3 2" xfId="19448" xr:uid="{00000000-0005-0000-0000-0000B34C0000}"/>
    <cellStyle name="Normal 6 4 3 2 2" xfId="19449" xr:uid="{00000000-0005-0000-0000-0000B44C0000}"/>
    <cellStyle name="Normal 6 4 3 2 2 2" xfId="19450" xr:uid="{00000000-0005-0000-0000-0000B54C0000}"/>
    <cellStyle name="Normal 6 4 3 2 2 3" xfId="19451" xr:uid="{00000000-0005-0000-0000-0000B64C0000}"/>
    <cellStyle name="Normal 6 4 3 2 2 4" xfId="19452" xr:uid="{00000000-0005-0000-0000-0000B74C0000}"/>
    <cellStyle name="Normal 6 4 3 2 3" xfId="19453" xr:uid="{00000000-0005-0000-0000-0000B84C0000}"/>
    <cellStyle name="Normal 6 4 3 2 4" xfId="19454" xr:uid="{00000000-0005-0000-0000-0000B94C0000}"/>
    <cellStyle name="Normal 6 4 3 2 5" xfId="19455" xr:uid="{00000000-0005-0000-0000-0000BA4C0000}"/>
    <cellStyle name="Normal 6 4 3 3" xfId="19456" xr:uid="{00000000-0005-0000-0000-0000BB4C0000}"/>
    <cellStyle name="Normal 6 4 3 3 2" xfId="19457" xr:uid="{00000000-0005-0000-0000-0000BC4C0000}"/>
    <cellStyle name="Normal 6 4 3 3 3" xfId="19458" xr:uid="{00000000-0005-0000-0000-0000BD4C0000}"/>
    <cellStyle name="Normal 6 4 3 3 4" xfId="19459" xr:uid="{00000000-0005-0000-0000-0000BE4C0000}"/>
    <cellStyle name="Normal 6 4 3 4" xfId="19460" xr:uid="{00000000-0005-0000-0000-0000BF4C0000}"/>
    <cellStyle name="Normal 6 4 3 5" xfId="19461" xr:uid="{00000000-0005-0000-0000-0000C04C0000}"/>
    <cellStyle name="Normal 6 4 3 6" xfId="19462" xr:uid="{00000000-0005-0000-0000-0000C14C0000}"/>
    <cellStyle name="Normal 6 5" xfId="19463" xr:uid="{00000000-0005-0000-0000-0000C24C0000}"/>
    <cellStyle name="Normal 6 5 2" xfId="19464" xr:uid="{00000000-0005-0000-0000-0000C34C0000}"/>
    <cellStyle name="Normal 6 5 2 2" xfId="19465" xr:uid="{00000000-0005-0000-0000-0000C44C0000}"/>
    <cellStyle name="Normal 6 5 2 2 2" xfId="19466" xr:uid="{00000000-0005-0000-0000-0000C54C0000}"/>
    <cellStyle name="Normal 6 5 2 2 3" xfId="19467" xr:uid="{00000000-0005-0000-0000-0000C64C0000}"/>
    <cellStyle name="Normal 6 5 2 2 4" xfId="19468" xr:uid="{00000000-0005-0000-0000-0000C74C0000}"/>
    <cellStyle name="Normal 6 5 2 3" xfId="19469" xr:uid="{00000000-0005-0000-0000-0000C84C0000}"/>
    <cellStyle name="Normal 6 5 2 4" xfId="19470" xr:uid="{00000000-0005-0000-0000-0000C94C0000}"/>
    <cellStyle name="Normal 6 5 2 5" xfId="19471" xr:uid="{00000000-0005-0000-0000-0000CA4C0000}"/>
    <cellStyle name="Normal 6 5 3" xfId="19472" xr:uid="{00000000-0005-0000-0000-0000CB4C0000}"/>
    <cellStyle name="Normal 6 5 4" xfId="19473" xr:uid="{00000000-0005-0000-0000-0000CC4C0000}"/>
    <cellStyle name="Normal 6 5 4 2" xfId="19474" xr:uid="{00000000-0005-0000-0000-0000CD4C0000}"/>
    <cellStyle name="Normal 6 5 4 3" xfId="19475" xr:uid="{00000000-0005-0000-0000-0000CE4C0000}"/>
    <cellStyle name="Normal 6 5 4 4" xfId="19476" xr:uid="{00000000-0005-0000-0000-0000CF4C0000}"/>
    <cellStyle name="Normal 6 5 5" xfId="19477" xr:uid="{00000000-0005-0000-0000-0000D04C0000}"/>
    <cellStyle name="Normal 6 5 6" xfId="19478" xr:uid="{00000000-0005-0000-0000-0000D14C0000}"/>
    <cellStyle name="Normal 6 5 7" xfId="19479" xr:uid="{00000000-0005-0000-0000-0000D24C0000}"/>
    <cellStyle name="Normal 6 6" xfId="19480" xr:uid="{00000000-0005-0000-0000-0000D34C0000}"/>
    <cellStyle name="Normal 6 6 2" xfId="19481" xr:uid="{00000000-0005-0000-0000-0000D44C0000}"/>
    <cellStyle name="Normal 6 6 3" xfId="19482" xr:uid="{00000000-0005-0000-0000-0000D54C0000}"/>
    <cellStyle name="Normal 6 6 4" xfId="19483" xr:uid="{00000000-0005-0000-0000-0000D64C0000}"/>
    <cellStyle name="Normal 60" xfId="19484" xr:uid="{00000000-0005-0000-0000-0000D74C0000}"/>
    <cellStyle name="Normal 60 2" xfId="19485" xr:uid="{00000000-0005-0000-0000-0000D84C0000}"/>
    <cellStyle name="Normal 60 3" xfId="19486" xr:uid="{00000000-0005-0000-0000-0000D94C0000}"/>
    <cellStyle name="Normal 60 4" xfId="19487" xr:uid="{00000000-0005-0000-0000-0000DA4C0000}"/>
    <cellStyle name="Normal 61" xfId="19488" xr:uid="{00000000-0005-0000-0000-0000DB4C0000}"/>
    <cellStyle name="Normal 61 2" xfId="19489" xr:uid="{00000000-0005-0000-0000-0000DC4C0000}"/>
    <cellStyle name="Normal 61 3" xfId="19490" xr:uid="{00000000-0005-0000-0000-0000DD4C0000}"/>
    <cellStyle name="Normal 61 4" xfId="19491" xr:uid="{00000000-0005-0000-0000-0000DE4C0000}"/>
    <cellStyle name="Normal 62" xfId="19492" xr:uid="{00000000-0005-0000-0000-0000DF4C0000}"/>
    <cellStyle name="Normal 62 2" xfId="19493" xr:uid="{00000000-0005-0000-0000-0000E04C0000}"/>
    <cellStyle name="Normal 62 3" xfId="19494" xr:uid="{00000000-0005-0000-0000-0000E14C0000}"/>
    <cellStyle name="Normal 62 4" xfId="19495" xr:uid="{00000000-0005-0000-0000-0000E24C0000}"/>
    <cellStyle name="Normal 63" xfId="19496" xr:uid="{00000000-0005-0000-0000-0000E34C0000}"/>
    <cellStyle name="Normal 63 2" xfId="19497" xr:uid="{00000000-0005-0000-0000-0000E44C0000}"/>
    <cellStyle name="Normal 63 3" xfId="19498" xr:uid="{00000000-0005-0000-0000-0000E54C0000}"/>
    <cellStyle name="Normal 63 4" xfId="19499" xr:uid="{00000000-0005-0000-0000-0000E64C0000}"/>
    <cellStyle name="Normal 64" xfId="19500" xr:uid="{00000000-0005-0000-0000-0000E74C0000}"/>
    <cellStyle name="Normal 64 2" xfId="19501" xr:uid="{00000000-0005-0000-0000-0000E84C0000}"/>
    <cellStyle name="Normal 64 3" xfId="19502" xr:uid="{00000000-0005-0000-0000-0000E94C0000}"/>
    <cellStyle name="Normal 64 4" xfId="19503" xr:uid="{00000000-0005-0000-0000-0000EA4C0000}"/>
    <cellStyle name="Normal 65" xfId="19504" xr:uid="{00000000-0005-0000-0000-0000EB4C0000}"/>
    <cellStyle name="Normal 65 2" xfId="19505" xr:uid="{00000000-0005-0000-0000-0000EC4C0000}"/>
    <cellStyle name="Normal 65 3" xfId="19506" xr:uid="{00000000-0005-0000-0000-0000ED4C0000}"/>
    <cellStyle name="Normal 65 4" xfId="19507" xr:uid="{00000000-0005-0000-0000-0000EE4C0000}"/>
    <cellStyle name="Normal 66" xfId="19508" xr:uid="{00000000-0005-0000-0000-0000EF4C0000}"/>
    <cellStyle name="Normal 66 2" xfId="19509" xr:uid="{00000000-0005-0000-0000-0000F04C0000}"/>
    <cellStyle name="Normal 66 3" xfId="19510" xr:uid="{00000000-0005-0000-0000-0000F14C0000}"/>
    <cellStyle name="Normal 66 4" xfId="19511" xr:uid="{00000000-0005-0000-0000-0000F24C0000}"/>
    <cellStyle name="Normal 67" xfId="19512" xr:uid="{00000000-0005-0000-0000-0000F34C0000}"/>
    <cellStyle name="Normal 67 2" xfId="19513" xr:uid="{00000000-0005-0000-0000-0000F44C0000}"/>
    <cellStyle name="Normal 67 3" xfId="19514" xr:uid="{00000000-0005-0000-0000-0000F54C0000}"/>
    <cellStyle name="Normal 67 4" xfId="19515" xr:uid="{00000000-0005-0000-0000-0000F64C0000}"/>
    <cellStyle name="Normal 68" xfId="19516" xr:uid="{00000000-0005-0000-0000-0000F74C0000}"/>
    <cellStyle name="Normal 68 2" xfId="19517" xr:uid="{00000000-0005-0000-0000-0000F84C0000}"/>
    <cellStyle name="Normal 68 3" xfId="19518" xr:uid="{00000000-0005-0000-0000-0000F94C0000}"/>
    <cellStyle name="Normal 68 4" xfId="19519" xr:uid="{00000000-0005-0000-0000-0000FA4C0000}"/>
    <cellStyle name="Normal 69" xfId="19520" xr:uid="{00000000-0005-0000-0000-0000FB4C0000}"/>
    <cellStyle name="Normal 69 2" xfId="19521" xr:uid="{00000000-0005-0000-0000-0000FC4C0000}"/>
    <cellStyle name="Normal 69 3" xfId="19522" xr:uid="{00000000-0005-0000-0000-0000FD4C0000}"/>
    <cellStyle name="Normal 69 4" xfId="19523" xr:uid="{00000000-0005-0000-0000-0000FE4C0000}"/>
    <cellStyle name="Normal 7" xfId="19524" xr:uid="{00000000-0005-0000-0000-0000FF4C0000}"/>
    <cellStyle name="Normal 7 10" xfId="19525" xr:uid="{00000000-0005-0000-0000-0000004D0000}"/>
    <cellStyle name="Normal 7 10 2" xfId="19526" xr:uid="{00000000-0005-0000-0000-0000014D0000}"/>
    <cellStyle name="Normal 7 10 2 2" xfId="19527" xr:uid="{00000000-0005-0000-0000-0000024D0000}"/>
    <cellStyle name="Normal 7 10 2 2 2" xfId="19528" xr:uid="{00000000-0005-0000-0000-0000034D0000}"/>
    <cellStyle name="Normal 7 10 2 2 3" xfId="19529" xr:uid="{00000000-0005-0000-0000-0000044D0000}"/>
    <cellStyle name="Normal 7 10 2 2 4" xfId="19530" xr:uid="{00000000-0005-0000-0000-0000054D0000}"/>
    <cellStyle name="Normal 7 10 2 3" xfId="19531" xr:uid="{00000000-0005-0000-0000-0000064D0000}"/>
    <cellStyle name="Normal 7 10 2 4" xfId="19532" xr:uid="{00000000-0005-0000-0000-0000074D0000}"/>
    <cellStyle name="Normal 7 10 2 5" xfId="19533" xr:uid="{00000000-0005-0000-0000-0000084D0000}"/>
    <cellStyle name="Normal 7 10 3" xfId="19534" xr:uid="{00000000-0005-0000-0000-0000094D0000}"/>
    <cellStyle name="Normal 7 10 3 2" xfId="19535" xr:uid="{00000000-0005-0000-0000-00000A4D0000}"/>
    <cellStyle name="Normal 7 10 3 3" xfId="19536" xr:uid="{00000000-0005-0000-0000-00000B4D0000}"/>
    <cellStyle name="Normal 7 10 3 4" xfId="19537" xr:uid="{00000000-0005-0000-0000-00000C4D0000}"/>
    <cellStyle name="Normal 7 10 4" xfId="19538" xr:uid="{00000000-0005-0000-0000-00000D4D0000}"/>
    <cellStyle name="Normal 7 10 5" xfId="19539" xr:uid="{00000000-0005-0000-0000-00000E4D0000}"/>
    <cellStyle name="Normal 7 10 6" xfId="19540" xr:uid="{00000000-0005-0000-0000-00000F4D0000}"/>
    <cellStyle name="Normal 7 11" xfId="19541" xr:uid="{00000000-0005-0000-0000-0000104D0000}"/>
    <cellStyle name="Normal 7 11 2" xfId="19542" xr:uid="{00000000-0005-0000-0000-0000114D0000}"/>
    <cellStyle name="Normal 7 11 2 2" xfId="19543" xr:uid="{00000000-0005-0000-0000-0000124D0000}"/>
    <cellStyle name="Normal 7 11 2 2 2" xfId="19544" xr:uid="{00000000-0005-0000-0000-0000134D0000}"/>
    <cellStyle name="Normal 7 11 2 2 3" xfId="19545" xr:uid="{00000000-0005-0000-0000-0000144D0000}"/>
    <cellStyle name="Normal 7 11 2 2 4" xfId="19546" xr:uid="{00000000-0005-0000-0000-0000154D0000}"/>
    <cellStyle name="Normal 7 11 2 3" xfId="19547" xr:uid="{00000000-0005-0000-0000-0000164D0000}"/>
    <cellStyle name="Normal 7 11 2 4" xfId="19548" xr:uid="{00000000-0005-0000-0000-0000174D0000}"/>
    <cellStyle name="Normal 7 11 2 5" xfId="19549" xr:uid="{00000000-0005-0000-0000-0000184D0000}"/>
    <cellStyle name="Normal 7 11 3" xfId="19550" xr:uid="{00000000-0005-0000-0000-0000194D0000}"/>
    <cellStyle name="Normal 7 11 3 2" xfId="19551" xr:uid="{00000000-0005-0000-0000-00001A4D0000}"/>
    <cellStyle name="Normal 7 11 3 3" xfId="19552" xr:uid="{00000000-0005-0000-0000-00001B4D0000}"/>
    <cellStyle name="Normal 7 11 3 4" xfId="19553" xr:uid="{00000000-0005-0000-0000-00001C4D0000}"/>
    <cellStyle name="Normal 7 11 4" xfId="19554" xr:uid="{00000000-0005-0000-0000-00001D4D0000}"/>
    <cellStyle name="Normal 7 11 5" xfId="19555" xr:uid="{00000000-0005-0000-0000-00001E4D0000}"/>
    <cellStyle name="Normal 7 11 6" xfId="19556" xr:uid="{00000000-0005-0000-0000-00001F4D0000}"/>
    <cellStyle name="Normal 7 12" xfId="19557" xr:uid="{00000000-0005-0000-0000-0000204D0000}"/>
    <cellStyle name="Normal 7 12 2" xfId="19558" xr:uid="{00000000-0005-0000-0000-0000214D0000}"/>
    <cellStyle name="Normal 7 12 2 2" xfId="19559" xr:uid="{00000000-0005-0000-0000-0000224D0000}"/>
    <cellStyle name="Normal 7 12 2 2 2" xfId="19560" xr:uid="{00000000-0005-0000-0000-0000234D0000}"/>
    <cellStyle name="Normal 7 12 2 2 3" xfId="19561" xr:uid="{00000000-0005-0000-0000-0000244D0000}"/>
    <cellStyle name="Normal 7 12 2 2 4" xfId="19562" xr:uid="{00000000-0005-0000-0000-0000254D0000}"/>
    <cellStyle name="Normal 7 12 2 3" xfId="19563" xr:uid="{00000000-0005-0000-0000-0000264D0000}"/>
    <cellStyle name="Normal 7 12 2 4" xfId="19564" xr:uid="{00000000-0005-0000-0000-0000274D0000}"/>
    <cellStyle name="Normal 7 12 2 5" xfId="19565" xr:uid="{00000000-0005-0000-0000-0000284D0000}"/>
    <cellStyle name="Normal 7 12 3" xfId="19566" xr:uid="{00000000-0005-0000-0000-0000294D0000}"/>
    <cellStyle name="Normal 7 12 3 2" xfId="19567" xr:uid="{00000000-0005-0000-0000-00002A4D0000}"/>
    <cellStyle name="Normal 7 12 3 3" xfId="19568" xr:uid="{00000000-0005-0000-0000-00002B4D0000}"/>
    <cellStyle name="Normal 7 12 3 4" xfId="19569" xr:uid="{00000000-0005-0000-0000-00002C4D0000}"/>
    <cellStyle name="Normal 7 12 4" xfId="19570" xr:uid="{00000000-0005-0000-0000-00002D4D0000}"/>
    <cellStyle name="Normal 7 12 5" xfId="19571" xr:uid="{00000000-0005-0000-0000-00002E4D0000}"/>
    <cellStyle name="Normal 7 12 6" xfId="19572" xr:uid="{00000000-0005-0000-0000-00002F4D0000}"/>
    <cellStyle name="Normal 7 2" xfId="19573" xr:uid="{00000000-0005-0000-0000-0000304D0000}"/>
    <cellStyle name="Normal 7 2 10" xfId="19574" xr:uid="{00000000-0005-0000-0000-0000314D0000}"/>
    <cellStyle name="Normal 7 2 11" xfId="19575" xr:uid="{00000000-0005-0000-0000-0000324D0000}"/>
    <cellStyle name="Normal 7 2 12" xfId="19576" xr:uid="{00000000-0005-0000-0000-0000334D0000}"/>
    <cellStyle name="Normal 7 2 13" xfId="19577" xr:uid="{00000000-0005-0000-0000-0000344D0000}"/>
    <cellStyle name="Normal 7 2 14" xfId="19578" xr:uid="{00000000-0005-0000-0000-0000354D0000}"/>
    <cellStyle name="Normal 7 2 15" xfId="19579" xr:uid="{00000000-0005-0000-0000-0000364D0000}"/>
    <cellStyle name="Normal 7 2 16" xfId="19580" xr:uid="{00000000-0005-0000-0000-0000374D0000}"/>
    <cellStyle name="Normal 7 2 17" xfId="19581" xr:uid="{00000000-0005-0000-0000-0000384D0000}"/>
    <cellStyle name="Normal 7 2 18" xfId="19582" xr:uid="{00000000-0005-0000-0000-0000394D0000}"/>
    <cellStyle name="Normal 7 2 19" xfId="19583" xr:uid="{00000000-0005-0000-0000-00003A4D0000}"/>
    <cellStyle name="Normal 7 2 2" xfId="19584" xr:uid="{00000000-0005-0000-0000-00003B4D0000}"/>
    <cellStyle name="Normal 7 2 2 2" xfId="19585" xr:uid="{00000000-0005-0000-0000-00003C4D0000}"/>
    <cellStyle name="Normal 7 2 2 3" xfId="19586" xr:uid="{00000000-0005-0000-0000-00003D4D0000}"/>
    <cellStyle name="Normal 7 2 20" xfId="19587" xr:uid="{00000000-0005-0000-0000-00003E4D0000}"/>
    <cellStyle name="Normal 7 2 21" xfId="19588" xr:uid="{00000000-0005-0000-0000-00003F4D0000}"/>
    <cellStyle name="Normal 7 2 22" xfId="19589" xr:uid="{00000000-0005-0000-0000-0000404D0000}"/>
    <cellStyle name="Normal 7 2 23" xfId="19590" xr:uid="{00000000-0005-0000-0000-0000414D0000}"/>
    <cellStyle name="Normal 7 2 24" xfId="19591" xr:uid="{00000000-0005-0000-0000-0000424D0000}"/>
    <cellStyle name="Normal 7 2 25" xfId="19592" xr:uid="{00000000-0005-0000-0000-0000434D0000}"/>
    <cellStyle name="Normal 7 2 26" xfId="19593" xr:uid="{00000000-0005-0000-0000-0000444D0000}"/>
    <cellStyle name="Normal 7 2 27" xfId="19594" xr:uid="{00000000-0005-0000-0000-0000454D0000}"/>
    <cellStyle name="Normal 7 2 28" xfId="19595" xr:uid="{00000000-0005-0000-0000-0000464D0000}"/>
    <cellStyle name="Normal 7 2 29" xfId="19596" xr:uid="{00000000-0005-0000-0000-0000474D0000}"/>
    <cellStyle name="Normal 7 2 3" xfId="19597" xr:uid="{00000000-0005-0000-0000-0000484D0000}"/>
    <cellStyle name="Normal 7 2 3 2" xfId="19598" xr:uid="{00000000-0005-0000-0000-0000494D0000}"/>
    <cellStyle name="Normal 7 2 3 2 2" xfId="19599" xr:uid="{00000000-0005-0000-0000-00004A4D0000}"/>
    <cellStyle name="Normal 7 2 3 2 3" xfId="19600" xr:uid="{00000000-0005-0000-0000-00004B4D0000}"/>
    <cellStyle name="Normal 7 2 3 2 3 2" xfId="19601" xr:uid="{00000000-0005-0000-0000-00004C4D0000}"/>
    <cellStyle name="Normal 7 2 3 2 3 3" xfId="19602" xr:uid="{00000000-0005-0000-0000-00004D4D0000}"/>
    <cellStyle name="Normal 7 2 3 2 3 4" xfId="19603" xr:uid="{00000000-0005-0000-0000-00004E4D0000}"/>
    <cellStyle name="Normal 7 2 3 2 4" xfId="19604" xr:uid="{00000000-0005-0000-0000-00004F4D0000}"/>
    <cellStyle name="Normal 7 2 3 2 5" xfId="19605" xr:uid="{00000000-0005-0000-0000-0000504D0000}"/>
    <cellStyle name="Normal 7 2 3 2 6" xfId="19606" xr:uid="{00000000-0005-0000-0000-0000514D0000}"/>
    <cellStyle name="Normal 7 2 3 3" xfId="19607" xr:uid="{00000000-0005-0000-0000-0000524D0000}"/>
    <cellStyle name="Normal 7 2 3 3 2" xfId="19608" xr:uid="{00000000-0005-0000-0000-0000534D0000}"/>
    <cellStyle name="Normal 7 2 3 3 3" xfId="19609" xr:uid="{00000000-0005-0000-0000-0000544D0000}"/>
    <cellStyle name="Normal 7 2 3 3 4" xfId="19610" xr:uid="{00000000-0005-0000-0000-0000554D0000}"/>
    <cellStyle name="Normal 7 2 3 4" xfId="19611" xr:uid="{00000000-0005-0000-0000-0000564D0000}"/>
    <cellStyle name="Normal 7 2 3 5" xfId="19612" xr:uid="{00000000-0005-0000-0000-0000574D0000}"/>
    <cellStyle name="Normal 7 2 3 6" xfId="19613" xr:uid="{00000000-0005-0000-0000-0000584D0000}"/>
    <cellStyle name="Normal 7 2 30" xfId="19614" xr:uid="{00000000-0005-0000-0000-0000594D0000}"/>
    <cellStyle name="Normal 7 2 31" xfId="19615" xr:uid="{00000000-0005-0000-0000-00005A4D0000}"/>
    <cellStyle name="Normal 7 2 32" xfId="19616" xr:uid="{00000000-0005-0000-0000-00005B4D0000}"/>
    <cellStyle name="Normal 7 2 33" xfId="19617" xr:uid="{00000000-0005-0000-0000-00005C4D0000}"/>
    <cellStyle name="Normal 7 2 34" xfId="19618" xr:uid="{00000000-0005-0000-0000-00005D4D0000}"/>
    <cellStyle name="Normal 7 2 35" xfId="19619" xr:uid="{00000000-0005-0000-0000-00005E4D0000}"/>
    <cellStyle name="Normal 7 2 36" xfId="19620" xr:uid="{00000000-0005-0000-0000-00005F4D0000}"/>
    <cellStyle name="Normal 7 2 37" xfId="19621" xr:uid="{00000000-0005-0000-0000-0000604D0000}"/>
    <cellStyle name="Normal 7 2 38" xfId="19622" xr:uid="{00000000-0005-0000-0000-0000614D0000}"/>
    <cellStyle name="Normal 7 2 39" xfId="19623" xr:uid="{00000000-0005-0000-0000-0000624D0000}"/>
    <cellStyle name="Normal 7 2 4" xfId="19624" xr:uid="{00000000-0005-0000-0000-0000634D0000}"/>
    <cellStyle name="Normal 7 2 40" xfId="19625" xr:uid="{00000000-0005-0000-0000-0000644D0000}"/>
    <cellStyle name="Normal 7 2 41" xfId="19626" xr:uid="{00000000-0005-0000-0000-0000654D0000}"/>
    <cellStyle name="Normal 7 2 42" xfId="19627" xr:uid="{00000000-0005-0000-0000-0000664D0000}"/>
    <cellStyle name="Normal 7 2 43" xfId="19628" xr:uid="{00000000-0005-0000-0000-0000674D0000}"/>
    <cellStyle name="Normal 7 2 44" xfId="19629" xr:uid="{00000000-0005-0000-0000-0000684D0000}"/>
    <cellStyle name="Normal 7 2 45" xfId="19630" xr:uid="{00000000-0005-0000-0000-0000694D0000}"/>
    <cellStyle name="Normal 7 2 46" xfId="19631" xr:uid="{00000000-0005-0000-0000-00006A4D0000}"/>
    <cellStyle name="Normal 7 2 47" xfId="19632" xr:uid="{00000000-0005-0000-0000-00006B4D0000}"/>
    <cellStyle name="Normal 7 2 48" xfId="19633" xr:uid="{00000000-0005-0000-0000-00006C4D0000}"/>
    <cellStyle name="Normal 7 2 49" xfId="19634" xr:uid="{00000000-0005-0000-0000-00006D4D0000}"/>
    <cellStyle name="Normal 7 2 5" xfId="19635" xr:uid="{00000000-0005-0000-0000-00006E4D0000}"/>
    <cellStyle name="Normal 7 2 50" xfId="19636" xr:uid="{00000000-0005-0000-0000-00006F4D0000}"/>
    <cellStyle name="Normal 7 2 51" xfId="19637" xr:uid="{00000000-0005-0000-0000-0000704D0000}"/>
    <cellStyle name="Normal 7 2 52" xfId="19638" xr:uid="{00000000-0005-0000-0000-0000714D0000}"/>
    <cellStyle name="Normal 7 2 53" xfId="19639" xr:uid="{00000000-0005-0000-0000-0000724D0000}"/>
    <cellStyle name="Normal 7 2 54" xfId="19640" xr:uid="{00000000-0005-0000-0000-0000734D0000}"/>
    <cellStyle name="Normal 7 2 55" xfId="19641" xr:uid="{00000000-0005-0000-0000-0000744D0000}"/>
    <cellStyle name="Normal 7 2 56" xfId="19642" xr:uid="{00000000-0005-0000-0000-0000754D0000}"/>
    <cellStyle name="Normal 7 2 57" xfId="19643" xr:uid="{00000000-0005-0000-0000-0000764D0000}"/>
    <cellStyle name="Normal 7 2 58" xfId="19644" xr:uid="{00000000-0005-0000-0000-0000774D0000}"/>
    <cellStyle name="Normal 7 2 59" xfId="19645" xr:uid="{00000000-0005-0000-0000-0000784D0000}"/>
    <cellStyle name="Normal 7 2 6" xfId="19646" xr:uid="{00000000-0005-0000-0000-0000794D0000}"/>
    <cellStyle name="Normal 7 2 60" xfId="19647" xr:uid="{00000000-0005-0000-0000-00007A4D0000}"/>
    <cellStyle name="Normal 7 2 61" xfId="19648" xr:uid="{00000000-0005-0000-0000-00007B4D0000}"/>
    <cellStyle name="Normal 7 2 62" xfId="19649" xr:uid="{00000000-0005-0000-0000-00007C4D0000}"/>
    <cellStyle name="Normal 7 2 63" xfId="19650" xr:uid="{00000000-0005-0000-0000-00007D4D0000}"/>
    <cellStyle name="Normal 7 2 64" xfId="19651" xr:uid="{00000000-0005-0000-0000-00007E4D0000}"/>
    <cellStyle name="Normal 7 2 65" xfId="19652" xr:uid="{00000000-0005-0000-0000-00007F4D0000}"/>
    <cellStyle name="Normal 7 2 66" xfId="19653" xr:uid="{00000000-0005-0000-0000-0000804D0000}"/>
    <cellStyle name="Normal 7 2 67" xfId="19654" xr:uid="{00000000-0005-0000-0000-0000814D0000}"/>
    <cellStyle name="Normal 7 2 68" xfId="19655" xr:uid="{00000000-0005-0000-0000-0000824D0000}"/>
    <cellStyle name="Normal 7 2 69" xfId="19656" xr:uid="{00000000-0005-0000-0000-0000834D0000}"/>
    <cellStyle name="Normal 7 2 7" xfId="19657" xr:uid="{00000000-0005-0000-0000-0000844D0000}"/>
    <cellStyle name="Normal 7 2 70" xfId="19658" xr:uid="{00000000-0005-0000-0000-0000854D0000}"/>
    <cellStyle name="Normal 7 2 71" xfId="19659" xr:uid="{00000000-0005-0000-0000-0000864D0000}"/>
    <cellStyle name="Normal 7 2 72" xfId="19660" xr:uid="{00000000-0005-0000-0000-0000874D0000}"/>
    <cellStyle name="Normal 7 2 73" xfId="19661" xr:uid="{00000000-0005-0000-0000-0000884D0000}"/>
    <cellStyle name="Normal 7 2 74" xfId="19662" xr:uid="{00000000-0005-0000-0000-0000894D0000}"/>
    <cellStyle name="Normal 7 2 75" xfId="19663" xr:uid="{00000000-0005-0000-0000-00008A4D0000}"/>
    <cellStyle name="Normal 7 2 76" xfId="19664" xr:uid="{00000000-0005-0000-0000-00008B4D0000}"/>
    <cellStyle name="Normal 7 2 77" xfId="19665" xr:uid="{00000000-0005-0000-0000-00008C4D0000}"/>
    <cellStyle name="Normal 7 2 78" xfId="19666" xr:uid="{00000000-0005-0000-0000-00008D4D0000}"/>
    <cellStyle name="Normal 7 2 79" xfId="19667" xr:uid="{00000000-0005-0000-0000-00008E4D0000}"/>
    <cellStyle name="Normal 7 2 8" xfId="19668" xr:uid="{00000000-0005-0000-0000-00008F4D0000}"/>
    <cellStyle name="Normal 7 2 80" xfId="19669" xr:uid="{00000000-0005-0000-0000-0000904D0000}"/>
    <cellStyle name="Normal 7 2 81" xfId="19670" xr:uid="{00000000-0005-0000-0000-0000914D0000}"/>
    <cellStyle name="Normal 7 2 82" xfId="19671" xr:uid="{00000000-0005-0000-0000-0000924D0000}"/>
    <cellStyle name="Normal 7 2 83" xfId="19672" xr:uid="{00000000-0005-0000-0000-0000934D0000}"/>
    <cellStyle name="Normal 7 2 84" xfId="19673" xr:uid="{00000000-0005-0000-0000-0000944D0000}"/>
    <cellStyle name="Normal 7 2 85" xfId="19674" xr:uid="{00000000-0005-0000-0000-0000954D0000}"/>
    <cellStyle name="Normal 7 2 86" xfId="19675" xr:uid="{00000000-0005-0000-0000-0000964D0000}"/>
    <cellStyle name="Normal 7 2 87" xfId="19676" xr:uid="{00000000-0005-0000-0000-0000974D0000}"/>
    <cellStyle name="Normal 7 2 88" xfId="19677" xr:uid="{00000000-0005-0000-0000-0000984D0000}"/>
    <cellStyle name="Normal 7 2 89" xfId="19678" xr:uid="{00000000-0005-0000-0000-0000994D0000}"/>
    <cellStyle name="Normal 7 2 9" xfId="19679" xr:uid="{00000000-0005-0000-0000-00009A4D0000}"/>
    <cellStyle name="Normal 7 2 90" xfId="19680" xr:uid="{00000000-0005-0000-0000-00009B4D0000}"/>
    <cellStyle name="Normal 7 2 91" xfId="19681" xr:uid="{00000000-0005-0000-0000-00009C4D0000}"/>
    <cellStyle name="Normal 7 2 92" xfId="19682" xr:uid="{00000000-0005-0000-0000-00009D4D0000}"/>
    <cellStyle name="Normal 7 2 93" xfId="19683" xr:uid="{00000000-0005-0000-0000-00009E4D0000}"/>
    <cellStyle name="Normal 7 3" xfId="19684" xr:uid="{00000000-0005-0000-0000-00009F4D0000}"/>
    <cellStyle name="Normal 7 3 2" xfId="19685" xr:uid="{00000000-0005-0000-0000-0000A04D0000}"/>
    <cellStyle name="Normal 7 3 3" xfId="19686" xr:uid="{00000000-0005-0000-0000-0000A14D0000}"/>
    <cellStyle name="Normal 7 3 3 2" xfId="19687" xr:uid="{00000000-0005-0000-0000-0000A24D0000}"/>
    <cellStyle name="Normal 7 4" xfId="19688" xr:uid="{00000000-0005-0000-0000-0000A34D0000}"/>
    <cellStyle name="Normal 7 4 2" xfId="19689" xr:uid="{00000000-0005-0000-0000-0000A44D0000}"/>
    <cellStyle name="Normal 7 4 2 2" xfId="19690" xr:uid="{00000000-0005-0000-0000-0000A54D0000}"/>
    <cellStyle name="Normal 7 5" xfId="19691" xr:uid="{00000000-0005-0000-0000-0000A64D0000}"/>
    <cellStyle name="Normal 7 6" xfId="19692" xr:uid="{00000000-0005-0000-0000-0000A74D0000}"/>
    <cellStyle name="Normal 7 7" xfId="19693" xr:uid="{00000000-0005-0000-0000-0000A84D0000}"/>
    <cellStyle name="Normal 7 8" xfId="19694" xr:uid="{00000000-0005-0000-0000-0000A94D0000}"/>
    <cellStyle name="Normal 7 9" xfId="19695" xr:uid="{00000000-0005-0000-0000-0000AA4D0000}"/>
    <cellStyle name="Normal 7 9 2" xfId="19696" xr:uid="{00000000-0005-0000-0000-0000AB4D0000}"/>
    <cellStyle name="Normal 70" xfId="19697" xr:uid="{00000000-0005-0000-0000-0000AC4D0000}"/>
    <cellStyle name="Normal 70 2" xfId="19698" xr:uid="{00000000-0005-0000-0000-0000AD4D0000}"/>
    <cellStyle name="Normal 70 3" xfId="19699" xr:uid="{00000000-0005-0000-0000-0000AE4D0000}"/>
    <cellStyle name="Normal 70 4" xfId="19700" xr:uid="{00000000-0005-0000-0000-0000AF4D0000}"/>
    <cellStyle name="Normal 71" xfId="19701" xr:uid="{00000000-0005-0000-0000-0000B04D0000}"/>
    <cellStyle name="Normal 71 2" xfId="19702" xr:uid="{00000000-0005-0000-0000-0000B14D0000}"/>
    <cellStyle name="Normal 71 3" xfId="19703" xr:uid="{00000000-0005-0000-0000-0000B24D0000}"/>
    <cellStyle name="Normal 71 4" xfId="19704" xr:uid="{00000000-0005-0000-0000-0000B34D0000}"/>
    <cellStyle name="Normal 72" xfId="19705" xr:uid="{00000000-0005-0000-0000-0000B44D0000}"/>
    <cellStyle name="Normal 72 2" xfId="19706" xr:uid="{00000000-0005-0000-0000-0000B54D0000}"/>
    <cellStyle name="Normal 72 3" xfId="19707" xr:uid="{00000000-0005-0000-0000-0000B64D0000}"/>
    <cellStyle name="Normal 72 4" xfId="19708" xr:uid="{00000000-0005-0000-0000-0000B74D0000}"/>
    <cellStyle name="Normal 73" xfId="19709" xr:uid="{00000000-0005-0000-0000-0000B84D0000}"/>
    <cellStyle name="Normal 73 2" xfId="19710" xr:uid="{00000000-0005-0000-0000-0000B94D0000}"/>
    <cellStyle name="Normal 73 3" xfId="19711" xr:uid="{00000000-0005-0000-0000-0000BA4D0000}"/>
    <cellStyle name="Normal 73 4" xfId="19712" xr:uid="{00000000-0005-0000-0000-0000BB4D0000}"/>
    <cellStyle name="Normal 74" xfId="19713" xr:uid="{00000000-0005-0000-0000-0000BC4D0000}"/>
    <cellStyle name="Normal 74 2" xfId="19714" xr:uid="{00000000-0005-0000-0000-0000BD4D0000}"/>
    <cellStyle name="Normal 74 3" xfId="19715" xr:uid="{00000000-0005-0000-0000-0000BE4D0000}"/>
    <cellStyle name="Normal 74 4" xfId="19716" xr:uid="{00000000-0005-0000-0000-0000BF4D0000}"/>
    <cellStyle name="Normal 75" xfId="19717" xr:uid="{00000000-0005-0000-0000-0000C04D0000}"/>
    <cellStyle name="Normal 75 2" xfId="19718" xr:uid="{00000000-0005-0000-0000-0000C14D0000}"/>
    <cellStyle name="Normal 75 3" xfId="19719" xr:uid="{00000000-0005-0000-0000-0000C24D0000}"/>
    <cellStyle name="Normal 75 4" xfId="19720" xr:uid="{00000000-0005-0000-0000-0000C34D0000}"/>
    <cellStyle name="Normal 76" xfId="19721" xr:uid="{00000000-0005-0000-0000-0000C44D0000}"/>
    <cellStyle name="Normal 76 2" xfId="19722" xr:uid="{00000000-0005-0000-0000-0000C54D0000}"/>
    <cellStyle name="Normal 76 3" xfId="19723" xr:uid="{00000000-0005-0000-0000-0000C64D0000}"/>
    <cellStyle name="Normal 76 4" xfId="19724" xr:uid="{00000000-0005-0000-0000-0000C74D0000}"/>
    <cellStyle name="Normal 77" xfId="19725" xr:uid="{00000000-0005-0000-0000-0000C84D0000}"/>
    <cellStyle name="Normal 77 2" xfId="19726" xr:uid="{00000000-0005-0000-0000-0000C94D0000}"/>
    <cellStyle name="Normal 77 3" xfId="19727" xr:uid="{00000000-0005-0000-0000-0000CA4D0000}"/>
    <cellStyle name="Normal 77 4" xfId="19728" xr:uid="{00000000-0005-0000-0000-0000CB4D0000}"/>
    <cellStyle name="Normal 78" xfId="19729" xr:uid="{00000000-0005-0000-0000-0000CC4D0000}"/>
    <cellStyle name="Normal 78 2" xfId="19730" xr:uid="{00000000-0005-0000-0000-0000CD4D0000}"/>
    <cellStyle name="Normal 78 3" xfId="19731" xr:uid="{00000000-0005-0000-0000-0000CE4D0000}"/>
    <cellStyle name="Normal 78 4" xfId="19732" xr:uid="{00000000-0005-0000-0000-0000CF4D0000}"/>
    <cellStyle name="Normal 79" xfId="19733" xr:uid="{00000000-0005-0000-0000-0000D04D0000}"/>
    <cellStyle name="Normal 79 2" xfId="19734" xr:uid="{00000000-0005-0000-0000-0000D14D0000}"/>
    <cellStyle name="Normal 79 3" xfId="19735" xr:uid="{00000000-0005-0000-0000-0000D24D0000}"/>
    <cellStyle name="Normal 79 4" xfId="19736" xr:uid="{00000000-0005-0000-0000-0000D34D0000}"/>
    <cellStyle name="Normal 8" xfId="19737" xr:uid="{00000000-0005-0000-0000-0000D44D0000}"/>
    <cellStyle name="Normal 8 10" xfId="19738" xr:uid="{00000000-0005-0000-0000-0000D54D0000}"/>
    <cellStyle name="Normal 8 10 2" xfId="19739" xr:uid="{00000000-0005-0000-0000-0000D64D0000}"/>
    <cellStyle name="Normal 8 11" xfId="19740" xr:uid="{00000000-0005-0000-0000-0000D74D0000}"/>
    <cellStyle name="Normal 8 11 2" xfId="19741" xr:uid="{00000000-0005-0000-0000-0000D84D0000}"/>
    <cellStyle name="Normal 8 11 2 2" xfId="19742" xr:uid="{00000000-0005-0000-0000-0000D94D0000}"/>
    <cellStyle name="Normal 8 11 2 2 2" xfId="19743" xr:uid="{00000000-0005-0000-0000-0000DA4D0000}"/>
    <cellStyle name="Normal 8 11 2 2 3" xfId="19744" xr:uid="{00000000-0005-0000-0000-0000DB4D0000}"/>
    <cellStyle name="Normal 8 11 2 2 4" xfId="19745" xr:uid="{00000000-0005-0000-0000-0000DC4D0000}"/>
    <cellStyle name="Normal 8 11 2 3" xfId="19746" xr:uid="{00000000-0005-0000-0000-0000DD4D0000}"/>
    <cellStyle name="Normal 8 11 2 4" xfId="19747" xr:uid="{00000000-0005-0000-0000-0000DE4D0000}"/>
    <cellStyle name="Normal 8 11 2 5" xfId="19748" xr:uid="{00000000-0005-0000-0000-0000DF4D0000}"/>
    <cellStyle name="Normal 8 11 3" xfId="19749" xr:uid="{00000000-0005-0000-0000-0000E04D0000}"/>
    <cellStyle name="Normal 8 11 4" xfId="19750" xr:uid="{00000000-0005-0000-0000-0000E14D0000}"/>
    <cellStyle name="Normal 8 11 4 2" xfId="19751" xr:uid="{00000000-0005-0000-0000-0000E24D0000}"/>
    <cellStyle name="Normal 8 11 4 3" xfId="19752" xr:uid="{00000000-0005-0000-0000-0000E34D0000}"/>
    <cellStyle name="Normal 8 11 4 4" xfId="19753" xr:uid="{00000000-0005-0000-0000-0000E44D0000}"/>
    <cellStyle name="Normal 8 11 5" xfId="19754" xr:uid="{00000000-0005-0000-0000-0000E54D0000}"/>
    <cellStyle name="Normal 8 11 6" xfId="19755" xr:uid="{00000000-0005-0000-0000-0000E64D0000}"/>
    <cellStyle name="Normal 8 11 7" xfId="19756" xr:uid="{00000000-0005-0000-0000-0000E74D0000}"/>
    <cellStyle name="Normal 8 12" xfId="19757" xr:uid="{00000000-0005-0000-0000-0000E84D0000}"/>
    <cellStyle name="Normal 8 13" xfId="19758" xr:uid="{00000000-0005-0000-0000-0000E94D0000}"/>
    <cellStyle name="Normal 8 14" xfId="19759" xr:uid="{00000000-0005-0000-0000-0000EA4D0000}"/>
    <cellStyle name="Normal 8 15" xfId="19760" xr:uid="{00000000-0005-0000-0000-0000EB4D0000}"/>
    <cellStyle name="Normal 8 16" xfId="19761" xr:uid="{00000000-0005-0000-0000-0000EC4D0000}"/>
    <cellStyle name="Normal 8 17" xfId="19762" xr:uid="{00000000-0005-0000-0000-0000ED4D0000}"/>
    <cellStyle name="Normal 8 18" xfId="19763" xr:uid="{00000000-0005-0000-0000-0000EE4D0000}"/>
    <cellStyle name="Normal 8 19" xfId="19764" xr:uid="{00000000-0005-0000-0000-0000EF4D0000}"/>
    <cellStyle name="Normal 8 2" xfId="19765" xr:uid="{00000000-0005-0000-0000-0000F04D0000}"/>
    <cellStyle name="Normal 8 2 2" xfId="19766" xr:uid="{00000000-0005-0000-0000-0000F14D0000}"/>
    <cellStyle name="Normal 8 2 2 2" xfId="19767" xr:uid="{00000000-0005-0000-0000-0000F24D0000}"/>
    <cellStyle name="Normal 8 2 2 2 2" xfId="19768" xr:uid="{00000000-0005-0000-0000-0000F34D0000}"/>
    <cellStyle name="Normal 8 2 2 2 2 2" xfId="19769" xr:uid="{00000000-0005-0000-0000-0000F44D0000}"/>
    <cellStyle name="Normal 8 2 2 2 2 3" xfId="19770" xr:uid="{00000000-0005-0000-0000-0000F54D0000}"/>
    <cellStyle name="Normal 8 2 2 2 2 4" xfId="19771" xr:uid="{00000000-0005-0000-0000-0000F64D0000}"/>
    <cellStyle name="Normal 8 2 2 2 3" xfId="19772" xr:uid="{00000000-0005-0000-0000-0000F74D0000}"/>
    <cellStyle name="Normal 8 2 2 2 4" xfId="19773" xr:uid="{00000000-0005-0000-0000-0000F84D0000}"/>
    <cellStyle name="Normal 8 2 2 2 5" xfId="19774" xr:uid="{00000000-0005-0000-0000-0000F94D0000}"/>
    <cellStyle name="Normal 8 2 2 3" xfId="19775" xr:uid="{00000000-0005-0000-0000-0000FA4D0000}"/>
    <cellStyle name="Normal 8 2 2 4" xfId="19776" xr:uid="{00000000-0005-0000-0000-0000FB4D0000}"/>
    <cellStyle name="Normal 8 2 2 4 2" xfId="19777" xr:uid="{00000000-0005-0000-0000-0000FC4D0000}"/>
    <cellStyle name="Normal 8 2 2 4 3" xfId="19778" xr:uid="{00000000-0005-0000-0000-0000FD4D0000}"/>
    <cellStyle name="Normal 8 2 2 4 4" xfId="19779" xr:uid="{00000000-0005-0000-0000-0000FE4D0000}"/>
    <cellStyle name="Normal 8 2 2 5" xfId="19780" xr:uid="{00000000-0005-0000-0000-0000FF4D0000}"/>
    <cellStyle name="Normal 8 2 2 6" xfId="19781" xr:uid="{00000000-0005-0000-0000-0000004E0000}"/>
    <cellStyle name="Normal 8 2 2 7" xfId="19782" xr:uid="{00000000-0005-0000-0000-0000014E0000}"/>
    <cellStyle name="Normal 8 2 3" xfId="19783" xr:uid="{00000000-0005-0000-0000-0000024E0000}"/>
    <cellStyle name="Normal 8 2 3 2" xfId="19784" xr:uid="{00000000-0005-0000-0000-0000034E0000}"/>
    <cellStyle name="Normal 8 2 3 2 2" xfId="19785" xr:uid="{00000000-0005-0000-0000-0000044E0000}"/>
    <cellStyle name="Normal 8 2 3 2 2 2" xfId="19786" xr:uid="{00000000-0005-0000-0000-0000054E0000}"/>
    <cellStyle name="Normal 8 2 3 2 2 3" xfId="19787" xr:uid="{00000000-0005-0000-0000-0000064E0000}"/>
    <cellStyle name="Normal 8 2 3 2 2 4" xfId="19788" xr:uid="{00000000-0005-0000-0000-0000074E0000}"/>
    <cellStyle name="Normal 8 2 3 2 3" xfId="19789" xr:uid="{00000000-0005-0000-0000-0000084E0000}"/>
    <cellStyle name="Normal 8 2 3 2 4" xfId="19790" xr:uid="{00000000-0005-0000-0000-0000094E0000}"/>
    <cellStyle name="Normal 8 2 3 2 5" xfId="19791" xr:uid="{00000000-0005-0000-0000-00000A4E0000}"/>
    <cellStyle name="Normal 8 2 3 3" xfId="19792" xr:uid="{00000000-0005-0000-0000-00000B4E0000}"/>
    <cellStyle name="Normal 8 2 3 4" xfId="19793" xr:uid="{00000000-0005-0000-0000-00000C4E0000}"/>
    <cellStyle name="Normal 8 2 3 4 2" xfId="19794" xr:uid="{00000000-0005-0000-0000-00000D4E0000}"/>
    <cellStyle name="Normal 8 2 3 4 3" xfId="19795" xr:uid="{00000000-0005-0000-0000-00000E4E0000}"/>
    <cellStyle name="Normal 8 2 3 4 4" xfId="19796" xr:uid="{00000000-0005-0000-0000-00000F4E0000}"/>
    <cellStyle name="Normal 8 2 3 5" xfId="19797" xr:uid="{00000000-0005-0000-0000-0000104E0000}"/>
    <cellStyle name="Normal 8 2 3 6" xfId="19798" xr:uid="{00000000-0005-0000-0000-0000114E0000}"/>
    <cellStyle name="Normal 8 2 3 7" xfId="19799" xr:uid="{00000000-0005-0000-0000-0000124E0000}"/>
    <cellStyle name="Normal 8 2 4" xfId="19800" xr:uid="{00000000-0005-0000-0000-0000134E0000}"/>
    <cellStyle name="Normal 8 20" xfId="19801" xr:uid="{00000000-0005-0000-0000-0000144E0000}"/>
    <cellStyle name="Normal 8 21" xfId="19802" xr:uid="{00000000-0005-0000-0000-0000154E0000}"/>
    <cellStyle name="Normal 8 22" xfId="19803" xr:uid="{00000000-0005-0000-0000-0000164E0000}"/>
    <cellStyle name="Normal 8 23" xfId="19804" xr:uid="{00000000-0005-0000-0000-0000174E0000}"/>
    <cellStyle name="Normal 8 24" xfId="19805" xr:uid="{00000000-0005-0000-0000-0000184E0000}"/>
    <cellStyle name="Normal 8 25" xfId="19806" xr:uid="{00000000-0005-0000-0000-0000194E0000}"/>
    <cellStyle name="Normal 8 26" xfId="19807" xr:uid="{00000000-0005-0000-0000-00001A4E0000}"/>
    <cellStyle name="Normal 8 27" xfId="19808" xr:uid="{00000000-0005-0000-0000-00001B4E0000}"/>
    <cellStyle name="Normal 8 28" xfId="19809" xr:uid="{00000000-0005-0000-0000-00001C4E0000}"/>
    <cellStyle name="Normal 8 29" xfId="19810" xr:uid="{00000000-0005-0000-0000-00001D4E0000}"/>
    <cellStyle name="Normal 8 3" xfId="19811" xr:uid="{00000000-0005-0000-0000-00001E4E0000}"/>
    <cellStyle name="Normal 8 3 2" xfId="19812" xr:uid="{00000000-0005-0000-0000-00001F4E0000}"/>
    <cellStyle name="Normal 8 3 3" xfId="19813" xr:uid="{00000000-0005-0000-0000-0000204E0000}"/>
    <cellStyle name="Normal 8 3 3 2" xfId="19814" xr:uid="{00000000-0005-0000-0000-0000214E0000}"/>
    <cellStyle name="Normal 8 3 4" xfId="19815" xr:uid="{00000000-0005-0000-0000-0000224E0000}"/>
    <cellStyle name="Normal 8 30" xfId="19816" xr:uid="{00000000-0005-0000-0000-0000234E0000}"/>
    <cellStyle name="Normal 8 31" xfId="19817" xr:uid="{00000000-0005-0000-0000-0000244E0000}"/>
    <cellStyle name="Normal 8 32" xfId="19818" xr:uid="{00000000-0005-0000-0000-0000254E0000}"/>
    <cellStyle name="Normal 8 33" xfId="19819" xr:uid="{00000000-0005-0000-0000-0000264E0000}"/>
    <cellStyle name="Normal 8 34" xfId="19820" xr:uid="{00000000-0005-0000-0000-0000274E0000}"/>
    <cellStyle name="Normal 8 35" xfId="19821" xr:uid="{00000000-0005-0000-0000-0000284E0000}"/>
    <cellStyle name="Normal 8 36" xfId="19822" xr:uid="{00000000-0005-0000-0000-0000294E0000}"/>
    <cellStyle name="Normal 8 37" xfId="19823" xr:uid="{00000000-0005-0000-0000-00002A4E0000}"/>
    <cellStyle name="Normal 8 38" xfId="19824" xr:uid="{00000000-0005-0000-0000-00002B4E0000}"/>
    <cellStyle name="Normal 8 39" xfId="19825" xr:uid="{00000000-0005-0000-0000-00002C4E0000}"/>
    <cellStyle name="Normal 8 4" xfId="19826" xr:uid="{00000000-0005-0000-0000-00002D4E0000}"/>
    <cellStyle name="Normal 8 4 2" xfId="19827" xr:uid="{00000000-0005-0000-0000-00002E4E0000}"/>
    <cellStyle name="Normal 8 4 2 2" xfId="19828" xr:uid="{00000000-0005-0000-0000-00002F4E0000}"/>
    <cellStyle name="Normal 8 4 2 2 2" xfId="19829" xr:uid="{00000000-0005-0000-0000-0000304E0000}"/>
    <cellStyle name="Normal 8 4 2 2 2 2" xfId="19830" xr:uid="{00000000-0005-0000-0000-0000314E0000}"/>
    <cellStyle name="Normal 8 4 2 2 2 3" xfId="19831" xr:uid="{00000000-0005-0000-0000-0000324E0000}"/>
    <cellStyle name="Normal 8 4 2 2 2 4" xfId="19832" xr:uid="{00000000-0005-0000-0000-0000334E0000}"/>
    <cellStyle name="Normal 8 4 2 2 3" xfId="19833" xr:uid="{00000000-0005-0000-0000-0000344E0000}"/>
    <cellStyle name="Normal 8 4 2 2 4" xfId="19834" xr:uid="{00000000-0005-0000-0000-0000354E0000}"/>
    <cellStyle name="Normal 8 4 2 2 5" xfId="19835" xr:uid="{00000000-0005-0000-0000-0000364E0000}"/>
    <cellStyle name="Normal 8 4 2 3" xfId="19836" xr:uid="{00000000-0005-0000-0000-0000374E0000}"/>
    <cellStyle name="Normal 8 4 2 4" xfId="19837" xr:uid="{00000000-0005-0000-0000-0000384E0000}"/>
    <cellStyle name="Normal 8 4 2 4 2" xfId="19838" xr:uid="{00000000-0005-0000-0000-0000394E0000}"/>
    <cellStyle name="Normal 8 4 2 4 3" xfId="19839" xr:uid="{00000000-0005-0000-0000-00003A4E0000}"/>
    <cellStyle name="Normal 8 4 2 4 4" xfId="19840" xr:uid="{00000000-0005-0000-0000-00003B4E0000}"/>
    <cellStyle name="Normal 8 4 2 5" xfId="19841" xr:uid="{00000000-0005-0000-0000-00003C4E0000}"/>
    <cellStyle name="Normal 8 4 2 6" xfId="19842" xr:uid="{00000000-0005-0000-0000-00003D4E0000}"/>
    <cellStyle name="Normal 8 4 2 7" xfId="19843" xr:uid="{00000000-0005-0000-0000-00003E4E0000}"/>
    <cellStyle name="Normal 8 4 3" xfId="19844" xr:uid="{00000000-0005-0000-0000-00003F4E0000}"/>
    <cellStyle name="Normal 8 40" xfId="19845" xr:uid="{00000000-0005-0000-0000-0000404E0000}"/>
    <cellStyle name="Normal 8 41" xfId="19846" xr:uid="{00000000-0005-0000-0000-0000414E0000}"/>
    <cellStyle name="Normal 8 42" xfId="19847" xr:uid="{00000000-0005-0000-0000-0000424E0000}"/>
    <cellStyle name="Normal 8 43" xfId="19848" xr:uid="{00000000-0005-0000-0000-0000434E0000}"/>
    <cellStyle name="Normal 8 44" xfId="19849" xr:uid="{00000000-0005-0000-0000-0000444E0000}"/>
    <cellStyle name="Normal 8 45" xfId="19850" xr:uid="{00000000-0005-0000-0000-0000454E0000}"/>
    <cellStyle name="Normal 8 46" xfId="19851" xr:uid="{00000000-0005-0000-0000-0000464E0000}"/>
    <cellStyle name="Normal 8 47" xfId="19852" xr:uid="{00000000-0005-0000-0000-0000474E0000}"/>
    <cellStyle name="Normal 8 48" xfId="19853" xr:uid="{00000000-0005-0000-0000-0000484E0000}"/>
    <cellStyle name="Normal 8 49" xfId="19854" xr:uid="{00000000-0005-0000-0000-0000494E0000}"/>
    <cellStyle name="Normal 8 5" xfId="19855" xr:uid="{00000000-0005-0000-0000-00004A4E0000}"/>
    <cellStyle name="Normal 8 5 2" xfId="19856" xr:uid="{00000000-0005-0000-0000-00004B4E0000}"/>
    <cellStyle name="Normal 8 5 2 2" xfId="19857" xr:uid="{00000000-0005-0000-0000-00004C4E0000}"/>
    <cellStyle name="Normal 8 5 2 2 2" xfId="19858" xr:uid="{00000000-0005-0000-0000-00004D4E0000}"/>
    <cellStyle name="Normal 8 5 2 2 3" xfId="19859" xr:uid="{00000000-0005-0000-0000-00004E4E0000}"/>
    <cellStyle name="Normal 8 5 2 2 4" xfId="19860" xr:uid="{00000000-0005-0000-0000-00004F4E0000}"/>
    <cellStyle name="Normal 8 5 2 3" xfId="19861" xr:uid="{00000000-0005-0000-0000-0000504E0000}"/>
    <cellStyle name="Normal 8 5 2 4" xfId="19862" xr:uid="{00000000-0005-0000-0000-0000514E0000}"/>
    <cellStyle name="Normal 8 5 2 5" xfId="19863" xr:uid="{00000000-0005-0000-0000-0000524E0000}"/>
    <cellStyle name="Normal 8 5 3" xfId="19864" xr:uid="{00000000-0005-0000-0000-0000534E0000}"/>
    <cellStyle name="Normal 8 5 4" xfId="19865" xr:uid="{00000000-0005-0000-0000-0000544E0000}"/>
    <cellStyle name="Normal 8 5 4 2" xfId="19866" xr:uid="{00000000-0005-0000-0000-0000554E0000}"/>
    <cellStyle name="Normal 8 5 4 3" xfId="19867" xr:uid="{00000000-0005-0000-0000-0000564E0000}"/>
    <cellStyle name="Normal 8 5 4 4" xfId="19868" xr:uid="{00000000-0005-0000-0000-0000574E0000}"/>
    <cellStyle name="Normal 8 5 5" xfId="19869" xr:uid="{00000000-0005-0000-0000-0000584E0000}"/>
    <cellStyle name="Normal 8 5 6" xfId="19870" xr:uid="{00000000-0005-0000-0000-0000594E0000}"/>
    <cellStyle name="Normal 8 5 7" xfId="19871" xr:uid="{00000000-0005-0000-0000-00005A4E0000}"/>
    <cellStyle name="Normal 8 50" xfId="19872" xr:uid="{00000000-0005-0000-0000-00005B4E0000}"/>
    <cellStyle name="Normal 8 51" xfId="19873" xr:uid="{00000000-0005-0000-0000-00005C4E0000}"/>
    <cellStyle name="Normal 8 52" xfId="19874" xr:uid="{00000000-0005-0000-0000-00005D4E0000}"/>
    <cellStyle name="Normal 8 53" xfId="19875" xr:uid="{00000000-0005-0000-0000-00005E4E0000}"/>
    <cellStyle name="Normal 8 54" xfId="19876" xr:uid="{00000000-0005-0000-0000-00005F4E0000}"/>
    <cellStyle name="Normal 8 55" xfId="19877" xr:uid="{00000000-0005-0000-0000-0000604E0000}"/>
    <cellStyle name="Normal 8 56" xfId="19878" xr:uid="{00000000-0005-0000-0000-0000614E0000}"/>
    <cellStyle name="Normal 8 57" xfId="19879" xr:uid="{00000000-0005-0000-0000-0000624E0000}"/>
    <cellStyle name="Normal 8 58" xfId="19880" xr:uid="{00000000-0005-0000-0000-0000634E0000}"/>
    <cellStyle name="Normal 8 59" xfId="19881" xr:uid="{00000000-0005-0000-0000-0000644E0000}"/>
    <cellStyle name="Normal 8 6" xfId="19882" xr:uid="{00000000-0005-0000-0000-0000654E0000}"/>
    <cellStyle name="Normal 8 6 2" xfId="19883" xr:uid="{00000000-0005-0000-0000-0000664E0000}"/>
    <cellStyle name="Normal 8 6 2 2" xfId="19884" xr:uid="{00000000-0005-0000-0000-0000674E0000}"/>
    <cellStyle name="Normal 8 6 2 2 2" xfId="19885" xr:uid="{00000000-0005-0000-0000-0000684E0000}"/>
    <cellStyle name="Normal 8 6 2 2 3" xfId="19886" xr:uid="{00000000-0005-0000-0000-0000694E0000}"/>
    <cellStyle name="Normal 8 6 2 2 4" xfId="19887" xr:uid="{00000000-0005-0000-0000-00006A4E0000}"/>
    <cellStyle name="Normal 8 6 2 3" xfId="19888" xr:uid="{00000000-0005-0000-0000-00006B4E0000}"/>
    <cellStyle name="Normal 8 6 2 4" xfId="19889" xr:uid="{00000000-0005-0000-0000-00006C4E0000}"/>
    <cellStyle name="Normal 8 6 2 5" xfId="19890" xr:uid="{00000000-0005-0000-0000-00006D4E0000}"/>
    <cellStyle name="Normal 8 6 3" xfId="19891" xr:uid="{00000000-0005-0000-0000-00006E4E0000}"/>
    <cellStyle name="Normal 8 6 4" xfId="19892" xr:uid="{00000000-0005-0000-0000-00006F4E0000}"/>
    <cellStyle name="Normal 8 6 4 2" xfId="19893" xr:uid="{00000000-0005-0000-0000-0000704E0000}"/>
    <cellStyle name="Normal 8 6 4 3" xfId="19894" xr:uid="{00000000-0005-0000-0000-0000714E0000}"/>
    <cellStyle name="Normal 8 6 4 4" xfId="19895" xr:uid="{00000000-0005-0000-0000-0000724E0000}"/>
    <cellStyle name="Normal 8 6 5" xfId="19896" xr:uid="{00000000-0005-0000-0000-0000734E0000}"/>
    <cellStyle name="Normal 8 6 6" xfId="19897" xr:uid="{00000000-0005-0000-0000-0000744E0000}"/>
    <cellStyle name="Normal 8 6 7" xfId="19898" xr:uid="{00000000-0005-0000-0000-0000754E0000}"/>
    <cellStyle name="Normal 8 60" xfId="19899" xr:uid="{00000000-0005-0000-0000-0000764E0000}"/>
    <cellStyle name="Normal 8 61" xfId="19900" xr:uid="{00000000-0005-0000-0000-0000774E0000}"/>
    <cellStyle name="Normal 8 62" xfId="19901" xr:uid="{00000000-0005-0000-0000-0000784E0000}"/>
    <cellStyle name="Normal 8 63" xfId="19902" xr:uid="{00000000-0005-0000-0000-0000794E0000}"/>
    <cellStyle name="Normal 8 64" xfId="19903" xr:uid="{00000000-0005-0000-0000-00007A4E0000}"/>
    <cellStyle name="Normal 8 65" xfId="19904" xr:uid="{00000000-0005-0000-0000-00007B4E0000}"/>
    <cellStyle name="Normal 8 66" xfId="19905" xr:uid="{00000000-0005-0000-0000-00007C4E0000}"/>
    <cellStyle name="Normal 8 67" xfId="19906" xr:uid="{00000000-0005-0000-0000-00007D4E0000}"/>
    <cellStyle name="Normal 8 68" xfId="19907" xr:uid="{00000000-0005-0000-0000-00007E4E0000}"/>
    <cellStyle name="Normal 8 69" xfId="19908" xr:uid="{00000000-0005-0000-0000-00007F4E0000}"/>
    <cellStyle name="Normal 8 7" xfId="19909" xr:uid="{00000000-0005-0000-0000-0000804E0000}"/>
    <cellStyle name="Normal 8 7 2" xfId="19910" xr:uid="{00000000-0005-0000-0000-0000814E0000}"/>
    <cellStyle name="Normal 8 7 2 2" xfId="19911" xr:uid="{00000000-0005-0000-0000-0000824E0000}"/>
    <cellStyle name="Normal 8 7 2 2 2" xfId="19912" xr:uid="{00000000-0005-0000-0000-0000834E0000}"/>
    <cellStyle name="Normal 8 7 2 2 3" xfId="19913" xr:uid="{00000000-0005-0000-0000-0000844E0000}"/>
    <cellStyle name="Normal 8 7 2 2 4" xfId="19914" xr:uid="{00000000-0005-0000-0000-0000854E0000}"/>
    <cellStyle name="Normal 8 7 2 3" xfId="19915" xr:uid="{00000000-0005-0000-0000-0000864E0000}"/>
    <cellStyle name="Normal 8 7 2 4" xfId="19916" xr:uid="{00000000-0005-0000-0000-0000874E0000}"/>
    <cellStyle name="Normal 8 7 2 5" xfId="19917" xr:uid="{00000000-0005-0000-0000-0000884E0000}"/>
    <cellStyle name="Normal 8 7 3" xfId="19918" xr:uid="{00000000-0005-0000-0000-0000894E0000}"/>
    <cellStyle name="Normal 8 7 4" xfId="19919" xr:uid="{00000000-0005-0000-0000-00008A4E0000}"/>
    <cellStyle name="Normal 8 7 4 2" xfId="19920" xr:uid="{00000000-0005-0000-0000-00008B4E0000}"/>
    <cellStyle name="Normal 8 7 4 3" xfId="19921" xr:uid="{00000000-0005-0000-0000-00008C4E0000}"/>
    <cellStyle name="Normal 8 7 4 4" xfId="19922" xr:uid="{00000000-0005-0000-0000-00008D4E0000}"/>
    <cellStyle name="Normal 8 7 5" xfId="19923" xr:uid="{00000000-0005-0000-0000-00008E4E0000}"/>
    <cellStyle name="Normal 8 7 6" xfId="19924" xr:uid="{00000000-0005-0000-0000-00008F4E0000}"/>
    <cellStyle name="Normal 8 7 7" xfId="19925" xr:uid="{00000000-0005-0000-0000-0000904E0000}"/>
    <cellStyle name="Normal 8 70" xfId="19926" xr:uid="{00000000-0005-0000-0000-0000914E0000}"/>
    <cellStyle name="Normal 8 71" xfId="19927" xr:uid="{00000000-0005-0000-0000-0000924E0000}"/>
    <cellStyle name="Normal 8 72" xfId="19928" xr:uid="{00000000-0005-0000-0000-0000934E0000}"/>
    <cellStyle name="Normal 8 73" xfId="19929" xr:uid="{00000000-0005-0000-0000-0000944E0000}"/>
    <cellStyle name="Normal 8 74" xfId="19930" xr:uid="{00000000-0005-0000-0000-0000954E0000}"/>
    <cellStyle name="Normal 8 75" xfId="19931" xr:uid="{00000000-0005-0000-0000-0000964E0000}"/>
    <cellStyle name="Normal 8 76" xfId="19932" xr:uid="{00000000-0005-0000-0000-0000974E0000}"/>
    <cellStyle name="Normal 8 77" xfId="19933" xr:uid="{00000000-0005-0000-0000-0000984E0000}"/>
    <cellStyle name="Normal 8 78" xfId="19934" xr:uid="{00000000-0005-0000-0000-0000994E0000}"/>
    <cellStyle name="Normal 8 79" xfId="19935" xr:uid="{00000000-0005-0000-0000-00009A4E0000}"/>
    <cellStyle name="Normal 8 8" xfId="19936" xr:uid="{00000000-0005-0000-0000-00009B4E0000}"/>
    <cellStyle name="Normal 8 8 2" xfId="19937" xr:uid="{00000000-0005-0000-0000-00009C4E0000}"/>
    <cellStyle name="Normal 8 8 2 2" xfId="19938" xr:uid="{00000000-0005-0000-0000-00009D4E0000}"/>
    <cellStyle name="Normal 8 8 2 2 2" xfId="19939" xr:uid="{00000000-0005-0000-0000-00009E4E0000}"/>
    <cellStyle name="Normal 8 8 2 2 3" xfId="19940" xr:uid="{00000000-0005-0000-0000-00009F4E0000}"/>
    <cellStyle name="Normal 8 8 2 2 4" xfId="19941" xr:uid="{00000000-0005-0000-0000-0000A04E0000}"/>
    <cellStyle name="Normal 8 8 2 3" xfId="19942" xr:uid="{00000000-0005-0000-0000-0000A14E0000}"/>
    <cellStyle name="Normal 8 8 2 4" xfId="19943" xr:uid="{00000000-0005-0000-0000-0000A24E0000}"/>
    <cellStyle name="Normal 8 8 2 5" xfId="19944" xr:uid="{00000000-0005-0000-0000-0000A34E0000}"/>
    <cellStyle name="Normal 8 8 3" xfId="19945" xr:uid="{00000000-0005-0000-0000-0000A44E0000}"/>
    <cellStyle name="Normal 8 8 4" xfId="19946" xr:uid="{00000000-0005-0000-0000-0000A54E0000}"/>
    <cellStyle name="Normal 8 8 4 2" xfId="19947" xr:uid="{00000000-0005-0000-0000-0000A64E0000}"/>
    <cellStyle name="Normal 8 8 4 3" xfId="19948" xr:uid="{00000000-0005-0000-0000-0000A74E0000}"/>
    <cellStyle name="Normal 8 8 4 4" xfId="19949" xr:uid="{00000000-0005-0000-0000-0000A84E0000}"/>
    <cellStyle name="Normal 8 8 5" xfId="19950" xr:uid="{00000000-0005-0000-0000-0000A94E0000}"/>
    <cellStyle name="Normal 8 8 6" xfId="19951" xr:uid="{00000000-0005-0000-0000-0000AA4E0000}"/>
    <cellStyle name="Normal 8 8 7" xfId="19952" xr:uid="{00000000-0005-0000-0000-0000AB4E0000}"/>
    <cellStyle name="Normal 8 80" xfId="19953" xr:uid="{00000000-0005-0000-0000-0000AC4E0000}"/>
    <cellStyle name="Normal 8 81" xfId="19954" xr:uid="{00000000-0005-0000-0000-0000AD4E0000}"/>
    <cellStyle name="Normal 8 82" xfId="19955" xr:uid="{00000000-0005-0000-0000-0000AE4E0000}"/>
    <cellStyle name="Normal 8 83" xfId="19956" xr:uid="{00000000-0005-0000-0000-0000AF4E0000}"/>
    <cellStyle name="Normal 8 84" xfId="19957" xr:uid="{00000000-0005-0000-0000-0000B04E0000}"/>
    <cellStyle name="Normal 8 85" xfId="19958" xr:uid="{00000000-0005-0000-0000-0000B14E0000}"/>
    <cellStyle name="Normal 8 86" xfId="19959" xr:uid="{00000000-0005-0000-0000-0000B24E0000}"/>
    <cellStyle name="Normal 8 87" xfId="19960" xr:uid="{00000000-0005-0000-0000-0000B34E0000}"/>
    <cellStyle name="Normal 8 88" xfId="19961" xr:uid="{00000000-0005-0000-0000-0000B44E0000}"/>
    <cellStyle name="Normal 8 89" xfId="19962" xr:uid="{00000000-0005-0000-0000-0000B54E0000}"/>
    <cellStyle name="Normal 8 9" xfId="19963" xr:uid="{00000000-0005-0000-0000-0000B64E0000}"/>
    <cellStyle name="Normal 8 9 2" xfId="19964" xr:uid="{00000000-0005-0000-0000-0000B74E0000}"/>
    <cellStyle name="Normal 8 90" xfId="19965" xr:uid="{00000000-0005-0000-0000-0000B84E0000}"/>
    <cellStyle name="Normal 8 91" xfId="19966" xr:uid="{00000000-0005-0000-0000-0000B94E0000}"/>
    <cellStyle name="Normal 8 92" xfId="19967" xr:uid="{00000000-0005-0000-0000-0000BA4E0000}"/>
    <cellStyle name="Normal 8 93" xfId="19968" xr:uid="{00000000-0005-0000-0000-0000BB4E0000}"/>
    <cellStyle name="Normal 8 94" xfId="19969" xr:uid="{00000000-0005-0000-0000-0000BC4E0000}"/>
    <cellStyle name="Normal 8 95" xfId="19970" xr:uid="{00000000-0005-0000-0000-0000BD4E0000}"/>
    <cellStyle name="Normal 8 95 2" xfId="19971" xr:uid="{00000000-0005-0000-0000-0000BE4E0000}"/>
    <cellStyle name="Normal 8 95 3" xfId="19972" xr:uid="{00000000-0005-0000-0000-0000BF4E0000}"/>
    <cellStyle name="Normal 8 95 4" xfId="19973" xr:uid="{00000000-0005-0000-0000-0000C04E0000}"/>
    <cellStyle name="Normal 80" xfId="19974" xr:uid="{00000000-0005-0000-0000-0000C14E0000}"/>
    <cellStyle name="Normal 80 2" xfId="19975" xr:uid="{00000000-0005-0000-0000-0000C24E0000}"/>
    <cellStyle name="Normal 80 3" xfId="19976" xr:uid="{00000000-0005-0000-0000-0000C34E0000}"/>
    <cellStyle name="Normal 80 4" xfId="19977" xr:uid="{00000000-0005-0000-0000-0000C44E0000}"/>
    <cellStyle name="Normal 81" xfId="19978" xr:uid="{00000000-0005-0000-0000-0000C54E0000}"/>
    <cellStyle name="Normal 81 2" xfId="19979" xr:uid="{00000000-0005-0000-0000-0000C64E0000}"/>
    <cellStyle name="Normal 81 3" xfId="19980" xr:uid="{00000000-0005-0000-0000-0000C74E0000}"/>
    <cellStyle name="Normal 81 4" xfId="19981" xr:uid="{00000000-0005-0000-0000-0000C84E0000}"/>
    <cellStyle name="Normal 82" xfId="19982" xr:uid="{00000000-0005-0000-0000-0000C94E0000}"/>
    <cellStyle name="Normal 82 2" xfId="19983" xr:uid="{00000000-0005-0000-0000-0000CA4E0000}"/>
    <cellStyle name="Normal 82 3" xfId="19984" xr:uid="{00000000-0005-0000-0000-0000CB4E0000}"/>
    <cellStyle name="Normal 82 4" xfId="19985" xr:uid="{00000000-0005-0000-0000-0000CC4E0000}"/>
    <cellStyle name="Normal 83" xfId="19986" xr:uid="{00000000-0005-0000-0000-0000CD4E0000}"/>
    <cellStyle name="Normal 83 2" xfId="19987" xr:uid="{00000000-0005-0000-0000-0000CE4E0000}"/>
    <cellStyle name="Normal 83 3" xfId="19988" xr:uid="{00000000-0005-0000-0000-0000CF4E0000}"/>
    <cellStyle name="Normal 83 4" xfId="19989" xr:uid="{00000000-0005-0000-0000-0000D04E0000}"/>
    <cellStyle name="Normal 84" xfId="19990" xr:uid="{00000000-0005-0000-0000-0000D14E0000}"/>
    <cellStyle name="Normal 84 2" xfId="19991" xr:uid="{00000000-0005-0000-0000-0000D24E0000}"/>
    <cellStyle name="Normal 84 3" xfId="19992" xr:uid="{00000000-0005-0000-0000-0000D34E0000}"/>
    <cellStyle name="Normal 84 4" xfId="19993" xr:uid="{00000000-0005-0000-0000-0000D44E0000}"/>
    <cellStyle name="Normal 85" xfId="19994" xr:uid="{00000000-0005-0000-0000-0000D54E0000}"/>
    <cellStyle name="Normal 85 2" xfId="19995" xr:uid="{00000000-0005-0000-0000-0000D64E0000}"/>
    <cellStyle name="Normal 85 3" xfId="19996" xr:uid="{00000000-0005-0000-0000-0000D74E0000}"/>
    <cellStyle name="Normal 85 4" xfId="19997" xr:uid="{00000000-0005-0000-0000-0000D84E0000}"/>
    <cellStyle name="Normal 86" xfId="19998" xr:uid="{00000000-0005-0000-0000-0000D94E0000}"/>
    <cellStyle name="Normal 86 2" xfId="19999" xr:uid="{00000000-0005-0000-0000-0000DA4E0000}"/>
    <cellStyle name="Normal 86 3" xfId="20000" xr:uid="{00000000-0005-0000-0000-0000DB4E0000}"/>
    <cellStyle name="Normal 86 4" xfId="20001" xr:uid="{00000000-0005-0000-0000-0000DC4E0000}"/>
    <cellStyle name="Normal 87" xfId="20002" xr:uid="{00000000-0005-0000-0000-0000DD4E0000}"/>
    <cellStyle name="Normal 87 2" xfId="20003" xr:uid="{00000000-0005-0000-0000-0000DE4E0000}"/>
    <cellStyle name="Normal 87 3" xfId="20004" xr:uid="{00000000-0005-0000-0000-0000DF4E0000}"/>
    <cellStyle name="Normal 87 4" xfId="20005" xr:uid="{00000000-0005-0000-0000-0000E04E0000}"/>
    <cellStyle name="Normal 88" xfId="20006" xr:uid="{00000000-0005-0000-0000-0000E14E0000}"/>
    <cellStyle name="Normal 88 2" xfId="20007" xr:uid="{00000000-0005-0000-0000-0000E24E0000}"/>
    <cellStyle name="Normal 88 3" xfId="20008" xr:uid="{00000000-0005-0000-0000-0000E34E0000}"/>
    <cellStyle name="Normal 88 4" xfId="20009" xr:uid="{00000000-0005-0000-0000-0000E44E0000}"/>
    <cellStyle name="Normal 89" xfId="20010" xr:uid="{00000000-0005-0000-0000-0000E54E0000}"/>
    <cellStyle name="Normal 89 2" xfId="20011" xr:uid="{00000000-0005-0000-0000-0000E64E0000}"/>
    <cellStyle name="Normal 89 3" xfId="20012" xr:uid="{00000000-0005-0000-0000-0000E74E0000}"/>
    <cellStyle name="Normal 89 4" xfId="20013" xr:uid="{00000000-0005-0000-0000-0000E84E0000}"/>
    <cellStyle name="Normal 9" xfId="20014" xr:uid="{00000000-0005-0000-0000-0000E94E0000}"/>
    <cellStyle name="Normal 9 10" xfId="20015" xr:uid="{00000000-0005-0000-0000-0000EA4E0000}"/>
    <cellStyle name="Normal 9 10 2" xfId="20016" xr:uid="{00000000-0005-0000-0000-0000EB4E0000}"/>
    <cellStyle name="Normal 9 11" xfId="20017" xr:uid="{00000000-0005-0000-0000-0000EC4E0000}"/>
    <cellStyle name="Normal 9 11 2" xfId="20018" xr:uid="{00000000-0005-0000-0000-0000ED4E0000}"/>
    <cellStyle name="Normal 9 11 3" xfId="20019" xr:uid="{00000000-0005-0000-0000-0000EE4E0000}"/>
    <cellStyle name="Normal 9 11 3 2" xfId="20020" xr:uid="{00000000-0005-0000-0000-0000EF4E0000}"/>
    <cellStyle name="Normal 9 11 3 3" xfId="20021" xr:uid="{00000000-0005-0000-0000-0000F04E0000}"/>
    <cellStyle name="Normal 9 11 3 4" xfId="20022" xr:uid="{00000000-0005-0000-0000-0000F14E0000}"/>
    <cellStyle name="Normal 9 11 4" xfId="20023" xr:uid="{00000000-0005-0000-0000-0000F24E0000}"/>
    <cellStyle name="Normal 9 11 5" xfId="20024" xr:uid="{00000000-0005-0000-0000-0000F34E0000}"/>
    <cellStyle name="Normal 9 11 6" xfId="20025" xr:uid="{00000000-0005-0000-0000-0000F44E0000}"/>
    <cellStyle name="Normal 9 12" xfId="20026" xr:uid="{00000000-0005-0000-0000-0000F54E0000}"/>
    <cellStyle name="Normal 9 13" xfId="20027" xr:uid="{00000000-0005-0000-0000-0000F64E0000}"/>
    <cellStyle name="Normal 9 14" xfId="20028" xr:uid="{00000000-0005-0000-0000-0000F74E0000}"/>
    <cellStyle name="Normal 9 15" xfId="20029" xr:uid="{00000000-0005-0000-0000-0000F84E0000}"/>
    <cellStyle name="Normal 9 16" xfId="20030" xr:uid="{00000000-0005-0000-0000-0000F94E0000}"/>
    <cellStyle name="Normal 9 17" xfId="20031" xr:uid="{00000000-0005-0000-0000-0000FA4E0000}"/>
    <cellStyle name="Normal 9 18" xfId="20032" xr:uid="{00000000-0005-0000-0000-0000FB4E0000}"/>
    <cellStyle name="Normal 9 19" xfId="20033" xr:uid="{00000000-0005-0000-0000-0000FC4E0000}"/>
    <cellStyle name="Normal 9 2" xfId="20034" xr:uid="{00000000-0005-0000-0000-0000FD4E0000}"/>
    <cellStyle name="Normal 9 2 2" xfId="20035" xr:uid="{00000000-0005-0000-0000-0000FE4E0000}"/>
    <cellStyle name="Normal 9 2 3" xfId="20036" xr:uid="{00000000-0005-0000-0000-0000FF4E0000}"/>
    <cellStyle name="Normal 9 2 3 2" xfId="20037" xr:uid="{00000000-0005-0000-0000-0000004F0000}"/>
    <cellStyle name="Normal 9 2 3 2 2" xfId="20038" xr:uid="{00000000-0005-0000-0000-0000014F0000}"/>
    <cellStyle name="Normal 9 2 3 2 2 2" xfId="20039" xr:uid="{00000000-0005-0000-0000-0000024F0000}"/>
    <cellStyle name="Normal 9 2 3 2 2 3" xfId="20040" xr:uid="{00000000-0005-0000-0000-0000034F0000}"/>
    <cellStyle name="Normal 9 2 3 2 2 4" xfId="20041" xr:uid="{00000000-0005-0000-0000-0000044F0000}"/>
    <cellStyle name="Normal 9 2 3 2 3" xfId="20042" xr:uid="{00000000-0005-0000-0000-0000054F0000}"/>
    <cellStyle name="Normal 9 2 3 2 4" xfId="20043" xr:uid="{00000000-0005-0000-0000-0000064F0000}"/>
    <cellStyle name="Normal 9 2 3 2 5" xfId="20044" xr:uid="{00000000-0005-0000-0000-0000074F0000}"/>
    <cellStyle name="Normal 9 2 3 3" xfId="20045" xr:uid="{00000000-0005-0000-0000-0000084F0000}"/>
    <cellStyle name="Normal 9 2 3 4" xfId="20046" xr:uid="{00000000-0005-0000-0000-0000094F0000}"/>
    <cellStyle name="Normal 9 2 3 4 2" xfId="20047" xr:uid="{00000000-0005-0000-0000-00000A4F0000}"/>
    <cellStyle name="Normal 9 2 3 4 3" xfId="20048" xr:uid="{00000000-0005-0000-0000-00000B4F0000}"/>
    <cellStyle name="Normal 9 2 3 4 4" xfId="20049" xr:uid="{00000000-0005-0000-0000-00000C4F0000}"/>
    <cellStyle name="Normal 9 2 3 5" xfId="20050" xr:uid="{00000000-0005-0000-0000-00000D4F0000}"/>
    <cellStyle name="Normal 9 2 3 6" xfId="20051" xr:uid="{00000000-0005-0000-0000-00000E4F0000}"/>
    <cellStyle name="Normal 9 2 3 7" xfId="20052" xr:uid="{00000000-0005-0000-0000-00000F4F0000}"/>
    <cellStyle name="Normal 9 2 4" xfId="20053" xr:uid="{00000000-0005-0000-0000-0000104F0000}"/>
    <cellStyle name="Normal 9 20" xfId="20054" xr:uid="{00000000-0005-0000-0000-0000114F0000}"/>
    <cellStyle name="Normal 9 21" xfId="20055" xr:uid="{00000000-0005-0000-0000-0000124F0000}"/>
    <cellStyle name="Normal 9 22" xfId="20056" xr:uid="{00000000-0005-0000-0000-0000134F0000}"/>
    <cellStyle name="Normal 9 23" xfId="20057" xr:uid="{00000000-0005-0000-0000-0000144F0000}"/>
    <cellStyle name="Normal 9 24" xfId="20058" xr:uid="{00000000-0005-0000-0000-0000154F0000}"/>
    <cellStyle name="Normal 9 25" xfId="20059" xr:uid="{00000000-0005-0000-0000-0000164F0000}"/>
    <cellStyle name="Normal 9 26" xfId="20060" xr:uid="{00000000-0005-0000-0000-0000174F0000}"/>
    <cellStyle name="Normal 9 27" xfId="20061" xr:uid="{00000000-0005-0000-0000-0000184F0000}"/>
    <cellStyle name="Normal 9 28" xfId="20062" xr:uid="{00000000-0005-0000-0000-0000194F0000}"/>
    <cellStyle name="Normal 9 29" xfId="20063" xr:uid="{00000000-0005-0000-0000-00001A4F0000}"/>
    <cellStyle name="Normal 9 3" xfId="20064" xr:uid="{00000000-0005-0000-0000-00001B4F0000}"/>
    <cellStyle name="Normal 9 3 2" xfId="20065" xr:uid="{00000000-0005-0000-0000-00001C4F0000}"/>
    <cellStyle name="Normal 9 3 2 2" xfId="20066" xr:uid="{00000000-0005-0000-0000-00001D4F0000}"/>
    <cellStyle name="Normal 9 3 2 2 2" xfId="20067" xr:uid="{00000000-0005-0000-0000-00001E4F0000}"/>
    <cellStyle name="Normal 9 3 2 2 2 2" xfId="20068" xr:uid="{00000000-0005-0000-0000-00001F4F0000}"/>
    <cellStyle name="Normal 9 3 2 2 2 3" xfId="20069" xr:uid="{00000000-0005-0000-0000-0000204F0000}"/>
    <cellStyle name="Normal 9 3 2 2 2 4" xfId="20070" xr:uid="{00000000-0005-0000-0000-0000214F0000}"/>
    <cellStyle name="Normal 9 3 2 2 3" xfId="20071" xr:uid="{00000000-0005-0000-0000-0000224F0000}"/>
    <cellStyle name="Normal 9 3 2 2 4" xfId="20072" xr:uid="{00000000-0005-0000-0000-0000234F0000}"/>
    <cellStyle name="Normal 9 3 2 2 5" xfId="20073" xr:uid="{00000000-0005-0000-0000-0000244F0000}"/>
    <cellStyle name="Normal 9 3 2 3" xfId="20074" xr:uid="{00000000-0005-0000-0000-0000254F0000}"/>
    <cellStyle name="Normal 9 3 2 4" xfId="20075" xr:uid="{00000000-0005-0000-0000-0000264F0000}"/>
    <cellStyle name="Normal 9 3 2 4 2" xfId="20076" xr:uid="{00000000-0005-0000-0000-0000274F0000}"/>
    <cellStyle name="Normal 9 3 2 4 3" xfId="20077" xr:uid="{00000000-0005-0000-0000-0000284F0000}"/>
    <cellStyle name="Normal 9 3 2 4 4" xfId="20078" xr:uid="{00000000-0005-0000-0000-0000294F0000}"/>
    <cellStyle name="Normal 9 3 2 5" xfId="20079" xr:uid="{00000000-0005-0000-0000-00002A4F0000}"/>
    <cellStyle name="Normal 9 3 2 6" xfId="20080" xr:uid="{00000000-0005-0000-0000-00002B4F0000}"/>
    <cellStyle name="Normal 9 3 2 7" xfId="20081" xr:uid="{00000000-0005-0000-0000-00002C4F0000}"/>
    <cellStyle name="Normal 9 3 3" xfId="20082" xr:uid="{00000000-0005-0000-0000-00002D4F0000}"/>
    <cellStyle name="Normal 9 3 4" xfId="20083" xr:uid="{00000000-0005-0000-0000-00002E4F0000}"/>
    <cellStyle name="Normal 9 30" xfId="20084" xr:uid="{00000000-0005-0000-0000-00002F4F0000}"/>
    <cellStyle name="Normal 9 31" xfId="20085" xr:uid="{00000000-0005-0000-0000-0000304F0000}"/>
    <cellStyle name="Normal 9 32" xfId="20086" xr:uid="{00000000-0005-0000-0000-0000314F0000}"/>
    <cellStyle name="Normal 9 33" xfId="20087" xr:uid="{00000000-0005-0000-0000-0000324F0000}"/>
    <cellStyle name="Normal 9 34" xfId="20088" xr:uid="{00000000-0005-0000-0000-0000334F0000}"/>
    <cellStyle name="Normal 9 35" xfId="20089" xr:uid="{00000000-0005-0000-0000-0000344F0000}"/>
    <cellStyle name="Normal 9 36" xfId="20090" xr:uid="{00000000-0005-0000-0000-0000354F0000}"/>
    <cellStyle name="Normal 9 37" xfId="20091" xr:uid="{00000000-0005-0000-0000-0000364F0000}"/>
    <cellStyle name="Normal 9 38" xfId="20092" xr:uid="{00000000-0005-0000-0000-0000374F0000}"/>
    <cellStyle name="Normal 9 39" xfId="20093" xr:uid="{00000000-0005-0000-0000-0000384F0000}"/>
    <cellStyle name="Normal 9 4" xfId="20094" xr:uid="{00000000-0005-0000-0000-0000394F0000}"/>
    <cellStyle name="Normal 9 4 2" xfId="20095" xr:uid="{00000000-0005-0000-0000-00003A4F0000}"/>
    <cellStyle name="Normal 9 4 3" xfId="20096" xr:uid="{00000000-0005-0000-0000-00003B4F0000}"/>
    <cellStyle name="Normal 9 4 3 2" xfId="20097" xr:uid="{00000000-0005-0000-0000-00003C4F0000}"/>
    <cellStyle name="Normal 9 4 3 2 2" xfId="20098" xr:uid="{00000000-0005-0000-0000-00003D4F0000}"/>
    <cellStyle name="Normal 9 4 3 2 2 2" xfId="20099" xr:uid="{00000000-0005-0000-0000-00003E4F0000}"/>
    <cellStyle name="Normal 9 4 3 2 2 3" xfId="20100" xr:uid="{00000000-0005-0000-0000-00003F4F0000}"/>
    <cellStyle name="Normal 9 4 3 2 2 4" xfId="20101" xr:uid="{00000000-0005-0000-0000-0000404F0000}"/>
    <cellStyle name="Normal 9 4 3 2 3" xfId="20102" xr:uid="{00000000-0005-0000-0000-0000414F0000}"/>
    <cellStyle name="Normal 9 4 3 2 4" xfId="20103" xr:uid="{00000000-0005-0000-0000-0000424F0000}"/>
    <cellStyle name="Normal 9 4 3 2 5" xfId="20104" xr:uid="{00000000-0005-0000-0000-0000434F0000}"/>
    <cellStyle name="Normal 9 4 3 3" xfId="20105" xr:uid="{00000000-0005-0000-0000-0000444F0000}"/>
    <cellStyle name="Normal 9 4 3 4" xfId="20106" xr:uid="{00000000-0005-0000-0000-0000454F0000}"/>
    <cellStyle name="Normal 9 4 3 4 2" xfId="20107" xr:uid="{00000000-0005-0000-0000-0000464F0000}"/>
    <cellStyle name="Normal 9 4 3 4 3" xfId="20108" xr:uid="{00000000-0005-0000-0000-0000474F0000}"/>
    <cellStyle name="Normal 9 4 3 4 4" xfId="20109" xr:uid="{00000000-0005-0000-0000-0000484F0000}"/>
    <cellStyle name="Normal 9 4 3 5" xfId="20110" xr:uid="{00000000-0005-0000-0000-0000494F0000}"/>
    <cellStyle name="Normal 9 4 3 6" xfId="20111" xr:uid="{00000000-0005-0000-0000-00004A4F0000}"/>
    <cellStyle name="Normal 9 4 3 7" xfId="20112" xr:uid="{00000000-0005-0000-0000-00004B4F0000}"/>
    <cellStyle name="Normal 9 4 4" xfId="20113" xr:uid="{00000000-0005-0000-0000-00004C4F0000}"/>
    <cellStyle name="Normal 9 40" xfId="20114" xr:uid="{00000000-0005-0000-0000-00004D4F0000}"/>
    <cellStyle name="Normal 9 41" xfId="20115" xr:uid="{00000000-0005-0000-0000-00004E4F0000}"/>
    <cellStyle name="Normal 9 42" xfId="20116" xr:uid="{00000000-0005-0000-0000-00004F4F0000}"/>
    <cellStyle name="Normal 9 43" xfId="20117" xr:uid="{00000000-0005-0000-0000-0000504F0000}"/>
    <cellStyle name="Normal 9 44" xfId="20118" xr:uid="{00000000-0005-0000-0000-0000514F0000}"/>
    <cellStyle name="Normal 9 45" xfId="20119" xr:uid="{00000000-0005-0000-0000-0000524F0000}"/>
    <cellStyle name="Normal 9 46" xfId="20120" xr:uid="{00000000-0005-0000-0000-0000534F0000}"/>
    <cellStyle name="Normal 9 47" xfId="20121" xr:uid="{00000000-0005-0000-0000-0000544F0000}"/>
    <cellStyle name="Normal 9 48" xfId="20122" xr:uid="{00000000-0005-0000-0000-0000554F0000}"/>
    <cellStyle name="Normal 9 49" xfId="20123" xr:uid="{00000000-0005-0000-0000-0000564F0000}"/>
    <cellStyle name="Normal 9 5" xfId="20124" xr:uid="{00000000-0005-0000-0000-0000574F0000}"/>
    <cellStyle name="Normal 9 5 10" xfId="20125" xr:uid="{00000000-0005-0000-0000-0000584F0000}"/>
    <cellStyle name="Normal 9 5 2" xfId="20126" xr:uid="{00000000-0005-0000-0000-0000594F0000}"/>
    <cellStyle name="Normal 9 5 2 2" xfId="20127" xr:uid="{00000000-0005-0000-0000-00005A4F0000}"/>
    <cellStyle name="Normal 9 5 2 2 2" xfId="20128" xr:uid="{00000000-0005-0000-0000-00005B4F0000}"/>
    <cellStyle name="Normal 9 5 2 2 2 2" xfId="20129" xr:uid="{00000000-0005-0000-0000-00005C4F0000}"/>
    <cellStyle name="Normal 9 5 2 2 2 3" xfId="20130" xr:uid="{00000000-0005-0000-0000-00005D4F0000}"/>
    <cellStyle name="Normal 9 5 2 2 2 4" xfId="20131" xr:uid="{00000000-0005-0000-0000-00005E4F0000}"/>
    <cellStyle name="Normal 9 5 2 2 3" xfId="20132" xr:uid="{00000000-0005-0000-0000-00005F4F0000}"/>
    <cellStyle name="Normal 9 5 2 2 4" xfId="20133" xr:uid="{00000000-0005-0000-0000-0000604F0000}"/>
    <cellStyle name="Normal 9 5 2 2 5" xfId="20134" xr:uid="{00000000-0005-0000-0000-0000614F0000}"/>
    <cellStyle name="Normal 9 5 2 3" xfId="20135" xr:uid="{00000000-0005-0000-0000-0000624F0000}"/>
    <cellStyle name="Normal 9 5 2 4" xfId="20136" xr:uid="{00000000-0005-0000-0000-0000634F0000}"/>
    <cellStyle name="Normal 9 5 2 4 2" xfId="20137" xr:uid="{00000000-0005-0000-0000-0000644F0000}"/>
    <cellStyle name="Normal 9 5 2 4 3" xfId="20138" xr:uid="{00000000-0005-0000-0000-0000654F0000}"/>
    <cellStyle name="Normal 9 5 2 4 4" xfId="20139" xr:uid="{00000000-0005-0000-0000-0000664F0000}"/>
    <cellStyle name="Normal 9 5 2 5" xfId="20140" xr:uid="{00000000-0005-0000-0000-0000674F0000}"/>
    <cellStyle name="Normal 9 5 2 6" xfId="20141" xr:uid="{00000000-0005-0000-0000-0000684F0000}"/>
    <cellStyle name="Normal 9 5 2 7" xfId="20142" xr:uid="{00000000-0005-0000-0000-0000694F0000}"/>
    <cellStyle name="Normal 9 5 3" xfId="20143" xr:uid="{00000000-0005-0000-0000-00006A4F0000}"/>
    <cellStyle name="Normal 9 5 3 2" xfId="20144" xr:uid="{00000000-0005-0000-0000-00006B4F0000}"/>
    <cellStyle name="Normal 9 5 3 2 2" xfId="20145" xr:uid="{00000000-0005-0000-0000-00006C4F0000}"/>
    <cellStyle name="Normal 9 5 3 2 2 2" xfId="20146" xr:uid="{00000000-0005-0000-0000-00006D4F0000}"/>
    <cellStyle name="Normal 9 5 3 2 2 3" xfId="20147" xr:uid="{00000000-0005-0000-0000-00006E4F0000}"/>
    <cellStyle name="Normal 9 5 3 2 2 4" xfId="20148" xr:uid="{00000000-0005-0000-0000-00006F4F0000}"/>
    <cellStyle name="Normal 9 5 3 2 3" xfId="20149" xr:uid="{00000000-0005-0000-0000-0000704F0000}"/>
    <cellStyle name="Normal 9 5 3 2 4" xfId="20150" xr:uid="{00000000-0005-0000-0000-0000714F0000}"/>
    <cellStyle name="Normal 9 5 3 2 5" xfId="20151" xr:uid="{00000000-0005-0000-0000-0000724F0000}"/>
    <cellStyle name="Normal 9 5 3 3" xfId="20152" xr:uid="{00000000-0005-0000-0000-0000734F0000}"/>
    <cellStyle name="Normal 9 5 3 3 2" xfId="20153" xr:uid="{00000000-0005-0000-0000-0000744F0000}"/>
    <cellStyle name="Normal 9 5 3 3 3" xfId="20154" xr:uid="{00000000-0005-0000-0000-0000754F0000}"/>
    <cellStyle name="Normal 9 5 3 3 4" xfId="20155" xr:uid="{00000000-0005-0000-0000-0000764F0000}"/>
    <cellStyle name="Normal 9 5 3 4" xfId="20156" xr:uid="{00000000-0005-0000-0000-0000774F0000}"/>
    <cellStyle name="Normal 9 5 3 5" xfId="20157" xr:uid="{00000000-0005-0000-0000-0000784F0000}"/>
    <cellStyle name="Normal 9 5 3 6" xfId="20158" xr:uid="{00000000-0005-0000-0000-0000794F0000}"/>
    <cellStyle name="Normal 9 5 4" xfId="20159" xr:uid="{00000000-0005-0000-0000-00007A4F0000}"/>
    <cellStyle name="Normal 9 5 4 2" xfId="20160" xr:uid="{00000000-0005-0000-0000-00007B4F0000}"/>
    <cellStyle name="Normal 9 5 4 2 2" xfId="20161" xr:uid="{00000000-0005-0000-0000-00007C4F0000}"/>
    <cellStyle name="Normal 9 5 4 2 2 2" xfId="20162" xr:uid="{00000000-0005-0000-0000-00007D4F0000}"/>
    <cellStyle name="Normal 9 5 4 2 2 3" xfId="20163" xr:uid="{00000000-0005-0000-0000-00007E4F0000}"/>
    <cellStyle name="Normal 9 5 4 2 2 4" xfId="20164" xr:uid="{00000000-0005-0000-0000-00007F4F0000}"/>
    <cellStyle name="Normal 9 5 4 2 3" xfId="20165" xr:uid="{00000000-0005-0000-0000-0000804F0000}"/>
    <cellStyle name="Normal 9 5 4 2 4" xfId="20166" xr:uid="{00000000-0005-0000-0000-0000814F0000}"/>
    <cellStyle name="Normal 9 5 4 2 5" xfId="20167" xr:uid="{00000000-0005-0000-0000-0000824F0000}"/>
    <cellStyle name="Normal 9 5 4 3" xfId="20168" xr:uid="{00000000-0005-0000-0000-0000834F0000}"/>
    <cellStyle name="Normal 9 5 4 3 2" xfId="20169" xr:uid="{00000000-0005-0000-0000-0000844F0000}"/>
    <cellStyle name="Normal 9 5 4 3 3" xfId="20170" xr:uid="{00000000-0005-0000-0000-0000854F0000}"/>
    <cellStyle name="Normal 9 5 4 3 4" xfId="20171" xr:uid="{00000000-0005-0000-0000-0000864F0000}"/>
    <cellStyle name="Normal 9 5 4 4" xfId="20172" xr:uid="{00000000-0005-0000-0000-0000874F0000}"/>
    <cellStyle name="Normal 9 5 4 5" xfId="20173" xr:uid="{00000000-0005-0000-0000-0000884F0000}"/>
    <cellStyle name="Normal 9 5 4 6" xfId="20174" xr:uid="{00000000-0005-0000-0000-0000894F0000}"/>
    <cellStyle name="Normal 9 5 5" xfId="20175" xr:uid="{00000000-0005-0000-0000-00008A4F0000}"/>
    <cellStyle name="Normal 9 5 5 2" xfId="20176" xr:uid="{00000000-0005-0000-0000-00008B4F0000}"/>
    <cellStyle name="Normal 9 5 5 2 2" xfId="20177" xr:uid="{00000000-0005-0000-0000-00008C4F0000}"/>
    <cellStyle name="Normal 9 5 5 2 3" xfId="20178" xr:uid="{00000000-0005-0000-0000-00008D4F0000}"/>
    <cellStyle name="Normal 9 5 5 2 4" xfId="20179" xr:uid="{00000000-0005-0000-0000-00008E4F0000}"/>
    <cellStyle name="Normal 9 5 5 3" xfId="20180" xr:uid="{00000000-0005-0000-0000-00008F4F0000}"/>
    <cellStyle name="Normal 9 5 5 4" xfId="20181" xr:uid="{00000000-0005-0000-0000-0000904F0000}"/>
    <cellStyle name="Normal 9 5 5 5" xfId="20182" xr:uid="{00000000-0005-0000-0000-0000914F0000}"/>
    <cellStyle name="Normal 9 5 6" xfId="20183" xr:uid="{00000000-0005-0000-0000-0000924F0000}"/>
    <cellStyle name="Normal 9 5 7" xfId="20184" xr:uid="{00000000-0005-0000-0000-0000934F0000}"/>
    <cellStyle name="Normal 9 5 7 2" xfId="20185" xr:uid="{00000000-0005-0000-0000-0000944F0000}"/>
    <cellStyle name="Normal 9 5 7 3" xfId="20186" xr:uid="{00000000-0005-0000-0000-0000954F0000}"/>
    <cellStyle name="Normal 9 5 7 4" xfId="20187" xr:uid="{00000000-0005-0000-0000-0000964F0000}"/>
    <cellStyle name="Normal 9 5 8" xfId="20188" xr:uid="{00000000-0005-0000-0000-0000974F0000}"/>
    <cellStyle name="Normal 9 5 9" xfId="20189" xr:uid="{00000000-0005-0000-0000-0000984F0000}"/>
    <cellStyle name="Normal 9 50" xfId="20190" xr:uid="{00000000-0005-0000-0000-0000994F0000}"/>
    <cellStyle name="Normal 9 51" xfId="20191" xr:uid="{00000000-0005-0000-0000-00009A4F0000}"/>
    <cellStyle name="Normal 9 52" xfId="20192" xr:uid="{00000000-0005-0000-0000-00009B4F0000}"/>
    <cellStyle name="Normal 9 53" xfId="20193" xr:uid="{00000000-0005-0000-0000-00009C4F0000}"/>
    <cellStyle name="Normal 9 54" xfId="20194" xr:uid="{00000000-0005-0000-0000-00009D4F0000}"/>
    <cellStyle name="Normal 9 55" xfId="20195" xr:uid="{00000000-0005-0000-0000-00009E4F0000}"/>
    <cellStyle name="Normal 9 56" xfId="20196" xr:uid="{00000000-0005-0000-0000-00009F4F0000}"/>
    <cellStyle name="Normal 9 57" xfId="20197" xr:uid="{00000000-0005-0000-0000-0000A04F0000}"/>
    <cellStyle name="Normal 9 58" xfId="20198" xr:uid="{00000000-0005-0000-0000-0000A14F0000}"/>
    <cellStyle name="Normal 9 59" xfId="20199" xr:uid="{00000000-0005-0000-0000-0000A24F0000}"/>
    <cellStyle name="Normal 9 6" xfId="20200" xr:uid="{00000000-0005-0000-0000-0000A34F0000}"/>
    <cellStyle name="Normal 9 6 2" xfId="20201" xr:uid="{00000000-0005-0000-0000-0000A44F0000}"/>
    <cellStyle name="Normal 9 6 2 2" xfId="20202" xr:uid="{00000000-0005-0000-0000-0000A54F0000}"/>
    <cellStyle name="Normal 9 6 2 2 2" xfId="20203" xr:uid="{00000000-0005-0000-0000-0000A64F0000}"/>
    <cellStyle name="Normal 9 6 2 2 2 2" xfId="20204" xr:uid="{00000000-0005-0000-0000-0000A74F0000}"/>
    <cellStyle name="Normal 9 6 2 2 2 3" xfId="20205" xr:uid="{00000000-0005-0000-0000-0000A84F0000}"/>
    <cellStyle name="Normal 9 6 2 2 2 4" xfId="20206" xr:uid="{00000000-0005-0000-0000-0000A94F0000}"/>
    <cellStyle name="Normal 9 6 2 2 3" xfId="20207" xr:uid="{00000000-0005-0000-0000-0000AA4F0000}"/>
    <cellStyle name="Normal 9 6 2 2 4" xfId="20208" xr:uid="{00000000-0005-0000-0000-0000AB4F0000}"/>
    <cellStyle name="Normal 9 6 2 2 5" xfId="20209" xr:uid="{00000000-0005-0000-0000-0000AC4F0000}"/>
    <cellStyle name="Normal 9 6 2 3" xfId="20210" xr:uid="{00000000-0005-0000-0000-0000AD4F0000}"/>
    <cellStyle name="Normal 9 6 2 3 2" xfId="20211" xr:uid="{00000000-0005-0000-0000-0000AE4F0000}"/>
    <cellStyle name="Normal 9 6 2 3 3" xfId="20212" xr:uid="{00000000-0005-0000-0000-0000AF4F0000}"/>
    <cellStyle name="Normal 9 6 2 3 4" xfId="20213" xr:uid="{00000000-0005-0000-0000-0000B04F0000}"/>
    <cellStyle name="Normal 9 6 2 4" xfId="20214" xr:uid="{00000000-0005-0000-0000-0000B14F0000}"/>
    <cellStyle name="Normal 9 6 2 5" xfId="20215" xr:uid="{00000000-0005-0000-0000-0000B24F0000}"/>
    <cellStyle name="Normal 9 6 2 6" xfId="20216" xr:uid="{00000000-0005-0000-0000-0000B34F0000}"/>
    <cellStyle name="Normal 9 6 3" xfId="20217" xr:uid="{00000000-0005-0000-0000-0000B44F0000}"/>
    <cellStyle name="Normal 9 6 3 2" xfId="20218" xr:uid="{00000000-0005-0000-0000-0000B54F0000}"/>
    <cellStyle name="Normal 9 6 3 2 2" xfId="20219" xr:uid="{00000000-0005-0000-0000-0000B64F0000}"/>
    <cellStyle name="Normal 9 6 3 2 3" xfId="20220" xr:uid="{00000000-0005-0000-0000-0000B74F0000}"/>
    <cellStyle name="Normal 9 6 3 2 4" xfId="20221" xr:uid="{00000000-0005-0000-0000-0000B84F0000}"/>
    <cellStyle name="Normal 9 6 3 3" xfId="20222" xr:uid="{00000000-0005-0000-0000-0000B94F0000}"/>
    <cellStyle name="Normal 9 6 3 4" xfId="20223" xr:uid="{00000000-0005-0000-0000-0000BA4F0000}"/>
    <cellStyle name="Normal 9 6 3 5" xfId="20224" xr:uid="{00000000-0005-0000-0000-0000BB4F0000}"/>
    <cellStyle name="Normal 9 6 4" xfId="20225" xr:uid="{00000000-0005-0000-0000-0000BC4F0000}"/>
    <cellStyle name="Normal 9 6 5" xfId="20226" xr:uid="{00000000-0005-0000-0000-0000BD4F0000}"/>
    <cellStyle name="Normal 9 6 5 2" xfId="20227" xr:uid="{00000000-0005-0000-0000-0000BE4F0000}"/>
    <cellStyle name="Normal 9 6 5 3" xfId="20228" xr:uid="{00000000-0005-0000-0000-0000BF4F0000}"/>
    <cellStyle name="Normal 9 6 5 4" xfId="20229" xr:uid="{00000000-0005-0000-0000-0000C04F0000}"/>
    <cellStyle name="Normal 9 6 6" xfId="20230" xr:uid="{00000000-0005-0000-0000-0000C14F0000}"/>
    <cellStyle name="Normal 9 6 7" xfId="20231" xr:uid="{00000000-0005-0000-0000-0000C24F0000}"/>
    <cellStyle name="Normal 9 6 8" xfId="20232" xr:uid="{00000000-0005-0000-0000-0000C34F0000}"/>
    <cellStyle name="Normal 9 60" xfId="20233" xr:uid="{00000000-0005-0000-0000-0000C44F0000}"/>
    <cellStyle name="Normal 9 61" xfId="20234" xr:uid="{00000000-0005-0000-0000-0000C54F0000}"/>
    <cellStyle name="Normal 9 62" xfId="20235" xr:uid="{00000000-0005-0000-0000-0000C64F0000}"/>
    <cellStyle name="Normal 9 63" xfId="20236" xr:uid="{00000000-0005-0000-0000-0000C74F0000}"/>
    <cellStyle name="Normal 9 64" xfId="20237" xr:uid="{00000000-0005-0000-0000-0000C84F0000}"/>
    <cellStyle name="Normal 9 65" xfId="20238" xr:uid="{00000000-0005-0000-0000-0000C94F0000}"/>
    <cellStyle name="Normal 9 66" xfId="20239" xr:uid="{00000000-0005-0000-0000-0000CA4F0000}"/>
    <cellStyle name="Normal 9 67" xfId="20240" xr:uid="{00000000-0005-0000-0000-0000CB4F0000}"/>
    <cellStyle name="Normal 9 68" xfId="20241" xr:uid="{00000000-0005-0000-0000-0000CC4F0000}"/>
    <cellStyle name="Normal 9 69" xfId="20242" xr:uid="{00000000-0005-0000-0000-0000CD4F0000}"/>
    <cellStyle name="Normal 9 7" xfId="20243" xr:uid="{00000000-0005-0000-0000-0000CE4F0000}"/>
    <cellStyle name="Normal 9 7 2" xfId="20244" xr:uid="{00000000-0005-0000-0000-0000CF4F0000}"/>
    <cellStyle name="Normal 9 7 2 2" xfId="20245" xr:uid="{00000000-0005-0000-0000-0000D04F0000}"/>
    <cellStyle name="Normal 9 7 2 2 2" xfId="20246" xr:uid="{00000000-0005-0000-0000-0000D14F0000}"/>
    <cellStyle name="Normal 9 7 2 2 2 2" xfId="20247" xr:uid="{00000000-0005-0000-0000-0000D24F0000}"/>
    <cellStyle name="Normal 9 7 2 2 2 3" xfId="20248" xr:uid="{00000000-0005-0000-0000-0000D34F0000}"/>
    <cellStyle name="Normal 9 7 2 2 2 4" xfId="20249" xr:uid="{00000000-0005-0000-0000-0000D44F0000}"/>
    <cellStyle name="Normal 9 7 2 2 3" xfId="20250" xr:uid="{00000000-0005-0000-0000-0000D54F0000}"/>
    <cellStyle name="Normal 9 7 2 2 4" xfId="20251" xr:uid="{00000000-0005-0000-0000-0000D64F0000}"/>
    <cellStyle name="Normal 9 7 2 2 5" xfId="20252" xr:uid="{00000000-0005-0000-0000-0000D74F0000}"/>
    <cellStyle name="Normal 9 7 2 3" xfId="20253" xr:uid="{00000000-0005-0000-0000-0000D84F0000}"/>
    <cellStyle name="Normal 9 7 2 3 2" xfId="20254" xr:uid="{00000000-0005-0000-0000-0000D94F0000}"/>
    <cellStyle name="Normal 9 7 2 3 3" xfId="20255" xr:uid="{00000000-0005-0000-0000-0000DA4F0000}"/>
    <cellStyle name="Normal 9 7 2 3 4" xfId="20256" xr:uid="{00000000-0005-0000-0000-0000DB4F0000}"/>
    <cellStyle name="Normal 9 7 2 4" xfId="20257" xr:uid="{00000000-0005-0000-0000-0000DC4F0000}"/>
    <cellStyle name="Normal 9 7 2 5" xfId="20258" xr:uid="{00000000-0005-0000-0000-0000DD4F0000}"/>
    <cellStyle name="Normal 9 7 2 6" xfId="20259" xr:uid="{00000000-0005-0000-0000-0000DE4F0000}"/>
    <cellStyle name="Normal 9 7 3" xfId="20260" xr:uid="{00000000-0005-0000-0000-0000DF4F0000}"/>
    <cellStyle name="Normal 9 7 3 2" xfId="20261" xr:uid="{00000000-0005-0000-0000-0000E04F0000}"/>
    <cellStyle name="Normal 9 7 3 2 2" xfId="20262" xr:uid="{00000000-0005-0000-0000-0000E14F0000}"/>
    <cellStyle name="Normal 9 7 3 2 3" xfId="20263" xr:uid="{00000000-0005-0000-0000-0000E24F0000}"/>
    <cellStyle name="Normal 9 7 3 2 4" xfId="20264" xr:uid="{00000000-0005-0000-0000-0000E34F0000}"/>
    <cellStyle name="Normal 9 7 3 3" xfId="20265" xr:uid="{00000000-0005-0000-0000-0000E44F0000}"/>
    <cellStyle name="Normal 9 7 3 4" xfId="20266" xr:uid="{00000000-0005-0000-0000-0000E54F0000}"/>
    <cellStyle name="Normal 9 7 3 5" xfId="20267" xr:uid="{00000000-0005-0000-0000-0000E64F0000}"/>
    <cellStyle name="Normal 9 7 4" xfId="20268" xr:uid="{00000000-0005-0000-0000-0000E74F0000}"/>
    <cellStyle name="Normal 9 7 5" xfId="20269" xr:uid="{00000000-0005-0000-0000-0000E84F0000}"/>
    <cellStyle name="Normal 9 7 5 2" xfId="20270" xr:uid="{00000000-0005-0000-0000-0000E94F0000}"/>
    <cellStyle name="Normal 9 7 5 3" xfId="20271" xr:uid="{00000000-0005-0000-0000-0000EA4F0000}"/>
    <cellStyle name="Normal 9 7 5 4" xfId="20272" xr:uid="{00000000-0005-0000-0000-0000EB4F0000}"/>
    <cellStyle name="Normal 9 7 6" xfId="20273" xr:uid="{00000000-0005-0000-0000-0000EC4F0000}"/>
    <cellStyle name="Normal 9 7 7" xfId="20274" xr:uid="{00000000-0005-0000-0000-0000ED4F0000}"/>
    <cellStyle name="Normal 9 7 8" xfId="20275" xr:uid="{00000000-0005-0000-0000-0000EE4F0000}"/>
    <cellStyle name="Normal 9 70" xfId="20276" xr:uid="{00000000-0005-0000-0000-0000EF4F0000}"/>
    <cellStyle name="Normal 9 71" xfId="20277" xr:uid="{00000000-0005-0000-0000-0000F04F0000}"/>
    <cellStyle name="Normal 9 72" xfId="20278" xr:uid="{00000000-0005-0000-0000-0000F14F0000}"/>
    <cellStyle name="Normal 9 73" xfId="20279" xr:uid="{00000000-0005-0000-0000-0000F24F0000}"/>
    <cellStyle name="Normal 9 74" xfId="20280" xr:uid="{00000000-0005-0000-0000-0000F34F0000}"/>
    <cellStyle name="Normal 9 75" xfId="20281" xr:uid="{00000000-0005-0000-0000-0000F44F0000}"/>
    <cellStyle name="Normal 9 76" xfId="20282" xr:uid="{00000000-0005-0000-0000-0000F54F0000}"/>
    <cellStyle name="Normal 9 77" xfId="20283" xr:uid="{00000000-0005-0000-0000-0000F64F0000}"/>
    <cellStyle name="Normal 9 78" xfId="20284" xr:uid="{00000000-0005-0000-0000-0000F74F0000}"/>
    <cellStyle name="Normal 9 79" xfId="20285" xr:uid="{00000000-0005-0000-0000-0000F84F0000}"/>
    <cellStyle name="Normal 9 8" xfId="20286" xr:uid="{00000000-0005-0000-0000-0000F94F0000}"/>
    <cellStyle name="Normal 9 8 2" xfId="20287" xr:uid="{00000000-0005-0000-0000-0000FA4F0000}"/>
    <cellStyle name="Normal 9 8 2 2" xfId="20288" xr:uid="{00000000-0005-0000-0000-0000FB4F0000}"/>
    <cellStyle name="Normal 9 8 2 2 2" xfId="20289" xr:uid="{00000000-0005-0000-0000-0000FC4F0000}"/>
    <cellStyle name="Normal 9 8 2 2 3" xfId="20290" xr:uid="{00000000-0005-0000-0000-0000FD4F0000}"/>
    <cellStyle name="Normal 9 8 2 2 4" xfId="20291" xr:uid="{00000000-0005-0000-0000-0000FE4F0000}"/>
    <cellStyle name="Normal 9 8 2 3" xfId="20292" xr:uid="{00000000-0005-0000-0000-0000FF4F0000}"/>
    <cellStyle name="Normal 9 8 2 4" xfId="20293" xr:uid="{00000000-0005-0000-0000-000000500000}"/>
    <cellStyle name="Normal 9 8 2 5" xfId="20294" xr:uid="{00000000-0005-0000-0000-000001500000}"/>
    <cellStyle name="Normal 9 8 3" xfId="20295" xr:uid="{00000000-0005-0000-0000-000002500000}"/>
    <cellStyle name="Normal 9 8 4" xfId="20296" xr:uid="{00000000-0005-0000-0000-000003500000}"/>
    <cellStyle name="Normal 9 8 4 2" xfId="20297" xr:uid="{00000000-0005-0000-0000-000004500000}"/>
    <cellStyle name="Normal 9 8 4 3" xfId="20298" xr:uid="{00000000-0005-0000-0000-000005500000}"/>
    <cellStyle name="Normal 9 8 4 4" xfId="20299" xr:uid="{00000000-0005-0000-0000-000006500000}"/>
    <cellStyle name="Normal 9 8 5" xfId="20300" xr:uid="{00000000-0005-0000-0000-000007500000}"/>
    <cellStyle name="Normal 9 8 6" xfId="20301" xr:uid="{00000000-0005-0000-0000-000008500000}"/>
    <cellStyle name="Normal 9 8 7" xfId="20302" xr:uid="{00000000-0005-0000-0000-000009500000}"/>
    <cellStyle name="Normal 9 80" xfId="20303" xr:uid="{00000000-0005-0000-0000-00000A500000}"/>
    <cellStyle name="Normal 9 81" xfId="20304" xr:uid="{00000000-0005-0000-0000-00000B500000}"/>
    <cellStyle name="Normal 9 82" xfId="20305" xr:uid="{00000000-0005-0000-0000-00000C500000}"/>
    <cellStyle name="Normal 9 83" xfId="20306" xr:uid="{00000000-0005-0000-0000-00000D500000}"/>
    <cellStyle name="Normal 9 84" xfId="20307" xr:uid="{00000000-0005-0000-0000-00000E500000}"/>
    <cellStyle name="Normal 9 85" xfId="20308" xr:uid="{00000000-0005-0000-0000-00000F500000}"/>
    <cellStyle name="Normal 9 86" xfId="20309" xr:uid="{00000000-0005-0000-0000-000010500000}"/>
    <cellStyle name="Normal 9 87" xfId="20310" xr:uid="{00000000-0005-0000-0000-000011500000}"/>
    <cellStyle name="Normal 9 88" xfId="20311" xr:uid="{00000000-0005-0000-0000-000012500000}"/>
    <cellStyle name="Normal 9 89" xfId="20312" xr:uid="{00000000-0005-0000-0000-000013500000}"/>
    <cellStyle name="Normal 9 9" xfId="20313" xr:uid="{00000000-0005-0000-0000-000014500000}"/>
    <cellStyle name="Normal 9 9 2" xfId="20314" xr:uid="{00000000-0005-0000-0000-000015500000}"/>
    <cellStyle name="Normal 9 90" xfId="20315" xr:uid="{00000000-0005-0000-0000-000016500000}"/>
    <cellStyle name="Normal 9 91" xfId="20316" xr:uid="{00000000-0005-0000-0000-000017500000}"/>
    <cellStyle name="Normal 9 92" xfId="20317" xr:uid="{00000000-0005-0000-0000-000018500000}"/>
    <cellStyle name="Normal 9 93" xfId="20318" xr:uid="{00000000-0005-0000-0000-000019500000}"/>
    <cellStyle name="Normal 9 94" xfId="20319" xr:uid="{00000000-0005-0000-0000-00001A500000}"/>
    <cellStyle name="Normal 9 95" xfId="20320" xr:uid="{00000000-0005-0000-0000-00001B500000}"/>
    <cellStyle name="Normal 9 95 2" xfId="20321" xr:uid="{00000000-0005-0000-0000-00001C500000}"/>
    <cellStyle name="Normal 9 95 3" xfId="20322" xr:uid="{00000000-0005-0000-0000-00001D500000}"/>
    <cellStyle name="Normal 9 95 4" xfId="20323" xr:uid="{00000000-0005-0000-0000-00001E500000}"/>
    <cellStyle name="Normal 9 96" xfId="20324" xr:uid="{00000000-0005-0000-0000-00001F500000}"/>
    <cellStyle name="Normal 9 97" xfId="20325" xr:uid="{00000000-0005-0000-0000-000020500000}"/>
    <cellStyle name="Normal 9 98" xfId="20326" xr:uid="{00000000-0005-0000-0000-000021500000}"/>
    <cellStyle name="Normal 90" xfId="20327" xr:uid="{00000000-0005-0000-0000-000022500000}"/>
    <cellStyle name="Normal 90 2" xfId="20328" xr:uid="{00000000-0005-0000-0000-000023500000}"/>
    <cellStyle name="Normal 90 3" xfId="20329" xr:uid="{00000000-0005-0000-0000-000024500000}"/>
    <cellStyle name="Normal 90 4" xfId="20330" xr:uid="{00000000-0005-0000-0000-000025500000}"/>
    <cellStyle name="Normal 91" xfId="20331" xr:uid="{00000000-0005-0000-0000-000026500000}"/>
    <cellStyle name="Normal 91 2" xfId="20332" xr:uid="{00000000-0005-0000-0000-000027500000}"/>
    <cellStyle name="Normal 91 3" xfId="20333" xr:uid="{00000000-0005-0000-0000-000028500000}"/>
    <cellStyle name="Normal 91 4" xfId="20334" xr:uid="{00000000-0005-0000-0000-000029500000}"/>
    <cellStyle name="Normal 92" xfId="20335" xr:uid="{00000000-0005-0000-0000-00002A500000}"/>
    <cellStyle name="Normal 92 2" xfId="20336" xr:uid="{00000000-0005-0000-0000-00002B500000}"/>
    <cellStyle name="Normal 92 3" xfId="20337" xr:uid="{00000000-0005-0000-0000-00002C500000}"/>
    <cellStyle name="Normal 92 4" xfId="20338" xr:uid="{00000000-0005-0000-0000-00002D500000}"/>
    <cellStyle name="Normal 93" xfId="20339" xr:uid="{00000000-0005-0000-0000-00002E500000}"/>
    <cellStyle name="Normal 93 2" xfId="20340" xr:uid="{00000000-0005-0000-0000-00002F500000}"/>
    <cellStyle name="Normal 94" xfId="20341" xr:uid="{00000000-0005-0000-0000-000030500000}"/>
    <cellStyle name="Normal 94 2" xfId="20342" xr:uid="{00000000-0005-0000-0000-000031500000}"/>
    <cellStyle name="Normal 94 3" xfId="20343" xr:uid="{00000000-0005-0000-0000-000032500000}"/>
    <cellStyle name="Normal 94 4" xfId="20344" xr:uid="{00000000-0005-0000-0000-000033500000}"/>
    <cellStyle name="Normal 95" xfId="20345" xr:uid="{00000000-0005-0000-0000-000034500000}"/>
    <cellStyle name="Normal 95 2" xfId="20346" xr:uid="{00000000-0005-0000-0000-000035500000}"/>
    <cellStyle name="Normal 95 3" xfId="20347" xr:uid="{00000000-0005-0000-0000-000036500000}"/>
    <cellStyle name="Normal 95 4" xfId="20348" xr:uid="{00000000-0005-0000-0000-000037500000}"/>
    <cellStyle name="Normal 96" xfId="20349" xr:uid="{00000000-0005-0000-0000-000038500000}"/>
    <cellStyle name="Normal 96 2" xfId="20350" xr:uid="{00000000-0005-0000-0000-000039500000}"/>
    <cellStyle name="Normal 96 2 2" xfId="20351" xr:uid="{00000000-0005-0000-0000-00003A500000}"/>
    <cellStyle name="Normal 96 2 2 2" xfId="20352" xr:uid="{00000000-0005-0000-0000-00003B500000}"/>
    <cellStyle name="Normal 96 2 2 3" xfId="20353" xr:uid="{00000000-0005-0000-0000-00003C500000}"/>
    <cellStyle name="Normal 96 2 2 4" xfId="20354" xr:uid="{00000000-0005-0000-0000-00003D500000}"/>
    <cellStyle name="Normal 96 2 3" xfId="20355" xr:uid="{00000000-0005-0000-0000-00003E500000}"/>
    <cellStyle name="Normal 96 2 4" xfId="20356" xr:uid="{00000000-0005-0000-0000-00003F500000}"/>
    <cellStyle name="Normal 96 2 5" xfId="20357" xr:uid="{00000000-0005-0000-0000-000040500000}"/>
    <cellStyle name="Normal 96 3" xfId="20358" xr:uid="{00000000-0005-0000-0000-000041500000}"/>
    <cellStyle name="Normal 96 3 2" xfId="20359" xr:uid="{00000000-0005-0000-0000-000042500000}"/>
    <cellStyle name="Normal 96 3 3" xfId="20360" xr:uid="{00000000-0005-0000-0000-000043500000}"/>
    <cellStyle name="Normal 96 3 4" xfId="20361" xr:uid="{00000000-0005-0000-0000-000044500000}"/>
    <cellStyle name="Normal 96 4" xfId="20362" xr:uid="{00000000-0005-0000-0000-000045500000}"/>
    <cellStyle name="Normal 96 4 2" xfId="20363" xr:uid="{00000000-0005-0000-0000-000046500000}"/>
    <cellStyle name="Normal 96 4 3" xfId="20364" xr:uid="{00000000-0005-0000-0000-000047500000}"/>
    <cellStyle name="Normal 96 4 4" xfId="20365" xr:uid="{00000000-0005-0000-0000-000048500000}"/>
    <cellStyle name="Normal 96 5" xfId="20366" xr:uid="{00000000-0005-0000-0000-000049500000}"/>
    <cellStyle name="Normal 96 6" xfId="20367" xr:uid="{00000000-0005-0000-0000-00004A500000}"/>
    <cellStyle name="Normal 96 7" xfId="20368" xr:uid="{00000000-0005-0000-0000-00004B500000}"/>
    <cellStyle name="Normal 97" xfId="20369" xr:uid="{00000000-0005-0000-0000-00004C500000}"/>
    <cellStyle name="Normal 97 2" xfId="20370" xr:uid="{00000000-0005-0000-0000-00004D500000}"/>
    <cellStyle name="Normal 97 3" xfId="20371" xr:uid="{00000000-0005-0000-0000-00004E500000}"/>
    <cellStyle name="Normal 97 4" xfId="20372" xr:uid="{00000000-0005-0000-0000-00004F500000}"/>
    <cellStyle name="Normal 98" xfId="20373" xr:uid="{00000000-0005-0000-0000-000050500000}"/>
    <cellStyle name="Normal 98 2" xfId="20374" xr:uid="{00000000-0005-0000-0000-000051500000}"/>
    <cellStyle name="Normal 98 3" xfId="20375" xr:uid="{00000000-0005-0000-0000-000052500000}"/>
    <cellStyle name="Normal 98 4" xfId="20376" xr:uid="{00000000-0005-0000-0000-000053500000}"/>
    <cellStyle name="Normal 99" xfId="20377" xr:uid="{00000000-0005-0000-0000-000054500000}"/>
    <cellStyle name="Normal 99 2" xfId="20378" xr:uid="{00000000-0005-0000-0000-000055500000}"/>
    <cellStyle name="Normal 99 3" xfId="20379" xr:uid="{00000000-0005-0000-0000-000056500000}"/>
    <cellStyle name="Normal 99 4" xfId="20380"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1" xr:uid="{00000000-0005-0000-0000-00005C500000}"/>
    <cellStyle name="Note 2" xfId="20382" xr:uid="{00000000-0005-0000-0000-00005D500000}"/>
    <cellStyle name="Note 2 10" xfId="20383" xr:uid="{00000000-0005-0000-0000-00005E500000}"/>
    <cellStyle name="Note 2 10 2" xfId="20384" xr:uid="{00000000-0005-0000-0000-00005F500000}"/>
    <cellStyle name="Note 2 10 2 2" xfId="21220" xr:uid="{00000000-0005-0000-0000-000060500000}"/>
    <cellStyle name="Note 2 10 2 2 2" xfId="30040" xr:uid="{2C4FE2B0-794C-4A48-AE1A-6E2B7CF229A4}"/>
    <cellStyle name="Note 2 10 2 2 3" xfId="30504" xr:uid="{0437347A-8235-45B7-8C17-75AB2BDB1ED5}"/>
    <cellStyle name="Note 2 10 2 3" xfId="29521" xr:uid="{82C4C5A4-A23C-498B-9D74-295088ED648B}"/>
    <cellStyle name="Note 2 10 3" xfId="20385" xr:uid="{00000000-0005-0000-0000-000061500000}"/>
    <cellStyle name="Note 2 10 3 2" xfId="21219" xr:uid="{00000000-0005-0000-0000-000062500000}"/>
    <cellStyle name="Note 2 10 3 2 2" xfId="30039" xr:uid="{1652067F-0DB3-496A-856B-BDAA28AB2099}"/>
    <cellStyle name="Note 2 10 3 2 3" xfId="30503" xr:uid="{DF679AF4-4F7D-4426-B90D-B63F6C1B6614}"/>
    <cellStyle name="Note 2 10 3 3" xfId="29522" xr:uid="{AD27416C-4249-4428-80CE-C1C31A6AED14}"/>
    <cellStyle name="Note 2 10 4" xfId="20386" xr:uid="{00000000-0005-0000-0000-000063500000}"/>
    <cellStyle name="Note 2 10 4 2" xfId="21218" xr:uid="{00000000-0005-0000-0000-000064500000}"/>
    <cellStyle name="Note 2 10 4 2 2" xfId="30038" xr:uid="{75B71E86-F1DC-4DE3-8F20-D219994B06AB}"/>
    <cellStyle name="Note 2 10 4 2 3" xfId="30502" xr:uid="{DABC62B0-D395-4636-8E04-372480593B23}"/>
    <cellStyle name="Note 2 10 4 3" xfId="29523" xr:uid="{A53E39C2-21F5-4830-BED7-824F522CA732}"/>
    <cellStyle name="Note 2 10 5" xfId="20387" xr:uid="{00000000-0005-0000-0000-000065500000}"/>
    <cellStyle name="Note 2 10 5 2" xfId="21217" xr:uid="{00000000-0005-0000-0000-000066500000}"/>
    <cellStyle name="Note 2 10 5 2 2" xfId="30037" xr:uid="{6876AD28-C2DE-4775-8922-72F56126479B}"/>
    <cellStyle name="Note 2 10 5 2 3" xfId="30501" xr:uid="{E9E0DA82-C065-4E40-BFF2-FE59C675151E}"/>
    <cellStyle name="Note 2 10 5 3" xfId="29524" xr:uid="{6FE5AD33-FC69-42EE-B09A-78742AE6BA31}"/>
    <cellStyle name="Note 2 11" xfId="20388" xr:uid="{00000000-0005-0000-0000-000067500000}"/>
    <cellStyle name="Note 2 11 2" xfId="20389" xr:uid="{00000000-0005-0000-0000-000068500000}"/>
    <cellStyle name="Note 2 11 2 2" xfId="21216" xr:uid="{00000000-0005-0000-0000-000069500000}"/>
    <cellStyle name="Note 2 11 2 2 2" xfId="30036" xr:uid="{3E28F01A-EECA-45FD-9B0A-C8F2040272BD}"/>
    <cellStyle name="Note 2 11 2 2 3" xfId="30500" xr:uid="{0ECC68E1-6A49-46F1-B166-2617C70FAB44}"/>
    <cellStyle name="Note 2 11 2 3" xfId="29525" xr:uid="{4DC4D2B0-8189-4DE5-A450-F703F8F324C8}"/>
    <cellStyle name="Note 2 11 3" xfId="20390" xr:uid="{00000000-0005-0000-0000-00006A500000}"/>
    <cellStyle name="Note 2 11 3 2" xfId="21215" xr:uid="{00000000-0005-0000-0000-00006B500000}"/>
    <cellStyle name="Note 2 11 3 2 2" xfId="30035" xr:uid="{7B02050B-914F-43CA-9DF1-7F87B97E6E56}"/>
    <cellStyle name="Note 2 11 3 2 3" xfId="30499" xr:uid="{6AB04AF5-56F9-40F1-A699-86935DACCA35}"/>
    <cellStyle name="Note 2 11 3 3" xfId="29526" xr:uid="{E880F231-9052-495D-91DC-2B866EDB015F}"/>
    <cellStyle name="Note 2 11 4" xfId="20391" xr:uid="{00000000-0005-0000-0000-00006C500000}"/>
    <cellStyle name="Note 2 11 4 2" xfId="21214" xr:uid="{00000000-0005-0000-0000-00006D500000}"/>
    <cellStyle name="Note 2 11 4 2 2" xfId="30034" xr:uid="{A5C32B16-9A68-4DAE-BA63-664E70C5C52F}"/>
    <cellStyle name="Note 2 11 4 2 3" xfId="30498" xr:uid="{C54E0ABF-F8B3-415A-B7FD-F3EC17E9CB6A}"/>
    <cellStyle name="Note 2 11 4 3" xfId="29527" xr:uid="{CD6A300D-A056-4D68-9453-E85E7A6C9BFF}"/>
    <cellStyle name="Note 2 11 5" xfId="20392" xr:uid="{00000000-0005-0000-0000-00006E500000}"/>
    <cellStyle name="Note 2 11 5 2" xfId="21213" xr:uid="{00000000-0005-0000-0000-00006F500000}"/>
    <cellStyle name="Note 2 11 5 2 2" xfId="30033" xr:uid="{77C11C91-6E88-49B5-BDEC-5ADCB8C62A3C}"/>
    <cellStyle name="Note 2 11 5 2 3" xfId="30497" xr:uid="{CA98E24A-A003-48BB-8A7D-2A4BB196A2A8}"/>
    <cellStyle name="Note 2 11 5 3" xfId="29528" xr:uid="{CFFCCDB5-A094-4C5F-8D84-A74875248925}"/>
    <cellStyle name="Note 2 12" xfId="20393" xr:uid="{00000000-0005-0000-0000-000070500000}"/>
    <cellStyle name="Note 2 12 2" xfId="20394" xr:uid="{00000000-0005-0000-0000-000071500000}"/>
    <cellStyle name="Note 2 12 2 2" xfId="21212" xr:uid="{00000000-0005-0000-0000-000072500000}"/>
    <cellStyle name="Note 2 12 2 2 2" xfId="30032" xr:uid="{F37E0A4F-19CB-4953-9509-F3AF851006C4}"/>
    <cellStyle name="Note 2 12 2 2 3" xfId="30496" xr:uid="{64773CA5-C569-4DEE-A82D-16952F9EE804}"/>
    <cellStyle name="Note 2 12 2 3" xfId="29529" xr:uid="{2E614870-07F5-40D9-A7B2-EA26BB227B5E}"/>
    <cellStyle name="Note 2 12 3" xfId="20395" xr:uid="{00000000-0005-0000-0000-000073500000}"/>
    <cellStyle name="Note 2 12 3 2" xfId="21211" xr:uid="{00000000-0005-0000-0000-000074500000}"/>
    <cellStyle name="Note 2 12 3 2 2" xfId="30031" xr:uid="{3B424912-7F11-437D-8BE6-34956606D1D6}"/>
    <cellStyle name="Note 2 12 3 2 3" xfId="30495" xr:uid="{06EC450B-4EBC-497D-9CA5-9F2EA3EE2994}"/>
    <cellStyle name="Note 2 12 3 3" xfId="29530" xr:uid="{810233A1-616F-47B6-A31C-A6C839B4D5D3}"/>
    <cellStyle name="Note 2 12 4" xfId="20396" xr:uid="{00000000-0005-0000-0000-000075500000}"/>
    <cellStyle name="Note 2 12 4 2" xfId="21210" xr:uid="{00000000-0005-0000-0000-000076500000}"/>
    <cellStyle name="Note 2 12 4 2 2" xfId="30030" xr:uid="{D8910873-8EFE-43AD-828A-AA5EC35B830C}"/>
    <cellStyle name="Note 2 12 4 2 3" xfId="30494" xr:uid="{6E2C2ACA-F050-476B-B860-E54C62F2B31B}"/>
    <cellStyle name="Note 2 12 4 3" xfId="29531" xr:uid="{0E45EFCC-216A-4CD7-B171-D57BC3B7D4A6}"/>
    <cellStyle name="Note 2 12 5" xfId="20397" xr:uid="{00000000-0005-0000-0000-000077500000}"/>
    <cellStyle name="Note 2 12 5 2" xfId="21209" xr:uid="{00000000-0005-0000-0000-000078500000}"/>
    <cellStyle name="Note 2 12 5 2 2" xfId="30029" xr:uid="{AECF17F7-DEC9-463E-8599-923A1E4094AB}"/>
    <cellStyle name="Note 2 12 5 2 3" xfId="30493" xr:uid="{FDA3850A-19A9-4842-A2F2-433F6580E92B}"/>
    <cellStyle name="Note 2 12 5 3" xfId="29532" xr:uid="{1A1602CC-E5B2-4E16-B4B2-375B8A73D505}"/>
    <cellStyle name="Note 2 13" xfId="20398" xr:uid="{00000000-0005-0000-0000-000079500000}"/>
    <cellStyle name="Note 2 13 2" xfId="20399" xr:uid="{00000000-0005-0000-0000-00007A500000}"/>
    <cellStyle name="Note 2 13 2 2" xfId="21208" xr:uid="{00000000-0005-0000-0000-00007B500000}"/>
    <cellStyle name="Note 2 13 2 2 2" xfId="30028" xr:uid="{CD7FF3C8-1540-4A3E-A29D-5E22682CAB1A}"/>
    <cellStyle name="Note 2 13 2 2 3" xfId="30492" xr:uid="{F3EE0AFB-817D-4041-8CFB-0E8BAF41C385}"/>
    <cellStyle name="Note 2 13 2 3" xfId="29533" xr:uid="{AF57AE1F-4CB3-4005-B7CD-AB7AFADB742B}"/>
    <cellStyle name="Note 2 13 3" xfId="20400" xr:uid="{00000000-0005-0000-0000-00007C500000}"/>
    <cellStyle name="Note 2 13 3 2" xfId="21207" xr:uid="{00000000-0005-0000-0000-00007D500000}"/>
    <cellStyle name="Note 2 13 3 2 2" xfId="30027" xr:uid="{AF0C848C-AB32-44E6-87B9-96B94EF34A5B}"/>
    <cellStyle name="Note 2 13 3 2 3" xfId="30491" xr:uid="{DFF9533F-BDD5-4750-AAAB-78C23D32C6BA}"/>
    <cellStyle name="Note 2 13 3 3" xfId="29534" xr:uid="{3244D9CD-C1AF-437A-936F-16158BD5931B}"/>
    <cellStyle name="Note 2 13 4" xfId="20401" xr:uid="{00000000-0005-0000-0000-00007E500000}"/>
    <cellStyle name="Note 2 13 4 2" xfId="21206" xr:uid="{00000000-0005-0000-0000-00007F500000}"/>
    <cellStyle name="Note 2 13 4 2 2" xfId="30026" xr:uid="{ABEE3F1B-FDF9-418A-8C89-F98F01CAF1CE}"/>
    <cellStyle name="Note 2 13 4 2 3" xfId="30490" xr:uid="{3E1EBDB4-3596-47AC-8458-A88BEF58BF82}"/>
    <cellStyle name="Note 2 13 4 3" xfId="29535" xr:uid="{076A22F6-F9FB-425B-9921-24998627A3AD}"/>
    <cellStyle name="Note 2 13 5" xfId="20402" xr:uid="{00000000-0005-0000-0000-000080500000}"/>
    <cellStyle name="Note 2 13 5 2" xfId="21205" xr:uid="{00000000-0005-0000-0000-000081500000}"/>
    <cellStyle name="Note 2 13 5 2 2" xfId="30025" xr:uid="{3F77CF09-21BB-4961-84F0-D772ADCE1456}"/>
    <cellStyle name="Note 2 13 5 2 3" xfId="30489" xr:uid="{27F1DCC9-21CF-4D94-A56B-932EAF8EA3E3}"/>
    <cellStyle name="Note 2 13 5 3" xfId="29536" xr:uid="{4781918A-5E38-4175-940B-852C440F28B2}"/>
    <cellStyle name="Note 2 14" xfId="20403" xr:uid="{00000000-0005-0000-0000-000082500000}"/>
    <cellStyle name="Note 2 14 2" xfId="20404" xr:uid="{00000000-0005-0000-0000-000083500000}"/>
    <cellStyle name="Note 2 14 2 2" xfId="21203" xr:uid="{00000000-0005-0000-0000-000084500000}"/>
    <cellStyle name="Note 2 14 2 2 2" xfId="30023" xr:uid="{A7365E96-3C35-4EBD-8309-393BCF8AAA6B}"/>
    <cellStyle name="Note 2 14 2 2 3" xfId="30487" xr:uid="{6CFEC884-A1B4-45E2-A760-B8D2D72E88EA}"/>
    <cellStyle name="Note 2 14 2 3" xfId="29538" xr:uid="{2CBA89D0-F750-4B6E-912B-8ED336B07969}"/>
    <cellStyle name="Note 2 14 3" xfId="21204" xr:uid="{00000000-0005-0000-0000-000085500000}"/>
    <cellStyle name="Note 2 14 3 2" xfId="30024" xr:uid="{2F003267-4EC6-46E8-B6FB-867891435D04}"/>
    <cellStyle name="Note 2 14 3 3" xfId="30488" xr:uid="{85A2BEE2-7B89-4B0E-89AE-A97FD3427CC2}"/>
    <cellStyle name="Note 2 14 4" xfId="29537" xr:uid="{E2CA0F91-5148-4C1F-A62A-F1523D9ACB39}"/>
    <cellStyle name="Note 2 15" xfId="20405" xr:uid="{00000000-0005-0000-0000-000086500000}"/>
    <cellStyle name="Note 2 15 2" xfId="20406" xr:uid="{00000000-0005-0000-0000-000087500000}"/>
    <cellStyle name="Note 2 15 2 2" xfId="21202" xr:uid="{00000000-0005-0000-0000-000088500000}"/>
    <cellStyle name="Note 2 15 2 2 2" xfId="30022" xr:uid="{FC5C1009-3746-462F-9E92-790D37027437}"/>
    <cellStyle name="Note 2 15 2 2 3" xfId="30486" xr:uid="{DA58FD09-4A1A-46D9-B547-039CB87C1DC0}"/>
    <cellStyle name="Note 2 15 2 3" xfId="29539" xr:uid="{CA85FA2C-5688-49AF-8F3B-B59C09A4F22F}"/>
    <cellStyle name="Note 2 16" xfId="20407" xr:uid="{00000000-0005-0000-0000-000089500000}"/>
    <cellStyle name="Note 2 16 2" xfId="21201" xr:uid="{00000000-0005-0000-0000-00008A500000}"/>
    <cellStyle name="Note 2 16 2 2" xfId="30021" xr:uid="{9E0B21E3-F2E5-44D1-8A2B-91EAF3D90EB7}"/>
    <cellStyle name="Note 2 16 2 3" xfId="30485" xr:uid="{083F2AA3-5368-4FEA-831A-FD35235BAE1B}"/>
    <cellStyle name="Note 2 16 3" xfId="29540" xr:uid="{6C3EDA8C-CA9C-4446-9E08-4F22650BFDD7}"/>
    <cellStyle name="Note 2 17" xfId="20408" xr:uid="{00000000-0005-0000-0000-00008B500000}"/>
    <cellStyle name="Note 2 17 2" xfId="21200" xr:uid="{00000000-0005-0000-0000-00008C500000}"/>
    <cellStyle name="Note 2 17 2 2" xfId="30020" xr:uid="{2CE27C15-4AF2-4A96-89CA-2EAEBA2B03AB}"/>
    <cellStyle name="Note 2 17 2 3" xfId="30484" xr:uid="{9C0FEBC3-544B-467D-AFE8-12F70B50F6CF}"/>
    <cellStyle name="Note 2 17 3" xfId="29541" xr:uid="{12DCFFE4-28CE-472B-81AC-D8B04ABA5A05}"/>
    <cellStyle name="Note 2 18" xfId="21221" xr:uid="{00000000-0005-0000-0000-00008D500000}"/>
    <cellStyle name="Note 2 18 2" xfId="30041" xr:uid="{801DA27D-3826-48C7-9230-53FFECD8E38B}"/>
    <cellStyle name="Note 2 18 3" xfId="30505" xr:uid="{159BC24E-C9FC-453F-BDD9-15781C470748}"/>
    <cellStyle name="Note 2 19" xfId="29520" xr:uid="{9139DBA4-CDA4-4213-ACFA-B4011371C937}"/>
    <cellStyle name="Note 2 2" xfId="20409" xr:uid="{00000000-0005-0000-0000-00008E500000}"/>
    <cellStyle name="Note 2 2 10" xfId="20410" xr:uid="{00000000-0005-0000-0000-00008F500000}"/>
    <cellStyle name="Note 2 2 10 2" xfId="21198" xr:uid="{00000000-0005-0000-0000-000090500000}"/>
    <cellStyle name="Note 2 2 10 2 2" xfId="30018" xr:uid="{31D8FD3C-82AC-43F9-A925-E9E54774631A}"/>
    <cellStyle name="Note 2 2 10 2 3" xfId="30482" xr:uid="{2C78F0EC-F7A2-4F0C-808C-D0D3831BD03B}"/>
    <cellStyle name="Note 2 2 10 3" xfId="29543" xr:uid="{CCADE4D4-4D9F-43F0-9B89-B21AC5DE4046}"/>
    <cellStyle name="Note 2 2 11" xfId="21199" xr:uid="{00000000-0005-0000-0000-000091500000}"/>
    <cellStyle name="Note 2 2 11 2" xfId="30019" xr:uid="{2DB76086-3B3C-4FCB-874F-503639A9C739}"/>
    <cellStyle name="Note 2 2 11 3" xfId="30483" xr:uid="{7AA970BF-9095-4634-9D42-2FDF5F330E71}"/>
    <cellStyle name="Note 2 2 12" xfId="29542" xr:uid="{4609510C-BBC9-4E47-9EBB-C202F6BD05A4}"/>
    <cellStyle name="Note 2 2 2" xfId="20411" xr:uid="{00000000-0005-0000-0000-000092500000}"/>
    <cellStyle name="Note 2 2 2 2" xfId="20412" xr:uid="{00000000-0005-0000-0000-000093500000}"/>
    <cellStyle name="Note 2 2 2 2 2" xfId="21196" xr:uid="{00000000-0005-0000-0000-000094500000}"/>
    <cellStyle name="Note 2 2 2 2 2 2" xfId="30016" xr:uid="{79BFCF96-21D2-4B2E-BD1F-E7E327A3D342}"/>
    <cellStyle name="Note 2 2 2 2 2 3" xfId="30480" xr:uid="{4B893854-CCDA-4875-A6DD-380B7F62D74E}"/>
    <cellStyle name="Note 2 2 2 2 3" xfId="29545" xr:uid="{D5B4B9FA-2694-4DBF-ADC9-1DD8D2CD5B8D}"/>
    <cellStyle name="Note 2 2 2 3" xfId="20413" xr:uid="{00000000-0005-0000-0000-000095500000}"/>
    <cellStyle name="Note 2 2 2 3 2" xfId="21195" xr:uid="{00000000-0005-0000-0000-000096500000}"/>
    <cellStyle name="Note 2 2 2 3 2 2" xfId="30015" xr:uid="{62DDA7F8-55E5-4BE2-B798-2C7720CC07C5}"/>
    <cellStyle name="Note 2 2 2 3 2 3" xfId="30479" xr:uid="{DACD4C4F-F72C-4012-B47E-1FE5B13AD60E}"/>
    <cellStyle name="Note 2 2 2 3 3" xfId="29546" xr:uid="{AF75E203-4735-442C-BF0C-033C1AD91366}"/>
    <cellStyle name="Note 2 2 2 4" xfId="20414" xr:uid="{00000000-0005-0000-0000-000097500000}"/>
    <cellStyle name="Note 2 2 2 4 2" xfId="21194" xr:uid="{00000000-0005-0000-0000-000098500000}"/>
    <cellStyle name="Note 2 2 2 4 2 2" xfId="30014" xr:uid="{510DE600-CA23-43C2-BD6C-44E0E3544F43}"/>
    <cellStyle name="Note 2 2 2 4 2 3" xfId="30478" xr:uid="{7FA6DA2D-BC2C-4606-99A4-453FAF5A6EC9}"/>
    <cellStyle name="Note 2 2 2 4 3" xfId="29547" xr:uid="{3DCA6FC7-9795-41A6-8127-732DC5D3506F}"/>
    <cellStyle name="Note 2 2 2 5" xfId="20415" xr:uid="{00000000-0005-0000-0000-000099500000}"/>
    <cellStyle name="Note 2 2 2 5 2" xfId="21193" xr:uid="{00000000-0005-0000-0000-00009A500000}"/>
    <cellStyle name="Note 2 2 2 5 2 2" xfId="30013" xr:uid="{288648AB-926C-48D4-822A-FFB2FBBABDA3}"/>
    <cellStyle name="Note 2 2 2 5 2 3" xfId="30477" xr:uid="{2D39D621-511A-47D8-B6B2-A7035295DBF5}"/>
    <cellStyle name="Note 2 2 2 5 3" xfId="29548" xr:uid="{7FEFCFBB-8658-4484-ACB4-0CA896B5B24D}"/>
    <cellStyle name="Note 2 2 2 6" xfId="21197" xr:uid="{00000000-0005-0000-0000-00009B500000}"/>
    <cellStyle name="Note 2 2 2 6 2" xfId="30017" xr:uid="{D54FE8A5-283D-4B7D-B38D-3218CC4A5D8E}"/>
    <cellStyle name="Note 2 2 2 6 3" xfId="30481" xr:uid="{CAE4F3AA-CD8A-4DB0-99C7-5B4ECB14ECC3}"/>
    <cellStyle name="Note 2 2 2 7" xfId="29544" xr:uid="{10B4A07B-4FF8-44D5-A11F-FE6AB60A1537}"/>
    <cellStyle name="Note 2 2 3" xfId="20416" xr:uid="{00000000-0005-0000-0000-00009C500000}"/>
    <cellStyle name="Note 2 2 3 2" xfId="20417" xr:uid="{00000000-0005-0000-0000-00009D500000}"/>
    <cellStyle name="Note 2 2 3 2 2" xfId="21192" xr:uid="{00000000-0005-0000-0000-00009E500000}"/>
    <cellStyle name="Note 2 2 3 2 2 2" xfId="30012" xr:uid="{1C9AE8A0-13D9-4934-A925-1F141CDB2D80}"/>
    <cellStyle name="Note 2 2 3 2 2 3" xfId="30476" xr:uid="{FB8141FE-C2FE-4245-B602-D2B66FA80373}"/>
    <cellStyle name="Note 2 2 3 2 3" xfId="29549" xr:uid="{E3ED49BA-CFED-4612-84CD-EC367247A967}"/>
    <cellStyle name="Note 2 2 3 3" xfId="20418" xr:uid="{00000000-0005-0000-0000-00009F500000}"/>
    <cellStyle name="Note 2 2 3 3 2" xfId="21191" xr:uid="{00000000-0005-0000-0000-0000A0500000}"/>
    <cellStyle name="Note 2 2 3 3 2 2" xfId="30011" xr:uid="{96BDA930-4A57-4BEC-9533-2B42DAB13265}"/>
    <cellStyle name="Note 2 2 3 3 2 3" xfId="30475" xr:uid="{E790A8BD-E8A9-4FBE-9A90-35A26E4C622D}"/>
    <cellStyle name="Note 2 2 3 3 3" xfId="29550" xr:uid="{3E88962E-9E53-43CA-94D4-FCF3A63582E1}"/>
    <cellStyle name="Note 2 2 3 4" xfId="20419" xr:uid="{00000000-0005-0000-0000-0000A1500000}"/>
    <cellStyle name="Note 2 2 3 4 2" xfId="21190" xr:uid="{00000000-0005-0000-0000-0000A2500000}"/>
    <cellStyle name="Note 2 2 3 4 2 2" xfId="30010" xr:uid="{422B0101-4D2B-4791-9AEE-78C7F318E6D0}"/>
    <cellStyle name="Note 2 2 3 4 2 3" xfId="30474" xr:uid="{7D49325B-6E0B-4CC4-ADC4-D02AB5987832}"/>
    <cellStyle name="Note 2 2 3 4 3" xfId="29551" xr:uid="{D31A312C-DDE0-4204-ADA0-CC0CAAF1B82F}"/>
    <cellStyle name="Note 2 2 3 5" xfId="20420" xr:uid="{00000000-0005-0000-0000-0000A3500000}"/>
    <cellStyle name="Note 2 2 3 5 2" xfId="21189" xr:uid="{00000000-0005-0000-0000-0000A4500000}"/>
    <cellStyle name="Note 2 2 3 5 2 2" xfId="30009" xr:uid="{08A0F4B5-1E92-4A52-9A7A-84EF6AC1F505}"/>
    <cellStyle name="Note 2 2 3 5 2 3" xfId="30473" xr:uid="{FEE952DA-C6EA-462B-B454-969B5D1055D5}"/>
    <cellStyle name="Note 2 2 3 5 3" xfId="29552" xr:uid="{1B1E8424-5CED-4F60-96D6-6297653ECBCB}"/>
    <cellStyle name="Note 2 2 4" xfId="20421" xr:uid="{00000000-0005-0000-0000-0000A5500000}"/>
    <cellStyle name="Note 2 2 4 2" xfId="20422" xr:uid="{00000000-0005-0000-0000-0000A6500000}"/>
    <cellStyle name="Note 2 2 4 2 2" xfId="21187" xr:uid="{00000000-0005-0000-0000-0000A7500000}"/>
    <cellStyle name="Note 2 2 4 2 2 2" xfId="30007" xr:uid="{032AD8CB-9C78-4232-8493-94F2C3A39CBF}"/>
    <cellStyle name="Note 2 2 4 2 2 3" xfId="30471" xr:uid="{25A07CDA-6BB4-4CAA-9C33-F29EA22BD1F5}"/>
    <cellStyle name="Note 2 2 4 2 3" xfId="29554" xr:uid="{169AB332-67BC-4444-B26D-7DE122A3FAAA}"/>
    <cellStyle name="Note 2 2 4 3" xfId="20423" xr:uid="{00000000-0005-0000-0000-0000A8500000}"/>
    <cellStyle name="Note 2 2 4 3 2" xfId="21186" xr:uid="{00000000-0005-0000-0000-0000A9500000}"/>
    <cellStyle name="Note 2 2 4 3 2 2" xfId="30006" xr:uid="{C4A3C3E2-E412-4B53-BE8C-D4CE6D8DD389}"/>
    <cellStyle name="Note 2 2 4 3 2 3" xfId="30470" xr:uid="{4ECBA68B-E73F-4F9A-B0D2-373F97AEB211}"/>
    <cellStyle name="Note 2 2 4 3 3" xfId="29555" xr:uid="{90D13634-F3FF-44B4-9B9C-09CA6A6D6F05}"/>
    <cellStyle name="Note 2 2 4 4" xfId="20424" xr:uid="{00000000-0005-0000-0000-0000AA500000}"/>
    <cellStyle name="Note 2 2 4 4 2" xfId="21185" xr:uid="{00000000-0005-0000-0000-0000AB500000}"/>
    <cellStyle name="Note 2 2 4 4 2 2" xfId="30005" xr:uid="{E73D368B-7F70-4C37-B829-E376473B9B53}"/>
    <cellStyle name="Note 2 2 4 4 2 3" xfId="30469" xr:uid="{6552E6FC-0767-43DA-B678-25E0E7662079}"/>
    <cellStyle name="Note 2 2 4 4 3" xfId="29556" xr:uid="{730DB319-E0AA-4CB1-952B-E60981470DA2}"/>
    <cellStyle name="Note 2 2 4 5" xfId="21188" xr:uid="{00000000-0005-0000-0000-0000AC500000}"/>
    <cellStyle name="Note 2 2 4 5 2" xfId="30008" xr:uid="{6FDA0D18-6B62-46E3-8005-06B5DC5A24E6}"/>
    <cellStyle name="Note 2 2 4 5 3" xfId="30472" xr:uid="{32346158-3AC1-434F-9601-7516CFA5FDCF}"/>
    <cellStyle name="Note 2 2 4 6" xfId="29553" xr:uid="{835BD177-FE87-40D0-8D0F-9D624DFB83C6}"/>
    <cellStyle name="Note 2 2 5" xfId="20425" xr:uid="{00000000-0005-0000-0000-0000AD500000}"/>
    <cellStyle name="Note 2 2 5 2" xfId="20426" xr:uid="{00000000-0005-0000-0000-0000AE500000}"/>
    <cellStyle name="Note 2 2 5 2 2" xfId="21183" xr:uid="{00000000-0005-0000-0000-0000AF500000}"/>
    <cellStyle name="Note 2 2 5 2 2 2" xfId="30003" xr:uid="{BFF2F5EF-663A-4DBB-8164-B2A62A5878E1}"/>
    <cellStyle name="Note 2 2 5 2 2 3" xfId="30467" xr:uid="{AF4102F7-683B-4448-AC98-65BC5B65CB5B}"/>
    <cellStyle name="Note 2 2 5 2 3" xfId="29558" xr:uid="{C6FDB190-EFED-4557-BC90-785423252F8B}"/>
    <cellStyle name="Note 2 2 5 3" xfId="20427" xr:uid="{00000000-0005-0000-0000-0000B0500000}"/>
    <cellStyle name="Note 2 2 5 3 2" xfId="21182" xr:uid="{00000000-0005-0000-0000-0000B1500000}"/>
    <cellStyle name="Note 2 2 5 3 2 2" xfId="30002" xr:uid="{43A4C1A2-B68F-42A6-BA2C-3E19AEC50E9E}"/>
    <cellStyle name="Note 2 2 5 3 2 3" xfId="30466" xr:uid="{EFAB7F5B-5E0B-47FD-AB8F-97B01F4EE2C5}"/>
    <cellStyle name="Note 2 2 5 3 3" xfId="29559" xr:uid="{5BE26E94-F327-4428-9C92-33F41B58C0F7}"/>
    <cellStyle name="Note 2 2 5 4" xfId="20428" xr:uid="{00000000-0005-0000-0000-0000B2500000}"/>
    <cellStyle name="Note 2 2 5 4 2" xfId="21181" xr:uid="{00000000-0005-0000-0000-0000B3500000}"/>
    <cellStyle name="Note 2 2 5 4 2 2" xfId="30001" xr:uid="{9B57B643-4BFA-47FE-90F3-E4A2FE2DF7E3}"/>
    <cellStyle name="Note 2 2 5 4 2 3" xfId="30465" xr:uid="{907C4471-80E3-43D7-8430-D4BB7025A756}"/>
    <cellStyle name="Note 2 2 5 4 3" xfId="29560" xr:uid="{24611D41-390A-4609-BBFE-5C054606DF00}"/>
    <cellStyle name="Note 2 2 5 5" xfId="21184" xr:uid="{00000000-0005-0000-0000-0000B4500000}"/>
    <cellStyle name="Note 2 2 5 5 2" xfId="30004" xr:uid="{78D1EDF5-FBDE-4762-87EE-8D6E71B462DA}"/>
    <cellStyle name="Note 2 2 5 5 3" xfId="30468" xr:uid="{E4981286-C32E-43E9-A354-E28FCD204716}"/>
    <cellStyle name="Note 2 2 5 6" xfId="29557" xr:uid="{3F16A3A4-E4BA-4947-95F1-7B62F248847C}"/>
    <cellStyle name="Note 2 2 6" xfId="20429" xr:uid="{00000000-0005-0000-0000-0000B5500000}"/>
    <cellStyle name="Note 2 2 6 2" xfId="21180" xr:uid="{00000000-0005-0000-0000-0000B6500000}"/>
    <cellStyle name="Note 2 2 6 2 2" xfId="30000" xr:uid="{ECCB16C2-96C2-4C86-80FE-8E6E3DC42992}"/>
    <cellStyle name="Note 2 2 6 2 3" xfId="30464" xr:uid="{75FAEA0E-B2EE-43B4-A503-DB91436A9D54}"/>
    <cellStyle name="Note 2 2 6 3" xfId="29561" xr:uid="{E95082F2-5C15-4C00-9D51-BF62EB9F48CA}"/>
    <cellStyle name="Note 2 2 7" xfId="20430" xr:uid="{00000000-0005-0000-0000-0000B7500000}"/>
    <cellStyle name="Note 2 2 7 2" xfId="21179" xr:uid="{00000000-0005-0000-0000-0000B8500000}"/>
    <cellStyle name="Note 2 2 7 2 2" xfId="29999" xr:uid="{C9FAA79B-157B-4FE3-978C-EF0DD63DF13C}"/>
    <cellStyle name="Note 2 2 7 2 3" xfId="30463" xr:uid="{69F6AFA0-4FFE-426C-BA95-6AAB3DFAFF03}"/>
    <cellStyle name="Note 2 2 7 3" xfId="29562" xr:uid="{7D3160F3-4EAD-481A-82ED-D937865A906F}"/>
    <cellStyle name="Note 2 2 8" xfId="20431" xr:uid="{00000000-0005-0000-0000-0000B9500000}"/>
    <cellStyle name="Note 2 2 8 2" xfId="21178" xr:uid="{00000000-0005-0000-0000-0000BA500000}"/>
    <cellStyle name="Note 2 2 8 2 2" xfId="29998" xr:uid="{31C3C569-58A3-4C74-9D4C-8B0EC3D2A62E}"/>
    <cellStyle name="Note 2 2 8 2 3" xfId="30462" xr:uid="{7230C23E-F540-49D5-9D6A-2134B8084A60}"/>
    <cellStyle name="Note 2 2 8 3" xfId="29563" xr:uid="{C9E1F8E6-22EC-465C-A93B-9AFC27EB340C}"/>
    <cellStyle name="Note 2 2 9" xfId="20432" xr:uid="{00000000-0005-0000-0000-0000BB500000}"/>
    <cellStyle name="Note 2 2 9 2" xfId="21177" xr:uid="{00000000-0005-0000-0000-0000BC500000}"/>
    <cellStyle name="Note 2 2 9 2 2" xfId="29997" xr:uid="{771B8ED8-29F8-4F63-BEF7-86AF5EC880CC}"/>
    <cellStyle name="Note 2 2 9 2 3" xfId="30461" xr:uid="{84326681-550C-4D01-BAE1-61E5E22A8DD7}"/>
    <cellStyle name="Note 2 2 9 3" xfId="29564" xr:uid="{CFF110B6-8A5E-40DF-92A2-4B24F9DB28A4}"/>
    <cellStyle name="Note 2 3" xfId="20433" xr:uid="{00000000-0005-0000-0000-0000BD500000}"/>
    <cellStyle name="Note 2 3 2" xfId="20434" xr:uid="{00000000-0005-0000-0000-0000BE500000}"/>
    <cellStyle name="Note 2 3 2 2" xfId="21176" xr:uid="{00000000-0005-0000-0000-0000BF500000}"/>
    <cellStyle name="Note 2 3 2 2 2" xfId="29996" xr:uid="{F66CB6DF-6E18-425D-A50A-5BD7C9DC4990}"/>
    <cellStyle name="Note 2 3 2 2 3" xfId="30460" xr:uid="{D17B4FF1-EE29-4BE8-B5B7-A2D9EA6E7A74}"/>
    <cellStyle name="Note 2 3 2 3" xfId="29565" xr:uid="{26C12261-D14D-4052-A7D7-D8599AD2877B}"/>
    <cellStyle name="Note 2 3 3" xfId="20435" xr:uid="{00000000-0005-0000-0000-0000C0500000}"/>
    <cellStyle name="Note 2 3 3 2" xfId="21175" xr:uid="{00000000-0005-0000-0000-0000C1500000}"/>
    <cellStyle name="Note 2 3 3 2 2" xfId="29995" xr:uid="{8193995F-59E7-4888-BB19-511FC5389384}"/>
    <cellStyle name="Note 2 3 3 2 3" xfId="30459" xr:uid="{9728F8F9-50A7-4D67-8429-037FA07B54DE}"/>
    <cellStyle name="Note 2 3 3 3" xfId="29566" xr:uid="{504F2FEE-C3AF-425F-A353-101DB7B6397F}"/>
    <cellStyle name="Note 2 3 4" xfId="20436" xr:uid="{00000000-0005-0000-0000-0000C2500000}"/>
    <cellStyle name="Note 2 3 4 2" xfId="21174" xr:uid="{00000000-0005-0000-0000-0000C3500000}"/>
    <cellStyle name="Note 2 3 4 2 2" xfId="29994" xr:uid="{EE27E88B-5BDE-409E-866B-CAE0F3E29247}"/>
    <cellStyle name="Note 2 3 4 2 3" xfId="30458" xr:uid="{FE7F6EB9-8255-4C5C-B1A9-8E80B4C2DC05}"/>
    <cellStyle name="Note 2 3 4 3" xfId="29567" xr:uid="{01D32130-A202-42D4-93B5-DCAB04CB7562}"/>
    <cellStyle name="Note 2 3 5" xfId="20437" xr:uid="{00000000-0005-0000-0000-0000C4500000}"/>
    <cellStyle name="Note 2 3 5 2" xfId="21173" xr:uid="{00000000-0005-0000-0000-0000C5500000}"/>
    <cellStyle name="Note 2 3 5 2 2" xfId="29993" xr:uid="{27E02B2A-7F7E-4E05-91B7-9BFA52D20774}"/>
    <cellStyle name="Note 2 3 5 2 3" xfId="30457" xr:uid="{B0B4974C-E9F3-4787-A5E6-90BE30111B3A}"/>
    <cellStyle name="Note 2 3 5 3" xfId="29568" xr:uid="{8EFA3997-9316-4F17-8A6F-19417B228C77}"/>
    <cellStyle name="Note 2 4" xfId="20438" xr:uid="{00000000-0005-0000-0000-0000C6500000}"/>
    <cellStyle name="Note 2 4 2" xfId="20439" xr:uid="{00000000-0005-0000-0000-0000C7500000}"/>
    <cellStyle name="Note 2 4 2 2" xfId="20440" xr:uid="{00000000-0005-0000-0000-0000C8500000}"/>
    <cellStyle name="Note 2 4 2 2 2" xfId="21172" xr:uid="{00000000-0005-0000-0000-0000C9500000}"/>
    <cellStyle name="Note 2 4 2 2 2 2" xfId="29992" xr:uid="{939CA708-8BE8-4D43-B1F0-10A34BB3373B}"/>
    <cellStyle name="Note 2 4 2 2 2 3" xfId="30456" xr:uid="{9335FA0E-98EA-4BBF-B8B0-EBD64AF229EF}"/>
    <cellStyle name="Note 2 4 2 2 3" xfId="29569" xr:uid="{E4771951-18B7-4F06-B497-0F109BD551CE}"/>
    <cellStyle name="Note 2 4 3" xfId="20441" xr:uid="{00000000-0005-0000-0000-0000CA500000}"/>
    <cellStyle name="Note 2 4 3 2" xfId="20442" xr:uid="{00000000-0005-0000-0000-0000CB500000}"/>
    <cellStyle name="Note 2 4 3 2 2" xfId="21171" xr:uid="{00000000-0005-0000-0000-0000CC500000}"/>
    <cellStyle name="Note 2 4 3 2 2 2" xfId="29991" xr:uid="{12241067-C270-499E-B04F-3594B4D5142F}"/>
    <cellStyle name="Note 2 4 3 2 2 3" xfId="30455" xr:uid="{F9ADC65E-7C69-4EF2-8F5B-BED73DB5F630}"/>
    <cellStyle name="Note 2 4 3 2 3" xfId="29570" xr:uid="{BF9D227D-15A6-4251-B977-54786DACAA6C}"/>
    <cellStyle name="Note 2 4 4" xfId="20443" xr:uid="{00000000-0005-0000-0000-0000CD500000}"/>
    <cellStyle name="Note 2 4 4 2" xfId="20444" xr:uid="{00000000-0005-0000-0000-0000CE500000}"/>
    <cellStyle name="Note 2 4 4 2 2" xfId="21170" xr:uid="{00000000-0005-0000-0000-0000CF500000}"/>
    <cellStyle name="Note 2 4 4 2 2 2" xfId="29990" xr:uid="{85D7265D-FD0A-45B0-8E5F-0F60BB74DEAB}"/>
    <cellStyle name="Note 2 4 4 2 2 3" xfId="30454" xr:uid="{4DB840B1-DC2C-453C-AB62-AC6D72477CD2}"/>
    <cellStyle name="Note 2 4 4 2 3" xfId="29571" xr:uid="{A11CAB6C-E1E6-4DFB-8DEF-BDF7DAA2B2D7}"/>
    <cellStyle name="Note 2 4 5" xfId="20445" xr:uid="{00000000-0005-0000-0000-0000D0500000}"/>
    <cellStyle name="Note 2 4 6" xfId="20446" xr:uid="{00000000-0005-0000-0000-0000D1500000}"/>
    <cellStyle name="Note 2 4 7" xfId="20447" xr:uid="{00000000-0005-0000-0000-0000D2500000}"/>
    <cellStyle name="Note 2 4 7 2" xfId="21169" xr:uid="{00000000-0005-0000-0000-0000D3500000}"/>
    <cellStyle name="Note 2 4 7 2 2" xfId="29989" xr:uid="{65C90FB5-4744-4E32-8CE4-083315BED8DE}"/>
    <cellStyle name="Note 2 4 7 2 3" xfId="30453" xr:uid="{0AC2B5F6-7EDE-4EB4-AFCF-B9CDC67D6A46}"/>
    <cellStyle name="Note 2 4 7 3" xfId="29572" xr:uid="{963931B4-2365-47D1-8A2F-8621BB2D6C41}"/>
    <cellStyle name="Note 2 5" xfId="20448" xr:uid="{00000000-0005-0000-0000-0000D4500000}"/>
    <cellStyle name="Note 2 5 2" xfId="20449" xr:uid="{00000000-0005-0000-0000-0000D5500000}"/>
    <cellStyle name="Note 2 5 2 2" xfId="20450" xr:uid="{00000000-0005-0000-0000-0000D6500000}"/>
    <cellStyle name="Note 2 5 2 2 2" xfId="21168" xr:uid="{00000000-0005-0000-0000-0000D7500000}"/>
    <cellStyle name="Note 2 5 2 2 2 2" xfId="29988" xr:uid="{D19006C9-3528-4075-A3B7-6D93D425E423}"/>
    <cellStyle name="Note 2 5 2 2 2 3" xfId="30452" xr:uid="{C8AD259A-590C-4459-A6E6-C75574AB45F0}"/>
    <cellStyle name="Note 2 5 2 2 3" xfId="29573" xr:uid="{30698539-E6B6-47F0-8E91-C96A385081AD}"/>
    <cellStyle name="Note 2 5 3" xfId="20451" xr:uid="{00000000-0005-0000-0000-0000D8500000}"/>
    <cellStyle name="Note 2 5 3 2" xfId="20452" xr:uid="{00000000-0005-0000-0000-0000D9500000}"/>
    <cellStyle name="Note 2 5 3 2 2" xfId="21167" xr:uid="{00000000-0005-0000-0000-0000DA500000}"/>
    <cellStyle name="Note 2 5 3 2 2 2" xfId="29987" xr:uid="{E9B40A19-9643-40D6-9E38-FDD68556B1F6}"/>
    <cellStyle name="Note 2 5 3 2 2 3" xfId="30451" xr:uid="{DF7D2015-2DD7-4792-9E29-6FEAE94D5E17}"/>
    <cellStyle name="Note 2 5 3 2 3" xfId="29574" xr:uid="{20F82C95-ACDF-420F-819F-57B45A13F467}"/>
    <cellStyle name="Note 2 5 4" xfId="20453" xr:uid="{00000000-0005-0000-0000-0000DB500000}"/>
    <cellStyle name="Note 2 5 4 2" xfId="20454" xr:uid="{00000000-0005-0000-0000-0000DC500000}"/>
    <cellStyle name="Note 2 5 4 2 2" xfId="21166" xr:uid="{00000000-0005-0000-0000-0000DD500000}"/>
    <cellStyle name="Note 2 5 4 2 2 2" xfId="29986" xr:uid="{C0759227-A03F-466B-867B-AB0544B63B23}"/>
    <cellStyle name="Note 2 5 4 2 2 3" xfId="30450" xr:uid="{CBD7E84F-CC73-4859-964F-670DC82B6D26}"/>
    <cellStyle name="Note 2 5 4 2 3" xfId="29575" xr:uid="{52F6E3F8-DEA3-40A9-AFF8-B98340D2A495}"/>
    <cellStyle name="Note 2 5 5" xfId="20455" xr:uid="{00000000-0005-0000-0000-0000DE500000}"/>
    <cellStyle name="Note 2 5 6" xfId="20456" xr:uid="{00000000-0005-0000-0000-0000DF500000}"/>
    <cellStyle name="Note 2 5 7" xfId="20457" xr:uid="{00000000-0005-0000-0000-0000E0500000}"/>
    <cellStyle name="Note 2 5 7 2" xfId="21165" xr:uid="{00000000-0005-0000-0000-0000E1500000}"/>
    <cellStyle name="Note 2 5 7 2 2" xfId="29985" xr:uid="{55683BD2-E2E9-41EC-97F0-510D4768E5C1}"/>
    <cellStyle name="Note 2 5 7 2 3" xfId="30449" xr:uid="{836B2789-3E2E-46AC-BF59-92D21C5BC041}"/>
    <cellStyle name="Note 2 5 7 3" xfId="29576" xr:uid="{FAC385B8-6573-4BF0-B0E4-1BF8BC631CE9}"/>
    <cellStyle name="Note 2 6" xfId="20458" xr:uid="{00000000-0005-0000-0000-0000E2500000}"/>
    <cellStyle name="Note 2 6 2" xfId="20459" xr:uid="{00000000-0005-0000-0000-0000E3500000}"/>
    <cellStyle name="Note 2 6 2 2" xfId="20460" xr:uid="{00000000-0005-0000-0000-0000E4500000}"/>
    <cellStyle name="Note 2 6 2 2 2" xfId="21164" xr:uid="{00000000-0005-0000-0000-0000E5500000}"/>
    <cellStyle name="Note 2 6 2 2 2 2" xfId="29984" xr:uid="{45CBD579-2F28-4AC6-89CA-5FA020563FC6}"/>
    <cellStyle name="Note 2 6 2 2 2 3" xfId="30448" xr:uid="{141879AA-1973-471E-B238-16DBAF952161}"/>
    <cellStyle name="Note 2 6 2 2 3" xfId="29577" xr:uid="{F717E720-0DCB-4753-B7FF-D001EEC1AD58}"/>
    <cellStyle name="Note 2 6 3" xfId="20461" xr:uid="{00000000-0005-0000-0000-0000E6500000}"/>
    <cellStyle name="Note 2 6 3 2" xfId="20462" xr:uid="{00000000-0005-0000-0000-0000E7500000}"/>
    <cellStyle name="Note 2 6 3 2 2" xfId="21163" xr:uid="{00000000-0005-0000-0000-0000E8500000}"/>
    <cellStyle name="Note 2 6 3 2 2 2" xfId="29983" xr:uid="{E22C231F-BFBE-4FB7-BEB1-E4D4C1FE6F56}"/>
    <cellStyle name="Note 2 6 3 2 2 3" xfId="30447" xr:uid="{4FE78214-89EB-47DE-B47F-4947AD96B30D}"/>
    <cellStyle name="Note 2 6 3 2 3" xfId="29578" xr:uid="{761F1B9B-ECA0-4462-B61A-E3B453F846B2}"/>
    <cellStyle name="Note 2 6 4" xfId="20463" xr:uid="{00000000-0005-0000-0000-0000E9500000}"/>
    <cellStyle name="Note 2 6 4 2" xfId="20464" xr:uid="{00000000-0005-0000-0000-0000EA500000}"/>
    <cellStyle name="Note 2 6 4 2 2" xfId="21162" xr:uid="{00000000-0005-0000-0000-0000EB500000}"/>
    <cellStyle name="Note 2 6 4 2 2 2" xfId="29982" xr:uid="{37F2A7C0-33B9-4C01-95C2-FFB2A97B754D}"/>
    <cellStyle name="Note 2 6 4 2 2 3" xfId="30446" xr:uid="{B2BDD2F5-1583-48AF-9105-D71399A7A3BC}"/>
    <cellStyle name="Note 2 6 4 2 3" xfId="29579" xr:uid="{E24C33EF-6C1B-4A4A-9551-996B0AD8D957}"/>
    <cellStyle name="Note 2 6 5" xfId="20465" xr:uid="{00000000-0005-0000-0000-0000EC500000}"/>
    <cellStyle name="Note 2 6 6" xfId="20466" xr:uid="{00000000-0005-0000-0000-0000ED500000}"/>
    <cellStyle name="Note 2 6 7" xfId="20467" xr:uid="{00000000-0005-0000-0000-0000EE500000}"/>
    <cellStyle name="Note 2 6 7 2" xfId="21161" xr:uid="{00000000-0005-0000-0000-0000EF500000}"/>
    <cellStyle name="Note 2 6 7 2 2" xfId="29981" xr:uid="{5B8CB0B8-DF0F-43A5-B9BA-F43512327DB5}"/>
    <cellStyle name="Note 2 6 7 2 3" xfId="30445" xr:uid="{9C8F0253-8C48-4790-AD9C-89360ED21127}"/>
    <cellStyle name="Note 2 6 7 3" xfId="29580" xr:uid="{6E022E66-FD67-49E3-B24D-E4B986FD780A}"/>
    <cellStyle name="Note 2 7" xfId="20468" xr:uid="{00000000-0005-0000-0000-0000F0500000}"/>
    <cellStyle name="Note 2 7 2" xfId="20469" xr:uid="{00000000-0005-0000-0000-0000F1500000}"/>
    <cellStyle name="Note 2 7 2 2" xfId="20470" xr:uid="{00000000-0005-0000-0000-0000F2500000}"/>
    <cellStyle name="Note 2 7 2 2 2" xfId="21160" xr:uid="{00000000-0005-0000-0000-0000F3500000}"/>
    <cellStyle name="Note 2 7 2 2 2 2" xfId="29980" xr:uid="{13F90A34-906F-4CD3-A9A0-F498ABD30DA5}"/>
    <cellStyle name="Note 2 7 2 2 2 3" xfId="30444" xr:uid="{7B8D5BBF-822B-48FD-B35B-02E71B0A5720}"/>
    <cellStyle name="Note 2 7 2 2 3" xfId="29581" xr:uid="{565F9EE5-4E50-4571-AE29-96AA350624CD}"/>
    <cellStyle name="Note 2 7 3" xfId="20471" xr:uid="{00000000-0005-0000-0000-0000F4500000}"/>
    <cellStyle name="Note 2 7 3 2" xfId="20472" xr:uid="{00000000-0005-0000-0000-0000F5500000}"/>
    <cellStyle name="Note 2 7 3 2 2" xfId="21159" xr:uid="{00000000-0005-0000-0000-0000F6500000}"/>
    <cellStyle name="Note 2 7 3 2 2 2" xfId="29979" xr:uid="{95792C61-874A-4112-B1B1-FCFCCC34D42E}"/>
    <cellStyle name="Note 2 7 3 2 2 3" xfId="30443" xr:uid="{7E240222-03B1-4F5D-95B2-B3C400AEE4CC}"/>
    <cellStyle name="Note 2 7 3 2 3" xfId="29582" xr:uid="{C2F1FA69-324F-4EC7-A476-2806CFC919BA}"/>
    <cellStyle name="Note 2 7 4" xfId="20473" xr:uid="{00000000-0005-0000-0000-0000F7500000}"/>
    <cellStyle name="Note 2 7 4 2" xfId="20474" xr:uid="{00000000-0005-0000-0000-0000F8500000}"/>
    <cellStyle name="Note 2 7 4 2 2" xfId="21158" xr:uid="{00000000-0005-0000-0000-0000F9500000}"/>
    <cellStyle name="Note 2 7 4 2 2 2" xfId="29978" xr:uid="{DD8EEBD9-0366-4384-92DC-C5CC0A6022A2}"/>
    <cellStyle name="Note 2 7 4 2 2 3" xfId="30442" xr:uid="{6A8315F4-7AF7-499C-9A53-8F3A71B13ECB}"/>
    <cellStyle name="Note 2 7 4 2 3" xfId="29583" xr:uid="{AA7A5E43-22BF-496F-8B6B-ECC02C67E4E1}"/>
    <cellStyle name="Note 2 7 5" xfId="20475" xr:uid="{00000000-0005-0000-0000-0000FA500000}"/>
    <cellStyle name="Note 2 7 6" xfId="20476" xr:uid="{00000000-0005-0000-0000-0000FB500000}"/>
    <cellStyle name="Note 2 7 7" xfId="20477" xr:uid="{00000000-0005-0000-0000-0000FC500000}"/>
    <cellStyle name="Note 2 7 7 2" xfId="21157" xr:uid="{00000000-0005-0000-0000-0000FD500000}"/>
    <cellStyle name="Note 2 7 7 2 2" xfId="29977" xr:uid="{F2162151-3FC2-4835-894E-16A2E5FA67F1}"/>
    <cellStyle name="Note 2 7 7 2 3" xfId="30441" xr:uid="{6DAB481D-7E13-4A1C-B7E2-CC468239D030}"/>
    <cellStyle name="Note 2 7 7 3" xfId="29584" xr:uid="{390A22E1-33A4-42F9-AEB3-8E4A50703294}"/>
    <cellStyle name="Note 2 8" xfId="20478" xr:uid="{00000000-0005-0000-0000-0000FE500000}"/>
    <cellStyle name="Note 2 8 2" xfId="20479" xr:uid="{00000000-0005-0000-0000-0000FF500000}"/>
    <cellStyle name="Note 2 8 2 2" xfId="21156" xr:uid="{00000000-0005-0000-0000-000000510000}"/>
    <cellStyle name="Note 2 8 2 2 2" xfId="29976" xr:uid="{68B593F1-ADC3-4A7C-8EEA-9F379359883C}"/>
    <cellStyle name="Note 2 8 2 2 3" xfId="30440" xr:uid="{EC3CB926-77E6-4928-AF08-FA389B492726}"/>
    <cellStyle name="Note 2 8 2 3" xfId="29585" xr:uid="{48887E28-9F31-483B-B39C-5BDAE06EAF41}"/>
    <cellStyle name="Note 2 8 3" xfId="20480" xr:uid="{00000000-0005-0000-0000-000001510000}"/>
    <cellStyle name="Note 2 8 3 2" xfId="21155" xr:uid="{00000000-0005-0000-0000-000002510000}"/>
    <cellStyle name="Note 2 8 3 2 2" xfId="29975" xr:uid="{17490EC5-1CB3-4A2D-AA6C-1FFF70F52DE5}"/>
    <cellStyle name="Note 2 8 3 2 3" xfId="30439" xr:uid="{AA1BFBC1-068F-494F-A590-A27A021AC149}"/>
    <cellStyle name="Note 2 8 3 3" xfId="29586" xr:uid="{102F3909-CA69-4239-AFB2-A8F1B97EAB1F}"/>
    <cellStyle name="Note 2 8 4" xfId="20481" xr:uid="{00000000-0005-0000-0000-000003510000}"/>
    <cellStyle name="Note 2 8 4 2" xfId="21154" xr:uid="{00000000-0005-0000-0000-000004510000}"/>
    <cellStyle name="Note 2 8 4 2 2" xfId="29974" xr:uid="{F350875E-8AEE-4D0F-913E-FD004D087192}"/>
    <cellStyle name="Note 2 8 4 2 3" xfId="30438" xr:uid="{46D6F2E6-DD19-4502-8741-20270A0C98CD}"/>
    <cellStyle name="Note 2 8 4 3" xfId="29587" xr:uid="{C74651FC-FBEE-481E-ACC1-165501D0AF6E}"/>
    <cellStyle name="Note 2 8 5" xfId="20482" xr:uid="{00000000-0005-0000-0000-000005510000}"/>
    <cellStyle name="Note 2 8 5 2" xfId="21153" xr:uid="{00000000-0005-0000-0000-000006510000}"/>
    <cellStyle name="Note 2 8 5 2 2" xfId="29973" xr:uid="{2B3E6CD4-CC7F-43CD-BD33-826394477C5A}"/>
    <cellStyle name="Note 2 8 5 2 3" xfId="30437" xr:uid="{F50541F8-1FD8-43F8-9479-849925141A20}"/>
    <cellStyle name="Note 2 8 5 3" xfId="29588" xr:uid="{753AE90F-EECD-4AC0-8B91-6630ED5B00CE}"/>
    <cellStyle name="Note 2 9" xfId="20483" xr:uid="{00000000-0005-0000-0000-000007510000}"/>
    <cellStyle name="Note 2 9 2" xfId="20484" xr:uid="{00000000-0005-0000-0000-000008510000}"/>
    <cellStyle name="Note 2 9 2 2" xfId="21152" xr:uid="{00000000-0005-0000-0000-000009510000}"/>
    <cellStyle name="Note 2 9 2 2 2" xfId="29972" xr:uid="{381294F4-E512-46CD-B984-8209CB79DC23}"/>
    <cellStyle name="Note 2 9 2 2 3" xfId="30436" xr:uid="{30EF594B-0D4F-499B-BB2A-A8A6AC0E4562}"/>
    <cellStyle name="Note 2 9 2 3" xfId="29589" xr:uid="{67BC8433-19CD-4672-A6D0-9E09DF7D90B4}"/>
    <cellStyle name="Note 2 9 3" xfId="20485" xr:uid="{00000000-0005-0000-0000-00000A510000}"/>
    <cellStyle name="Note 2 9 3 2" xfId="21151" xr:uid="{00000000-0005-0000-0000-00000B510000}"/>
    <cellStyle name="Note 2 9 3 2 2" xfId="29971" xr:uid="{106610CD-8881-4082-95F8-EF38D3C2EBC0}"/>
    <cellStyle name="Note 2 9 3 2 3" xfId="30435" xr:uid="{5702FE2C-7B57-4298-8E12-20A3724D068E}"/>
    <cellStyle name="Note 2 9 3 3" xfId="29590" xr:uid="{1A3C3E7D-B434-45D6-BE48-6482F35809FE}"/>
    <cellStyle name="Note 2 9 4" xfId="20486" xr:uid="{00000000-0005-0000-0000-00000C510000}"/>
    <cellStyle name="Note 2 9 4 2" xfId="21150" xr:uid="{00000000-0005-0000-0000-00000D510000}"/>
    <cellStyle name="Note 2 9 4 2 2" xfId="29970" xr:uid="{A78C3658-5B62-4431-B6D4-8AC4378B0869}"/>
    <cellStyle name="Note 2 9 4 2 3" xfId="30434" xr:uid="{A348E3FE-22F4-456C-95F7-D6292106C9D3}"/>
    <cellStyle name="Note 2 9 4 3" xfId="29591" xr:uid="{7B577E7F-5C69-4FD9-A009-59442FDADA90}"/>
    <cellStyle name="Note 2 9 5" xfId="20487" xr:uid="{00000000-0005-0000-0000-00000E510000}"/>
    <cellStyle name="Note 2 9 5 2" xfId="21149" xr:uid="{00000000-0005-0000-0000-00000F510000}"/>
    <cellStyle name="Note 2 9 5 2 2" xfId="29969" xr:uid="{A7A6FE3E-C67E-411D-BBCC-7EB84F34FEB9}"/>
    <cellStyle name="Note 2 9 5 2 3" xfId="30433" xr:uid="{68B1A551-E623-4E3A-9FC6-7675E7493C9D}"/>
    <cellStyle name="Note 2 9 5 3" xfId="29592" xr:uid="{AD003A4B-DB03-41E3-BE62-1EB2180F1C64}"/>
    <cellStyle name="Note 3 2" xfId="20488" xr:uid="{00000000-0005-0000-0000-000010510000}"/>
    <cellStyle name="Note 3 2 2" xfId="20489" xr:uid="{00000000-0005-0000-0000-000011510000}"/>
    <cellStyle name="Note 3 2 2 2" xfId="21147" xr:uid="{00000000-0005-0000-0000-000012510000}"/>
    <cellStyle name="Note 3 2 2 2 2" xfId="29967" xr:uid="{BEC9FB6F-ACE5-4A25-8D93-576747B80F98}"/>
    <cellStyle name="Note 3 2 2 2 3" xfId="30431" xr:uid="{6F7153CE-D339-48AF-A354-5286EA6DC12A}"/>
    <cellStyle name="Note 3 2 2 3" xfId="29594" xr:uid="{E0110CBA-7909-4601-93A9-718B7C6601C6}"/>
    <cellStyle name="Note 3 2 3" xfId="20490" xr:uid="{00000000-0005-0000-0000-000013510000}"/>
    <cellStyle name="Note 3 2 4" xfId="21148" xr:uid="{00000000-0005-0000-0000-000014510000}"/>
    <cellStyle name="Note 3 2 4 2" xfId="29968" xr:uid="{7EEB98B7-2D76-4443-9765-37EECCDDC446}"/>
    <cellStyle name="Note 3 2 4 3" xfId="30432" xr:uid="{1DE7ED69-4CA4-4607-90DC-754AA8B46ACA}"/>
    <cellStyle name="Note 3 2 5" xfId="29593" xr:uid="{90EDA0CA-0385-4374-A54D-8932238F62A3}"/>
    <cellStyle name="Note 3 3" xfId="20491" xr:uid="{00000000-0005-0000-0000-000015510000}"/>
    <cellStyle name="Note 3 3 2" xfId="20492" xr:uid="{00000000-0005-0000-0000-000016510000}"/>
    <cellStyle name="Note 3 3 3" xfId="21146" xr:uid="{00000000-0005-0000-0000-000017510000}"/>
    <cellStyle name="Note 3 3 3 2" xfId="29966" xr:uid="{FE94281E-3F89-4DBD-826A-8C99A3861B34}"/>
    <cellStyle name="Note 3 3 3 3" xfId="30430" xr:uid="{06C74328-4ACB-47EF-9340-F11F5296B2BE}"/>
    <cellStyle name="Note 3 3 4" xfId="29595" xr:uid="{CD44FCBB-F1EA-4121-BF75-3911E8858F2D}"/>
    <cellStyle name="Note 3 4" xfId="20493" xr:uid="{00000000-0005-0000-0000-000018510000}"/>
    <cellStyle name="Note 3 4 2" xfId="21145" xr:uid="{00000000-0005-0000-0000-000019510000}"/>
    <cellStyle name="Note 3 4 2 2" xfId="29965" xr:uid="{23C7A1E1-85F6-4F72-BF4E-A5480AFC9FC0}"/>
    <cellStyle name="Note 3 4 2 3" xfId="30429" xr:uid="{0453EA8E-13C1-44C9-A86D-BEE32785DD20}"/>
    <cellStyle name="Note 3 4 3" xfId="29596" xr:uid="{CDD7FAF5-B8DE-4E0C-AA75-932B1C594308}"/>
    <cellStyle name="Note 3 5" xfId="20494" xr:uid="{00000000-0005-0000-0000-00001A510000}"/>
    <cellStyle name="Note 4 2" xfId="20495" xr:uid="{00000000-0005-0000-0000-00001B510000}"/>
    <cellStyle name="Note 4 2 2" xfId="20496" xr:uid="{00000000-0005-0000-0000-00001C510000}"/>
    <cellStyle name="Note 4 2 2 2" xfId="21143" xr:uid="{00000000-0005-0000-0000-00001D510000}"/>
    <cellStyle name="Note 4 2 2 2 2" xfId="29963" xr:uid="{9800F14A-0676-4F49-AB6D-3AD144C4EF97}"/>
    <cellStyle name="Note 4 2 2 2 3" xfId="30427" xr:uid="{42BAB390-367B-45D1-8E05-D65789AEF872}"/>
    <cellStyle name="Note 4 2 2 3" xfId="29598" xr:uid="{4AA08911-C8DA-4892-A915-56A22011BE9E}"/>
    <cellStyle name="Note 4 2 3" xfId="20497" xr:uid="{00000000-0005-0000-0000-00001E510000}"/>
    <cellStyle name="Note 4 2 4" xfId="21144" xr:uid="{00000000-0005-0000-0000-00001F510000}"/>
    <cellStyle name="Note 4 2 4 2" xfId="29964" xr:uid="{9C6BB346-80A4-4A1D-99A4-98C87C873548}"/>
    <cellStyle name="Note 4 2 4 3" xfId="30428" xr:uid="{F71B81D3-1A2A-430B-897D-75EE5AC1699D}"/>
    <cellStyle name="Note 4 2 5" xfId="29597" xr:uid="{26CE2AA0-2370-4BB9-8F8C-5687E2FE33B1}"/>
    <cellStyle name="Note 4 3" xfId="20498" xr:uid="{00000000-0005-0000-0000-000020510000}"/>
    <cellStyle name="Note 4 4" xfId="20499" xr:uid="{00000000-0005-0000-0000-000021510000}"/>
    <cellStyle name="Note 4 4 2" xfId="21142" xr:uid="{00000000-0005-0000-0000-000022510000}"/>
    <cellStyle name="Note 4 4 2 2" xfId="29962" xr:uid="{8EE412BF-5DB5-4573-B2B4-818E49086203}"/>
    <cellStyle name="Note 4 4 2 3" xfId="30426" xr:uid="{49B8E4DB-35E3-4A31-9403-437CA4EA4076}"/>
    <cellStyle name="Note 4 4 3" xfId="29599" xr:uid="{9DCD8926-0ECE-4D54-BF54-558D4A7229A9}"/>
    <cellStyle name="Note 4 5" xfId="20500" xr:uid="{00000000-0005-0000-0000-000023510000}"/>
    <cellStyle name="Note 5" xfId="20501" xr:uid="{00000000-0005-0000-0000-000024510000}"/>
    <cellStyle name="Note 5 2" xfId="20502" xr:uid="{00000000-0005-0000-0000-000025510000}"/>
    <cellStyle name="Note 5 2 2" xfId="20503" xr:uid="{00000000-0005-0000-0000-000026510000}"/>
    <cellStyle name="Note 5 2 3" xfId="21140" xr:uid="{00000000-0005-0000-0000-000027510000}"/>
    <cellStyle name="Note 5 2 3 2" xfId="29960" xr:uid="{2B737991-2266-410F-9BD8-5D2048B78DB4}"/>
    <cellStyle name="Note 5 2 3 3" xfId="30424" xr:uid="{981DB6E6-B385-4A1C-B5FB-DE4CA995C41A}"/>
    <cellStyle name="Note 5 2 4" xfId="29601" xr:uid="{6DDB8C4D-7A42-4637-84D6-957A1048F2A7}"/>
    <cellStyle name="Note 5 3" xfId="20504" xr:uid="{00000000-0005-0000-0000-000028510000}"/>
    <cellStyle name="Note 5 3 2" xfId="20505" xr:uid="{00000000-0005-0000-0000-000029510000}"/>
    <cellStyle name="Note 5 3 3" xfId="21139" xr:uid="{00000000-0005-0000-0000-00002A510000}"/>
    <cellStyle name="Note 5 3 3 2" xfId="29959" xr:uid="{E5B4D148-C5D4-4BE0-B90C-1BDE4B9C6579}"/>
    <cellStyle name="Note 5 3 3 3" xfId="30423" xr:uid="{72AA662C-C262-4468-B5CA-7D2D95BD0355}"/>
    <cellStyle name="Note 5 3 4" xfId="29602" xr:uid="{270FAC40-CBE0-43E0-B743-6620AF6F85CE}"/>
    <cellStyle name="Note 5 4" xfId="20506" xr:uid="{00000000-0005-0000-0000-00002B510000}"/>
    <cellStyle name="Note 5 4 2" xfId="21138" xr:uid="{00000000-0005-0000-0000-00002C510000}"/>
    <cellStyle name="Note 5 4 2 2" xfId="29958" xr:uid="{3D802F32-75F4-4446-892B-59C5CA94F3FA}"/>
    <cellStyle name="Note 5 4 2 3" xfId="30422" xr:uid="{B989B9AB-4351-4299-ACB1-0A1E8DB4DF1A}"/>
    <cellStyle name="Note 5 4 3" xfId="29603" xr:uid="{BB5F3B3C-F3C0-4B66-9835-0BD1300D8B77}"/>
    <cellStyle name="Note 5 5" xfId="20507" xr:uid="{00000000-0005-0000-0000-00002D510000}"/>
    <cellStyle name="Note 5 6" xfId="21141" xr:uid="{00000000-0005-0000-0000-00002E510000}"/>
    <cellStyle name="Note 5 6 2" xfId="29961" xr:uid="{C0CC967D-14F5-49E7-9555-A34C73CA2860}"/>
    <cellStyle name="Note 5 6 3" xfId="30425" xr:uid="{25A23F8A-11A7-4C1E-8A39-51C8C940E026}"/>
    <cellStyle name="Note 5 7" xfId="29600" xr:uid="{71A50106-0447-4347-9890-AC3F04812FE7}"/>
    <cellStyle name="Note 6" xfId="20508" xr:uid="{00000000-0005-0000-0000-00002F510000}"/>
    <cellStyle name="Note 6 2" xfId="20509" xr:uid="{00000000-0005-0000-0000-000030510000}"/>
    <cellStyle name="Note 6 2 2" xfId="20510" xr:uid="{00000000-0005-0000-0000-000031510000}"/>
    <cellStyle name="Note 6 2 3" xfId="21136" xr:uid="{00000000-0005-0000-0000-000032510000}"/>
    <cellStyle name="Note 6 2 3 2" xfId="29956" xr:uid="{214B3969-52EB-40BD-84F6-AD4F6F9B3BCA}"/>
    <cellStyle name="Note 6 2 3 3" xfId="30420" xr:uid="{C0988F06-A2A1-496B-95E2-5CE024B7021E}"/>
    <cellStyle name="Note 6 2 4" xfId="29605" xr:uid="{F3BAF7A4-0576-4CC1-87F0-DED16057170B}"/>
    <cellStyle name="Note 6 3" xfId="20511" xr:uid="{00000000-0005-0000-0000-000033510000}"/>
    <cellStyle name="Note 6 4" xfId="20512" xr:uid="{00000000-0005-0000-0000-000034510000}"/>
    <cellStyle name="Note 6 5" xfId="21137" xr:uid="{00000000-0005-0000-0000-000035510000}"/>
    <cellStyle name="Note 6 5 2" xfId="29957" xr:uid="{EDCB2FF0-EAC2-4558-85C1-6519A7F386C9}"/>
    <cellStyle name="Note 6 5 3" xfId="30421" xr:uid="{8542C8BB-0CD9-4E78-8ECB-EEFEBAC366A1}"/>
    <cellStyle name="Note 6 6" xfId="29604" xr:uid="{06F468EB-61AD-4E7B-B330-3FED2FCDC6B7}"/>
    <cellStyle name="Note 7" xfId="20513" xr:uid="{00000000-0005-0000-0000-000036510000}"/>
    <cellStyle name="Note 7 2" xfId="21135" xr:uid="{00000000-0005-0000-0000-000037510000}"/>
    <cellStyle name="Note 7 2 2" xfId="29955" xr:uid="{324CA3EF-12B2-4E84-B424-645A22564DDE}"/>
    <cellStyle name="Note 7 2 3" xfId="30419" xr:uid="{C98E69A5-60CF-4F0F-A654-23104C84B84F}"/>
    <cellStyle name="Note 7 3" xfId="29606" xr:uid="{58AB81C7-9856-4698-8E21-2C7BA6AB44DC}"/>
    <cellStyle name="Note 8" xfId="20514" xr:uid="{00000000-0005-0000-0000-000038510000}"/>
    <cellStyle name="Note 8 2" xfId="20515" xr:uid="{00000000-0005-0000-0000-000039510000}"/>
    <cellStyle name="Note 8 2 2" xfId="21133" xr:uid="{00000000-0005-0000-0000-00003A510000}"/>
    <cellStyle name="Note 8 2 2 2" xfId="29953" xr:uid="{AA30D310-23BF-4E2E-8BF7-FC3282DC70CB}"/>
    <cellStyle name="Note 8 2 2 3" xfId="30417" xr:uid="{5EADA84E-1700-4E73-A919-A74CEB902D4E}"/>
    <cellStyle name="Note 8 2 3" xfId="29608" xr:uid="{C4789CAD-57DF-473E-B262-8EC06CCA5AF0}"/>
    <cellStyle name="Note 8 3" xfId="21134" xr:uid="{00000000-0005-0000-0000-00003B510000}"/>
    <cellStyle name="Note 8 3 2" xfId="29954" xr:uid="{2908AA3A-73AC-4901-AA7F-B6E785E1AD73}"/>
    <cellStyle name="Note 8 3 3" xfId="30418" xr:uid="{2F6F4083-3323-45A0-80A1-6F69090EEEDF}"/>
    <cellStyle name="Note 8 4" xfId="29607" xr:uid="{D0932754-04FB-41D3-AC41-D51C422C79BB}"/>
    <cellStyle name="Note 9" xfId="20516" xr:uid="{00000000-0005-0000-0000-00003C510000}"/>
    <cellStyle name="Note 9 2" xfId="21132" xr:uid="{00000000-0005-0000-0000-00003D510000}"/>
    <cellStyle name="Note 9 2 2" xfId="29952" xr:uid="{3186AD61-4803-479B-BFB0-2DA1CD972C57}"/>
    <cellStyle name="Note 9 2 3" xfId="30416" xr:uid="{CB896EDF-D3CE-47A8-98F6-B5C2A78EB877}"/>
    <cellStyle name="Note 9 3" xfId="29609" xr:uid="{56034125-151C-4553-8009-02007E7FC33F}"/>
    <cellStyle name="Ôèíàíñîâûé [0]_Ëèñò1" xfId="20517" xr:uid="{00000000-0005-0000-0000-00003E510000}"/>
    <cellStyle name="Ôèíàíñîâûé_Ëèñò1" xfId="20518" xr:uid="{00000000-0005-0000-0000-00003F510000}"/>
    <cellStyle name="Option" xfId="20519" xr:uid="{00000000-0005-0000-0000-000040510000}"/>
    <cellStyle name="Option 2" xfId="20520" xr:uid="{00000000-0005-0000-0000-000041510000}"/>
    <cellStyle name="Option 3" xfId="20521" xr:uid="{00000000-0005-0000-0000-000042510000}"/>
    <cellStyle name="Option 4" xfId="20522" xr:uid="{00000000-0005-0000-0000-000043510000}"/>
    <cellStyle name="optionalExposure" xfId="20523" xr:uid="{00000000-0005-0000-0000-000044510000}"/>
    <cellStyle name="optionalExposure 2" xfId="21131" xr:uid="{00000000-0005-0000-0000-000045510000}"/>
    <cellStyle name="optionalExposure 2 2" xfId="29951" xr:uid="{5FF9B702-C88E-4CCF-B3D7-D009A2817A09}"/>
    <cellStyle name="optionalExposure 2 3" xfId="30415" xr:uid="{B29CD40A-177F-4EFB-852C-AFFF9E1817C6}"/>
    <cellStyle name="optionalExposure 3" xfId="29610" xr:uid="{20A14C1F-D93A-4B47-AEF6-6A5D2A1F2334}"/>
    <cellStyle name="OptionHeading" xfId="20524" xr:uid="{00000000-0005-0000-0000-000046510000}"/>
    <cellStyle name="OptionHeading 2" xfId="20525" xr:uid="{00000000-0005-0000-0000-000047510000}"/>
    <cellStyle name="OptionHeading 3" xfId="20526" xr:uid="{00000000-0005-0000-0000-000048510000}"/>
    <cellStyle name="Output 2" xfId="20527" xr:uid="{00000000-0005-0000-0000-000049510000}"/>
    <cellStyle name="Output 2 10" xfId="20528" xr:uid="{00000000-0005-0000-0000-00004A510000}"/>
    <cellStyle name="Output 2 10 2" xfId="20529" xr:uid="{00000000-0005-0000-0000-00004B510000}"/>
    <cellStyle name="Output 2 10 2 2" xfId="21129" xr:uid="{00000000-0005-0000-0000-00004C510000}"/>
    <cellStyle name="Output 2 10 2 2 2" xfId="29949" xr:uid="{7370D6A9-04F8-44A4-A08D-605C79060117}"/>
    <cellStyle name="Output 2 10 2 2 3" xfId="30413" xr:uid="{135C5320-8CA0-4A3E-AC9C-2D6F98B2CD40}"/>
    <cellStyle name="Output 2 10 2 3" xfId="29612" xr:uid="{5C7AC4E1-C38D-44A0-B232-C01199B4B5A1}"/>
    <cellStyle name="Output 2 10 3" xfId="20530" xr:uid="{00000000-0005-0000-0000-00004D510000}"/>
    <cellStyle name="Output 2 10 3 2" xfId="21128" xr:uid="{00000000-0005-0000-0000-00004E510000}"/>
    <cellStyle name="Output 2 10 3 2 2" xfId="29948" xr:uid="{47F559FA-90F3-4CB0-B251-A7825BFFE786}"/>
    <cellStyle name="Output 2 10 3 2 3" xfId="30412" xr:uid="{A964521B-15A4-433A-A0FE-5630FD2490B5}"/>
    <cellStyle name="Output 2 10 3 3" xfId="29613" xr:uid="{1BE23712-E7E4-414E-A009-D0DC2A0507F9}"/>
    <cellStyle name="Output 2 10 4" xfId="20531" xr:uid="{00000000-0005-0000-0000-00004F510000}"/>
    <cellStyle name="Output 2 10 4 2" xfId="21127" xr:uid="{00000000-0005-0000-0000-000050510000}"/>
    <cellStyle name="Output 2 10 4 2 2" xfId="29947" xr:uid="{E19B97BE-0C0C-48F0-9A5D-F56B0518C1D2}"/>
    <cellStyle name="Output 2 10 4 2 3" xfId="30411" xr:uid="{17A142FA-7AAC-425F-8D9E-E56616EC5EBB}"/>
    <cellStyle name="Output 2 10 4 3" xfId="29614" xr:uid="{6FA84957-C2E1-4B18-ABF8-1F424DAB92C5}"/>
    <cellStyle name="Output 2 10 5" xfId="20532" xr:uid="{00000000-0005-0000-0000-000051510000}"/>
    <cellStyle name="Output 2 10 5 2" xfId="21126" xr:uid="{00000000-0005-0000-0000-000052510000}"/>
    <cellStyle name="Output 2 10 5 2 2" xfId="29946" xr:uid="{1E10C497-B46F-4E48-BAFE-3E0E36E87FD0}"/>
    <cellStyle name="Output 2 10 5 2 3" xfId="30410" xr:uid="{8A241A08-4D4E-4DEC-8DD1-1655C927098F}"/>
    <cellStyle name="Output 2 10 5 3" xfId="29615" xr:uid="{6C694AD7-1590-411D-8798-008E0C1E1AF4}"/>
    <cellStyle name="Output 2 11" xfId="20533" xr:uid="{00000000-0005-0000-0000-000053510000}"/>
    <cellStyle name="Output 2 11 2" xfId="20534" xr:uid="{00000000-0005-0000-0000-000054510000}"/>
    <cellStyle name="Output 2 11 2 2" xfId="21124" xr:uid="{00000000-0005-0000-0000-000055510000}"/>
    <cellStyle name="Output 2 11 2 2 2" xfId="29944" xr:uid="{6C159A01-AE5E-4CD1-91C6-EE48A3B3AA38}"/>
    <cellStyle name="Output 2 11 2 2 3" xfId="30408" xr:uid="{9B2712DD-BFE3-4B10-BB70-1BE18766AAC0}"/>
    <cellStyle name="Output 2 11 2 3" xfId="29617" xr:uid="{D5BA7CDE-DCE8-41B1-BA1D-E782A39792A7}"/>
    <cellStyle name="Output 2 11 3" xfId="20535" xr:uid="{00000000-0005-0000-0000-000056510000}"/>
    <cellStyle name="Output 2 11 3 2" xfId="21123" xr:uid="{00000000-0005-0000-0000-000057510000}"/>
    <cellStyle name="Output 2 11 3 2 2" xfId="29943" xr:uid="{9936D41C-47FE-4E50-BA9D-F24B2F7AEE90}"/>
    <cellStyle name="Output 2 11 3 2 3" xfId="30407" xr:uid="{C28C819F-B54C-443A-BF5B-346FB22A4129}"/>
    <cellStyle name="Output 2 11 3 3" xfId="29618" xr:uid="{3A95BC65-F2FE-41E2-B2F2-B767C47A90A4}"/>
    <cellStyle name="Output 2 11 4" xfId="20536" xr:uid="{00000000-0005-0000-0000-000058510000}"/>
    <cellStyle name="Output 2 11 4 2" xfId="21122" xr:uid="{00000000-0005-0000-0000-000059510000}"/>
    <cellStyle name="Output 2 11 4 2 2" xfId="29942" xr:uid="{AEA31F51-AF18-4689-B117-4F8A3DB21CC2}"/>
    <cellStyle name="Output 2 11 4 2 3" xfId="30406" xr:uid="{974758F1-7EC8-4508-9A04-E03C76A243FB}"/>
    <cellStyle name="Output 2 11 4 3" xfId="29619" xr:uid="{8126F568-7333-4F1C-83D2-353A002A0D1F}"/>
    <cellStyle name="Output 2 11 5" xfId="20537" xr:uid="{00000000-0005-0000-0000-00005A510000}"/>
    <cellStyle name="Output 2 11 5 2" xfId="21121" xr:uid="{00000000-0005-0000-0000-00005B510000}"/>
    <cellStyle name="Output 2 11 5 2 2" xfId="29941" xr:uid="{87D45CDC-34D1-499D-9F30-1F6EF5F8F195}"/>
    <cellStyle name="Output 2 11 5 2 3" xfId="30405" xr:uid="{7A811CFA-E729-4AA9-B239-D9973E13D437}"/>
    <cellStyle name="Output 2 11 5 3" xfId="29620" xr:uid="{100F8BE9-5625-46C8-877D-42CE3054F186}"/>
    <cellStyle name="Output 2 11 6" xfId="21125" xr:uid="{00000000-0005-0000-0000-00005C510000}"/>
    <cellStyle name="Output 2 11 6 2" xfId="29945" xr:uid="{62D476E1-8599-49C4-BF20-30A52BBA43FF}"/>
    <cellStyle name="Output 2 11 6 3" xfId="30409" xr:uid="{EFE1829C-5E6D-45C7-A48B-1536A4B1CE7A}"/>
    <cellStyle name="Output 2 11 7" xfId="29616" xr:uid="{3F3EFD8F-0CA8-40A2-A4F3-1D0D90A01E9A}"/>
    <cellStyle name="Output 2 12" xfId="20538" xr:uid="{00000000-0005-0000-0000-00005D510000}"/>
    <cellStyle name="Output 2 12 2" xfId="20539" xr:uid="{00000000-0005-0000-0000-00005E510000}"/>
    <cellStyle name="Output 2 12 2 2" xfId="21119" xr:uid="{00000000-0005-0000-0000-00005F510000}"/>
    <cellStyle name="Output 2 12 2 2 2" xfId="29939" xr:uid="{33CCB62A-8332-461A-AC99-F324520BB91F}"/>
    <cellStyle name="Output 2 12 2 2 3" xfId="30403" xr:uid="{9B5C442B-D636-4458-8BD3-D298D8FC07DF}"/>
    <cellStyle name="Output 2 12 2 3" xfId="29622" xr:uid="{16637253-059C-4440-A094-609325BFDA65}"/>
    <cellStyle name="Output 2 12 3" xfId="20540" xr:uid="{00000000-0005-0000-0000-000060510000}"/>
    <cellStyle name="Output 2 12 3 2" xfId="21118" xr:uid="{00000000-0005-0000-0000-000061510000}"/>
    <cellStyle name="Output 2 12 3 2 2" xfId="29938" xr:uid="{20C02879-540A-4F88-85DB-14AF19BCABC6}"/>
    <cellStyle name="Output 2 12 3 2 3" xfId="30402" xr:uid="{87ED519E-CA69-41C7-A1BA-B2618DFF3578}"/>
    <cellStyle name="Output 2 12 3 3" xfId="29623" xr:uid="{CDAA199B-C075-4CDB-94D7-CB4A671273D9}"/>
    <cellStyle name="Output 2 12 4" xfId="20541" xr:uid="{00000000-0005-0000-0000-000062510000}"/>
    <cellStyle name="Output 2 12 4 2" xfId="21117" xr:uid="{00000000-0005-0000-0000-000063510000}"/>
    <cellStyle name="Output 2 12 4 2 2" xfId="29937" xr:uid="{7B29C845-6236-4202-840E-CC71FEDD0BFA}"/>
    <cellStyle name="Output 2 12 4 2 3" xfId="30401" xr:uid="{E52F4EEE-C43A-4334-BA01-8005DD8DC53F}"/>
    <cellStyle name="Output 2 12 4 3" xfId="29624" xr:uid="{EEB10393-CAB3-4D82-A772-E2177AD66E5D}"/>
    <cellStyle name="Output 2 12 5" xfId="20542" xr:uid="{00000000-0005-0000-0000-000064510000}"/>
    <cellStyle name="Output 2 12 5 2" xfId="21116" xr:uid="{00000000-0005-0000-0000-000065510000}"/>
    <cellStyle name="Output 2 12 5 2 2" xfId="29936" xr:uid="{64229A8A-8E4A-42E9-8EDF-0355CD4BF7DD}"/>
    <cellStyle name="Output 2 12 5 2 3" xfId="30400" xr:uid="{19739427-08CD-4991-A754-1E454E05C297}"/>
    <cellStyle name="Output 2 12 5 3" xfId="29625" xr:uid="{2B044B74-8D1A-403D-8D02-BEF3F3EE20FE}"/>
    <cellStyle name="Output 2 12 6" xfId="21120" xr:uid="{00000000-0005-0000-0000-000066510000}"/>
    <cellStyle name="Output 2 12 6 2" xfId="29940" xr:uid="{E5032CC9-7B57-4268-820F-713016673EB3}"/>
    <cellStyle name="Output 2 12 6 3" xfId="30404" xr:uid="{F9568704-8B70-4B9C-9BE5-EF94137FE9C5}"/>
    <cellStyle name="Output 2 12 7" xfId="29621" xr:uid="{FC5BE699-BB25-4CC1-8918-2BD3E7924B13}"/>
    <cellStyle name="Output 2 13" xfId="20543" xr:uid="{00000000-0005-0000-0000-000067510000}"/>
    <cellStyle name="Output 2 13 2" xfId="20544" xr:uid="{00000000-0005-0000-0000-000068510000}"/>
    <cellStyle name="Output 2 13 2 2" xfId="21114" xr:uid="{00000000-0005-0000-0000-000069510000}"/>
    <cellStyle name="Output 2 13 2 2 2" xfId="29934" xr:uid="{8D7D1A39-BC69-4914-B01F-709770F6A903}"/>
    <cellStyle name="Output 2 13 2 2 3" xfId="30398" xr:uid="{4F440EC0-A8CD-4083-A0B2-EE5CB4E1519F}"/>
    <cellStyle name="Output 2 13 2 3" xfId="29627" xr:uid="{52BDAD63-A1A9-4785-914C-4F1D84228A2F}"/>
    <cellStyle name="Output 2 13 3" xfId="20545" xr:uid="{00000000-0005-0000-0000-00006A510000}"/>
    <cellStyle name="Output 2 13 3 2" xfId="21113" xr:uid="{00000000-0005-0000-0000-00006B510000}"/>
    <cellStyle name="Output 2 13 3 2 2" xfId="29933" xr:uid="{216DC8DA-8FA1-4102-9389-8C4DFD0E5199}"/>
    <cellStyle name="Output 2 13 3 2 3" xfId="30397" xr:uid="{346FD433-0AD6-4DD7-8A35-C221021B0944}"/>
    <cellStyle name="Output 2 13 3 3" xfId="29628" xr:uid="{3F56BBD7-7C14-4199-B527-01A968EAE5B8}"/>
    <cellStyle name="Output 2 13 4" xfId="20546" xr:uid="{00000000-0005-0000-0000-00006C510000}"/>
    <cellStyle name="Output 2 13 4 2" xfId="21112" xr:uid="{00000000-0005-0000-0000-00006D510000}"/>
    <cellStyle name="Output 2 13 4 2 2" xfId="29932" xr:uid="{4D936E4A-C135-43B9-8620-524ED4110A19}"/>
    <cellStyle name="Output 2 13 4 2 3" xfId="30396" xr:uid="{42FAB1D7-C053-4F9D-A9D1-4944B515A1B3}"/>
    <cellStyle name="Output 2 13 4 3" xfId="29629" xr:uid="{48BAE54E-7EAE-4AE7-B71E-1CA452268B8A}"/>
    <cellStyle name="Output 2 13 5" xfId="21115" xr:uid="{00000000-0005-0000-0000-00006E510000}"/>
    <cellStyle name="Output 2 13 5 2" xfId="29935" xr:uid="{2CB1B6F4-CDBF-4BD2-A8FE-C42BE549338B}"/>
    <cellStyle name="Output 2 13 5 3" xfId="30399" xr:uid="{DF5F4E87-762A-46CE-A616-81B1E3AA18FC}"/>
    <cellStyle name="Output 2 13 6" xfId="29626" xr:uid="{2A342887-4692-42BA-90F4-D80B353CDEFA}"/>
    <cellStyle name="Output 2 14" xfId="20547" xr:uid="{00000000-0005-0000-0000-00006F510000}"/>
    <cellStyle name="Output 2 14 2" xfId="21111" xr:uid="{00000000-0005-0000-0000-000070510000}"/>
    <cellStyle name="Output 2 14 2 2" xfId="29931" xr:uid="{8C9444D6-8648-4752-A98F-00E4C7B5C3E9}"/>
    <cellStyle name="Output 2 14 2 3" xfId="30395" xr:uid="{FDAA65BA-8492-49A9-B2D1-717123AD49A2}"/>
    <cellStyle name="Output 2 14 3" xfId="29630" xr:uid="{D912C755-E97B-4AF4-BE72-CE9205E26169}"/>
    <cellStyle name="Output 2 15" xfId="20548" xr:uid="{00000000-0005-0000-0000-000071510000}"/>
    <cellStyle name="Output 2 15 2" xfId="21110" xr:uid="{00000000-0005-0000-0000-000072510000}"/>
    <cellStyle name="Output 2 15 2 2" xfId="29930" xr:uid="{BEABD844-A7D1-4369-95E8-741AD333CDB0}"/>
    <cellStyle name="Output 2 15 2 3" xfId="30394" xr:uid="{5CE352C9-9F02-4694-BF7D-57729458C5C6}"/>
    <cellStyle name="Output 2 15 3" xfId="29631" xr:uid="{7AAFFC4A-65ED-49F6-8B7D-C6A3DC236E8A}"/>
    <cellStyle name="Output 2 16" xfId="20549" xr:uid="{00000000-0005-0000-0000-000073510000}"/>
    <cellStyle name="Output 2 16 2" xfId="21109" xr:uid="{00000000-0005-0000-0000-000074510000}"/>
    <cellStyle name="Output 2 16 2 2" xfId="29929" xr:uid="{92DBC0FD-FBB0-4008-BA99-66E93FA91830}"/>
    <cellStyle name="Output 2 16 2 3" xfId="30393" xr:uid="{FA4355F4-B787-4D6E-A8F7-8669AD33BF92}"/>
    <cellStyle name="Output 2 16 3" xfId="29632" xr:uid="{002B461C-424C-4D2E-963D-113739E843C4}"/>
    <cellStyle name="Output 2 17" xfId="21130" xr:uid="{00000000-0005-0000-0000-000075510000}"/>
    <cellStyle name="Output 2 17 2" xfId="29950" xr:uid="{9C9F65D1-FA1B-47AB-9597-D91ABF692DC9}"/>
    <cellStyle name="Output 2 17 3" xfId="30414" xr:uid="{D0D1C218-5CDB-412E-B6DB-40BAFB842198}"/>
    <cellStyle name="Output 2 18" xfId="29611" xr:uid="{8FEDFBCA-2363-41B7-827E-0342EFFC406D}"/>
    <cellStyle name="Output 2 2" xfId="20550" xr:uid="{00000000-0005-0000-0000-000076510000}"/>
    <cellStyle name="Output 2 2 10" xfId="21108" xr:uid="{00000000-0005-0000-0000-000077510000}"/>
    <cellStyle name="Output 2 2 10 2" xfId="29928" xr:uid="{13B41997-C75F-47F6-AEEA-35B67D0470B3}"/>
    <cellStyle name="Output 2 2 10 3" xfId="30392" xr:uid="{648BB6D2-0346-4C22-9C2C-274902A38B4A}"/>
    <cellStyle name="Output 2 2 11" xfId="29633" xr:uid="{C9D6BA3D-13FE-4873-A619-2F473E5485CD}"/>
    <cellStyle name="Output 2 2 2" xfId="20551" xr:uid="{00000000-0005-0000-0000-000078510000}"/>
    <cellStyle name="Output 2 2 2 2" xfId="20552" xr:uid="{00000000-0005-0000-0000-000079510000}"/>
    <cellStyle name="Output 2 2 2 2 2" xfId="21106" xr:uid="{00000000-0005-0000-0000-00007A510000}"/>
    <cellStyle name="Output 2 2 2 2 2 2" xfId="29926" xr:uid="{65067332-FB2C-404D-B88D-67AD993C96AA}"/>
    <cellStyle name="Output 2 2 2 2 2 3" xfId="30390" xr:uid="{B08B90FA-7334-4062-9516-7A75B8B05C75}"/>
    <cellStyle name="Output 2 2 2 2 3" xfId="29635" xr:uid="{879A7CAB-1CF6-4019-86BB-DB98B115386D}"/>
    <cellStyle name="Output 2 2 2 3" xfId="20553" xr:uid="{00000000-0005-0000-0000-00007B510000}"/>
    <cellStyle name="Output 2 2 2 3 2" xfId="21105" xr:uid="{00000000-0005-0000-0000-00007C510000}"/>
    <cellStyle name="Output 2 2 2 3 2 2" xfId="29925" xr:uid="{60572BD0-AA95-4BAF-92DE-B03ED6B840A4}"/>
    <cellStyle name="Output 2 2 2 3 2 3" xfId="30389" xr:uid="{F351F400-3C26-411B-9857-820AD578DBD0}"/>
    <cellStyle name="Output 2 2 2 3 3" xfId="29636" xr:uid="{58ADF62D-6156-4B0E-B4DC-4FCF6A321A2B}"/>
    <cellStyle name="Output 2 2 2 4" xfId="20554" xr:uid="{00000000-0005-0000-0000-00007D510000}"/>
    <cellStyle name="Output 2 2 2 4 2" xfId="21104" xr:uid="{00000000-0005-0000-0000-00007E510000}"/>
    <cellStyle name="Output 2 2 2 4 2 2" xfId="29924" xr:uid="{2F9E9E90-59F6-44D7-87FA-88C05D5B5AD9}"/>
    <cellStyle name="Output 2 2 2 4 2 3" xfId="30388" xr:uid="{69185B71-0EAA-4620-AEAD-AA36ACD17A27}"/>
    <cellStyle name="Output 2 2 2 4 3" xfId="29637" xr:uid="{70EF49CD-07A8-401B-856D-55AEE531CE47}"/>
    <cellStyle name="Output 2 2 2 5" xfId="21107" xr:uid="{00000000-0005-0000-0000-00007F510000}"/>
    <cellStyle name="Output 2 2 2 5 2" xfId="29927" xr:uid="{4E6DA8AA-818C-4D7E-A39F-745FDB3A5294}"/>
    <cellStyle name="Output 2 2 2 5 3" xfId="30391" xr:uid="{3D92F5DA-A001-4D71-809E-DEC9064E8DF5}"/>
    <cellStyle name="Output 2 2 2 6" xfId="29634" xr:uid="{10CCC9B7-2C76-4159-963F-004FC2FBF11C}"/>
    <cellStyle name="Output 2 2 3" xfId="20555" xr:uid="{00000000-0005-0000-0000-000080510000}"/>
    <cellStyle name="Output 2 2 3 2" xfId="20556" xr:uid="{00000000-0005-0000-0000-000081510000}"/>
    <cellStyle name="Output 2 2 3 2 2" xfId="21102" xr:uid="{00000000-0005-0000-0000-000082510000}"/>
    <cellStyle name="Output 2 2 3 2 2 2" xfId="29922" xr:uid="{57A42908-C33D-4434-8436-318A4E13261B}"/>
    <cellStyle name="Output 2 2 3 2 2 3" xfId="30386" xr:uid="{06AE72B6-F5A5-458D-AFDC-DA72723E34CE}"/>
    <cellStyle name="Output 2 2 3 2 3" xfId="29639" xr:uid="{1429EF4E-A9EF-4B92-8D8A-19C642EF9CAC}"/>
    <cellStyle name="Output 2 2 3 3" xfId="20557" xr:uid="{00000000-0005-0000-0000-000083510000}"/>
    <cellStyle name="Output 2 2 3 3 2" xfId="21101" xr:uid="{00000000-0005-0000-0000-000084510000}"/>
    <cellStyle name="Output 2 2 3 3 2 2" xfId="29921" xr:uid="{638B3206-E3F8-413D-BC12-942FB37926DB}"/>
    <cellStyle name="Output 2 2 3 3 2 3" xfId="30385" xr:uid="{F7D47078-4873-4E81-8E74-95F2649BD17C}"/>
    <cellStyle name="Output 2 2 3 3 3" xfId="29640" xr:uid="{2D47A034-52E6-49BD-A435-5CD93CECD691}"/>
    <cellStyle name="Output 2 2 3 4" xfId="20558" xr:uid="{00000000-0005-0000-0000-000085510000}"/>
    <cellStyle name="Output 2 2 3 4 2" xfId="21100" xr:uid="{00000000-0005-0000-0000-000086510000}"/>
    <cellStyle name="Output 2 2 3 4 2 2" xfId="29920" xr:uid="{6343294C-1D49-4A19-BE90-391C9443A5CA}"/>
    <cellStyle name="Output 2 2 3 4 2 3" xfId="30384" xr:uid="{B8877BB4-ECF0-4E26-91F9-BD511283BAB7}"/>
    <cellStyle name="Output 2 2 3 4 3" xfId="29641" xr:uid="{3F2ED931-A94C-49DD-8888-3E92DFD16B10}"/>
    <cellStyle name="Output 2 2 3 5" xfId="21103" xr:uid="{00000000-0005-0000-0000-000087510000}"/>
    <cellStyle name="Output 2 2 3 5 2" xfId="29923" xr:uid="{B05F0499-8887-4B7F-9891-E045EBC2B533}"/>
    <cellStyle name="Output 2 2 3 5 3" xfId="30387" xr:uid="{C4B2E4E8-93A4-4E93-854B-D99AE87DA077}"/>
    <cellStyle name="Output 2 2 3 6" xfId="29638" xr:uid="{09CB5873-C384-4A36-A4CF-07EE27D72F28}"/>
    <cellStyle name="Output 2 2 4" xfId="20559" xr:uid="{00000000-0005-0000-0000-000088510000}"/>
    <cellStyle name="Output 2 2 4 2" xfId="20560" xr:uid="{00000000-0005-0000-0000-000089510000}"/>
    <cellStyle name="Output 2 2 4 2 2" xfId="21098" xr:uid="{00000000-0005-0000-0000-00008A510000}"/>
    <cellStyle name="Output 2 2 4 2 2 2" xfId="29918" xr:uid="{F32C9BA2-EFE1-40D3-AA02-B298E6B6DE13}"/>
    <cellStyle name="Output 2 2 4 2 2 3" xfId="30382" xr:uid="{24D30610-9722-446C-93F6-63FE2BF021E0}"/>
    <cellStyle name="Output 2 2 4 2 3" xfId="29643" xr:uid="{8E699928-6CFB-457B-B1E2-1BBE3D640946}"/>
    <cellStyle name="Output 2 2 4 3" xfId="20561" xr:uid="{00000000-0005-0000-0000-00008B510000}"/>
    <cellStyle name="Output 2 2 4 3 2" xfId="21097" xr:uid="{00000000-0005-0000-0000-00008C510000}"/>
    <cellStyle name="Output 2 2 4 3 2 2" xfId="29917" xr:uid="{4ECF2510-83DA-46E4-B777-A92AF4C4B8D2}"/>
    <cellStyle name="Output 2 2 4 3 2 3" xfId="30381" xr:uid="{AF651088-D4AB-4D26-B23C-7F0D82AFA9DD}"/>
    <cellStyle name="Output 2 2 4 3 3" xfId="29644" xr:uid="{4E21EED3-B8B6-45BF-B36F-728B522D4ACD}"/>
    <cellStyle name="Output 2 2 4 4" xfId="20562" xr:uid="{00000000-0005-0000-0000-00008D510000}"/>
    <cellStyle name="Output 2 2 4 4 2" xfId="21096" xr:uid="{00000000-0005-0000-0000-00008E510000}"/>
    <cellStyle name="Output 2 2 4 4 2 2" xfId="29916" xr:uid="{C1364239-3AF5-4B3E-9789-E11CE8E4AAB4}"/>
    <cellStyle name="Output 2 2 4 4 2 3" xfId="30380" xr:uid="{14CAF6EE-D96E-469E-9D4D-9F282A824EDC}"/>
    <cellStyle name="Output 2 2 4 4 3" xfId="29645" xr:uid="{779424EF-8144-41DF-9BED-407A7498FD53}"/>
    <cellStyle name="Output 2 2 4 5" xfId="21099" xr:uid="{00000000-0005-0000-0000-00008F510000}"/>
    <cellStyle name="Output 2 2 4 5 2" xfId="29919" xr:uid="{D451C163-3464-4318-B1A2-80E18C942F9E}"/>
    <cellStyle name="Output 2 2 4 5 3" xfId="30383" xr:uid="{A7332F18-D907-461D-801F-9436F17558AD}"/>
    <cellStyle name="Output 2 2 4 6" xfId="29642" xr:uid="{0C167F20-FF19-4D69-B1FC-38B82151B8A8}"/>
    <cellStyle name="Output 2 2 5" xfId="20563" xr:uid="{00000000-0005-0000-0000-000090510000}"/>
    <cellStyle name="Output 2 2 5 2" xfId="20564" xr:uid="{00000000-0005-0000-0000-000091510000}"/>
    <cellStyle name="Output 2 2 5 2 2" xfId="21094" xr:uid="{00000000-0005-0000-0000-000092510000}"/>
    <cellStyle name="Output 2 2 5 2 2 2" xfId="29914" xr:uid="{757097E5-80A0-4B9F-8B22-5E38791261CA}"/>
    <cellStyle name="Output 2 2 5 2 2 3" xfId="30378" xr:uid="{2AE126B8-6FD3-4F06-8709-D9ED9E441ACC}"/>
    <cellStyle name="Output 2 2 5 2 3" xfId="29647" xr:uid="{9660F2B9-6034-4FCA-8825-8DB080669C8A}"/>
    <cellStyle name="Output 2 2 5 3" xfId="20565" xr:uid="{00000000-0005-0000-0000-000093510000}"/>
    <cellStyle name="Output 2 2 5 3 2" xfId="21093" xr:uid="{00000000-0005-0000-0000-000094510000}"/>
    <cellStyle name="Output 2 2 5 3 2 2" xfId="29913" xr:uid="{C223334A-CA8A-4DE9-9BAA-281004D8F540}"/>
    <cellStyle name="Output 2 2 5 3 2 3" xfId="30377" xr:uid="{C0940913-5C2A-4ADB-B6FE-6F7756B25532}"/>
    <cellStyle name="Output 2 2 5 3 3" xfId="29648" xr:uid="{6642D865-AF46-4B9B-B6ED-C967E92872BF}"/>
    <cellStyle name="Output 2 2 5 4" xfId="20566" xr:uid="{00000000-0005-0000-0000-000095510000}"/>
    <cellStyle name="Output 2 2 5 4 2" xfId="21092" xr:uid="{00000000-0005-0000-0000-000096510000}"/>
    <cellStyle name="Output 2 2 5 4 2 2" xfId="29912" xr:uid="{6EFC7790-8487-4369-8854-56CDA0C0F9C6}"/>
    <cellStyle name="Output 2 2 5 4 2 3" xfId="30376" xr:uid="{89A84BFD-7479-44C0-A339-EEB4715BCA7C}"/>
    <cellStyle name="Output 2 2 5 4 3" xfId="29649" xr:uid="{37FEF0C8-9AD0-4F9A-8B6B-E99F5B194AC0}"/>
    <cellStyle name="Output 2 2 5 5" xfId="21095" xr:uid="{00000000-0005-0000-0000-000097510000}"/>
    <cellStyle name="Output 2 2 5 5 2" xfId="29915" xr:uid="{19BD074D-D829-4EA0-9DDB-1838F28183F4}"/>
    <cellStyle name="Output 2 2 5 5 3" xfId="30379" xr:uid="{8E8D5EDA-C6E4-410B-BA1E-9DC180756A43}"/>
    <cellStyle name="Output 2 2 5 6" xfId="29646" xr:uid="{7351BC01-39C2-49B1-A4F3-9CF4EBA59FC7}"/>
    <cellStyle name="Output 2 2 6" xfId="20567" xr:uid="{00000000-0005-0000-0000-000098510000}"/>
    <cellStyle name="Output 2 2 6 2" xfId="21091" xr:uid="{00000000-0005-0000-0000-000099510000}"/>
    <cellStyle name="Output 2 2 6 2 2" xfId="29911" xr:uid="{6B4101E8-8D68-402B-ACF6-2A9949709EE0}"/>
    <cellStyle name="Output 2 2 6 2 3" xfId="30375" xr:uid="{0D65160D-66DA-4071-AB9D-52FA5E5A58E3}"/>
    <cellStyle name="Output 2 2 6 3" xfId="29650" xr:uid="{25448DF9-54AF-439C-BB8C-9CBE674B182F}"/>
    <cellStyle name="Output 2 2 7" xfId="20568" xr:uid="{00000000-0005-0000-0000-00009A510000}"/>
    <cellStyle name="Output 2 2 7 2" xfId="21090" xr:uid="{00000000-0005-0000-0000-00009B510000}"/>
    <cellStyle name="Output 2 2 7 2 2" xfId="29910" xr:uid="{C505DB99-236B-4FD5-BF74-1601C838A128}"/>
    <cellStyle name="Output 2 2 7 2 3" xfId="30374" xr:uid="{756DD3FA-F119-4C3A-A588-81B3F392E941}"/>
    <cellStyle name="Output 2 2 7 3" xfId="29651" xr:uid="{29CBF248-F030-4812-A642-6239A3B801AE}"/>
    <cellStyle name="Output 2 2 8" xfId="20569" xr:uid="{00000000-0005-0000-0000-00009C510000}"/>
    <cellStyle name="Output 2 2 8 2" xfId="21089" xr:uid="{00000000-0005-0000-0000-00009D510000}"/>
    <cellStyle name="Output 2 2 8 2 2" xfId="29909" xr:uid="{9CEEDC7E-DD8C-4045-B784-9E14BEDF3976}"/>
    <cellStyle name="Output 2 2 8 2 3" xfId="30373" xr:uid="{3641A971-2596-4F34-8962-BFEDAF7766BD}"/>
    <cellStyle name="Output 2 2 8 3" xfId="29652" xr:uid="{56D75E80-CB87-40CB-AED3-4A2929E80216}"/>
    <cellStyle name="Output 2 2 9" xfId="20570" xr:uid="{00000000-0005-0000-0000-00009E510000}"/>
    <cellStyle name="Output 2 2 9 2" xfId="21088" xr:uid="{00000000-0005-0000-0000-00009F510000}"/>
    <cellStyle name="Output 2 2 9 2 2" xfId="29908" xr:uid="{1206FCE7-1E6B-4113-9EAD-8591A8DCFB1E}"/>
    <cellStyle name="Output 2 2 9 2 3" xfId="30372" xr:uid="{62B7FEBB-5970-4458-82A3-B4A9D6823D7E}"/>
    <cellStyle name="Output 2 2 9 3" xfId="29653" xr:uid="{E3EAAFF6-A89C-4D57-8D5B-51BAEC33F56C}"/>
    <cellStyle name="Output 2 3" xfId="20571" xr:uid="{00000000-0005-0000-0000-0000A0510000}"/>
    <cellStyle name="Output 2 3 2" xfId="20572" xr:uid="{00000000-0005-0000-0000-0000A1510000}"/>
    <cellStyle name="Output 2 3 2 2" xfId="21087" xr:uid="{00000000-0005-0000-0000-0000A2510000}"/>
    <cellStyle name="Output 2 3 2 2 2" xfId="29907" xr:uid="{F16F7F54-BC24-4D62-B8D7-43830B5FEFED}"/>
    <cellStyle name="Output 2 3 2 2 3" xfId="30371" xr:uid="{F0669B73-7561-4DFD-BB4C-C470BB794D5E}"/>
    <cellStyle name="Output 2 3 2 3" xfId="29654" xr:uid="{A461C9AD-3A3F-4FB2-8021-AFBA5204FC58}"/>
    <cellStyle name="Output 2 3 3" xfId="20573" xr:uid="{00000000-0005-0000-0000-0000A3510000}"/>
    <cellStyle name="Output 2 3 3 2" xfId="21086" xr:uid="{00000000-0005-0000-0000-0000A4510000}"/>
    <cellStyle name="Output 2 3 3 2 2" xfId="29906" xr:uid="{6D5C784A-0DF0-4802-9FDE-A7280CEE5642}"/>
    <cellStyle name="Output 2 3 3 2 3" xfId="30370" xr:uid="{BDFAC030-E9D2-4255-85D3-9ACCB6769CFB}"/>
    <cellStyle name="Output 2 3 3 3" xfId="29655" xr:uid="{C0C92F85-8F0F-45EF-AE4A-32F41F9989FC}"/>
    <cellStyle name="Output 2 3 4" xfId="20574" xr:uid="{00000000-0005-0000-0000-0000A5510000}"/>
    <cellStyle name="Output 2 3 4 2" xfId="21085" xr:uid="{00000000-0005-0000-0000-0000A6510000}"/>
    <cellStyle name="Output 2 3 4 2 2" xfId="29905" xr:uid="{0F077780-3A72-4CC0-A4C9-F54A7F660CDB}"/>
    <cellStyle name="Output 2 3 4 2 3" xfId="30369" xr:uid="{A9312913-87EA-4C90-82F9-9D67FCED3D72}"/>
    <cellStyle name="Output 2 3 4 3" xfId="29656" xr:uid="{B7F33D26-DF63-4C3B-B790-CC466DFBC201}"/>
    <cellStyle name="Output 2 3 5" xfId="20575" xr:uid="{00000000-0005-0000-0000-0000A7510000}"/>
    <cellStyle name="Output 2 3 5 2" xfId="21084" xr:uid="{00000000-0005-0000-0000-0000A8510000}"/>
    <cellStyle name="Output 2 3 5 2 2" xfId="29904" xr:uid="{1A01D45E-3A63-4C9B-9E23-C9230F8864FD}"/>
    <cellStyle name="Output 2 3 5 2 3" xfId="30368" xr:uid="{4BD2008F-84E1-4D06-8FEF-6DD33E301AA1}"/>
    <cellStyle name="Output 2 3 5 3" xfId="29657" xr:uid="{73D4A2F6-96C5-413C-B160-16EF9E31DB77}"/>
    <cellStyle name="Output 2 4" xfId="20576" xr:uid="{00000000-0005-0000-0000-0000A9510000}"/>
    <cellStyle name="Output 2 4 2" xfId="20577" xr:uid="{00000000-0005-0000-0000-0000AA510000}"/>
    <cellStyle name="Output 2 4 2 2" xfId="21083" xr:uid="{00000000-0005-0000-0000-0000AB510000}"/>
    <cellStyle name="Output 2 4 2 2 2" xfId="29903" xr:uid="{375821F5-EBF9-40CF-B02E-C9BAB1E507EE}"/>
    <cellStyle name="Output 2 4 2 2 3" xfId="30367" xr:uid="{F7328103-08E3-4792-9D2C-66754B495DF2}"/>
    <cellStyle name="Output 2 4 2 3" xfId="29658" xr:uid="{FFA00DEE-95DF-48EA-A2F7-E032CF763ECB}"/>
    <cellStyle name="Output 2 4 3" xfId="20578" xr:uid="{00000000-0005-0000-0000-0000AC510000}"/>
    <cellStyle name="Output 2 4 3 2" xfId="21082" xr:uid="{00000000-0005-0000-0000-0000AD510000}"/>
    <cellStyle name="Output 2 4 3 2 2" xfId="29902" xr:uid="{92E79E85-B9C5-4C76-960C-9739BE6D1594}"/>
    <cellStyle name="Output 2 4 3 2 3" xfId="30366" xr:uid="{240ABF80-4564-4563-9876-F166625C343C}"/>
    <cellStyle name="Output 2 4 3 3" xfId="29659" xr:uid="{8AAF9926-CBE8-490F-BC92-D7A6DAA0827E}"/>
    <cellStyle name="Output 2 4 4" xfId="20579" xr:uid="{00000000-0005-0000-0000-0000AE510000}"/>
    <cellStyle name="Output 2 4 4 2" xfId="21081" xr:uid="{00000000-0005-0000-0000-0000AF510000}"/>
    <cellStyle name="Output 2 4 4 2 2" xfId="29901" xr:uid="{6BEF0CAB-1637-44ED-A72F-AB89D43BBAFF}"/>
    <cellStyle name="Output 2 4 4 2 3" xfId="30365" xr:uid="{83386022-DD57-4AB7-B041-7FF97865228D}"/>
    <cellStyle name="Output 2 4 4 3" xfId="29660" xr:uid="{DCD6BCC9-4018-430C-996D-85099FC8906C}"/>
    <cellStyle name="Output 2 4 5" xfId="20580" xr:uid="{00000000-0005-0000-0000-0000B0510000}"/>
    <cellStyle name="Output 2 4 5 2" xfId="21080" xr:uid="{00000000-0005-0000-0000-0000B1510000}"/>
    <cellStyle name="Output 2 4 5 2 2" xfId="29900" xr:uid="{2C474AA6-51CB-4D81-8262-F52C60FA69C7}"/>
    <cellStyle name="Output 2 4 5 2 3" xfId="30364" xr:uid="{6A3F4C5B-747F-48C8-B7F1-AA9C8D40B5EA}"/>
    <cellStyle name="Output 2 4 5 3" xfId="29661" xr:uid="{02DD6D2E-2AA9-48C5-9B15-DF56B92D8B8F}"/>
    <cellStyle name="Output 2 5" xfId="20581" xr:uid="{00000000-0005-0000-0000-0000B2510000}"/>
    <cellStyle name="Output 2 5 2" xfId="20582" xr:uid="{00000000-0005-0000-0000-0000B3510000}"/>
    <cellStyle name="Output 2 5 2 2" xfId="21079" xr:uid="{00000000-0005-0000-0000-0000B4510000}"/>
    <cellStyle name="Output 2 5 2 2 2" xfId="29899" xr:uid="{0B63A18C-CD23-4CC2-90D8-4764EEB24213}"/>
    <cellStyle name="Output 2 5 2 2 3" xfId="30363" xr:uid="{2CC47B9D-4362-4361-89F8-816D5CB9BDE5}"/>
    <cellStyle name="Output 2 5 2 3" xfId="29662" xr:uid="{DA516D6E-C36D-409D-9471-C6C08BC8AB2F}"/>
    <cellStyle name="Output 2 5 3" xfId="20583" xr:uid="{00000000-0005-0000-0000-0000B5510000}"/>
    <cellStyle name="Output 2 5 3 2" xfId="21078" xr:uid="{00000000-0005-0000-0000-0000B6510000}"/>
    <cellStyle name="Output 2 5 3 2 2" xfId="29898" xr:uid="{F1EBAC19-D61A-4482-8157-1968376934ED}"/>
    <cellStyle name="Output 2 5 3 2 3" xfId="30362" xr:uid="{98862DEA-28C0-4068-BE9B-3A8DE878956E}"/>
    <cellStyle name="Output 2 5 3 3" xfId="29663" xr:uid="{027C223D-3080-40E6-9E64-D67E22C6C28B}"/>
    <cellStyle name="Output 2 5 4" xfId="20584" xr:uid="{00000000-0005-0000-0000-0000B7510000}"/>
    <cellStyle name="Output 2 5 4 2" xfId="21077" xr:uid="{00000000-0005-0000-0000-0000B8510000}"/>
    <cellStyle name="Output 2 5 4 2 2" xfId="29897" xr:uid="{414BD2D8-B5FC-4FFA-A73C-887BA31D80A8}"/>
    <cellStyle name="Output 2 5 4 2 3" xfId="30361" xr:uid="{1D5BE8D8-2B96-4AD2-B177-2EB759EA9A86}"/>
    <cellStyle name="Output 2 5 4 3" xfId="29664" xr:uid="{DBC808F3-8CEE-4B37-90D8-B68C6639B093}"/>
    <cellStyle name="Output 2 5 5" xfId="20585" xr:uid="{00000000-0005-0000-0000-0000B9510000}"/>
    <cellStyle name="Output 2 5 5 2" xfId="21076" xr:uid="{00000000-0005-0000-0000-0000BA510000}"/>
    <cellStyle name="Output 2 5 5 2 2" xfId="29896" xr:uid="{FF7065C3-B8EE-4104-9343-A48C500161D2}"/>
    <cellStyle name="Output 2 5 5 2 3" xfId="30360" xr:uid="{C8BDEB25-BA51-4386-B82D-BEB924349C99}"/>
    <cellStyle name="Output 2 5 5 3" xfId="29665" xr:uid="{FB7BE130-F470-469A-8ADF-2DAF96666355}"/>
    <cellStyle name="Output 2 6" xfId="20586" xr:uid="{00000000-0005-0000-0000-0000BB510000}"/>
    <cellStyle name="Output 2 6 2" xfId="20587" xr:uid="{00000000-0005-0000-0000-0000BC510000}"/>
    <cellStyle name="Output 2 6 2 2" xfId="21075" xr:uid="{00000000-0005-0000-0000-0000BD510000}"/>
    <cellStyle name="Output 2 6 2 2 2" xfId="29895" xr:uid="{9A965D4F-3E98-48E4-9D27-9FBE1C6BD56D}"/>
    <cellStyle name="Output 2 6 2 2 3" xfId="30359" xr:uid="{24F0A5B7-1B75-40F3-93A2-06871CD61635}"/>
    <cellStyle name="Output 2 6 2 3" xfId="29666" xr:uid="{1B4D3125-E297-428A-934D-DDEA09A08E1F}"/>
    <cellStyle name="Output 2 6 3" xfId="20588" xr:uid="{00000000-0005-0000-0000-0000BE510000}"/>
    <cellStyle name="Output 2 6 3 2" xfId="21074" xr:uid="{00000000-0005-0000-0000-0000BF510000}"/>
    <cellStyle name="Output 2 6 3 2 2" xfId="29894" xr:uid="{47DA0C64-9750-413D-8BCB-8123688A885C}"/>
    <cellStyle name="Output 2 6 3 2 3" xfId="30358" xr:uid="{FC277D46-9143-4D4A-A8E0-4FDCF221EC8C}"/>
    <cellStyle name="Output 2 6 3 3" xfId="29667" xr:uid="{961D3E46-F387-4E3F-A8BB-801B11B99C80}"/>
    <cellStyle name="Output 2 6 4" xfId="20589" xr:uid="{00000000-0005-0000-0000-0000C0510000}"/>
    <cellStyle name="Output 2 6 4 2" xfId="21073" xr:uid="{00000000-0005-0000-0000-0000C1510000}"/>
    <cellStyle name="Output 2 6 4 2 2" xfId="29893" xr:uid="{862132B0-0FA6-48ED-8D9A-724A87AADB84}"/>
    <cellStyle name="Output 2 6 4 2 3" xfId="30357" xr:uid="{52DDFD47-FA71-4EB5-969C-24993450002B}"/>
    <cellStyle name="Output 2 6 4 3" xfId="29668" xr:uid="{597D4DA2-3E01-4ABE-8AAB-814A35EAC3FC}"/>
    <cellStyle name="Output 2 6 5" xfId="20590" xr:uid="{00000000-0005-0000-0000-0000C2510000}"/>
    <cellStyle name="Output 2 6 5 2" xfId="21072" xr:uid="{00000000-0005-0000-0000-0000C3510000}"/>
    <cellStyle name="Output 2 6 5 2 2" xfId="29892" xr:uid="{4DAC112F-4EEC-4023-A6EF-1F91AAD41E36}"/>
    <cellStyle name="Output 2 6 5 2 3" xfId="30356" xr:uid="{26FEE509-374B-4E13-94D2-D5386E103952}"/>
    <cellStyle name="Output 2 6 5 3" xfId="29669" xr:uid="{C57F22FA-7561-4A27-8745-ADB00A2720D0}"/>
    <cellStyle name="Output 2 7" xfId="20591" xr:uid="{00000000-0005-0000-0000-0000C4510000}"/>
    <cellStyle name="Output 2 7 2" xfId="20592" xr:uid="{00000000-0005-0000-0000-0000C5510000}"/>
    <cellStyle name="Output 2 7 2 2" xfId="21071" xr:uid="{00000000-0005-0000-0000-0000C6510000}"/>
    <cellStyle name="Output 2 7 2 2 2" xfId="29891" xr:uid="{FCB1C41F-D6FC-4B61-9E22-507EFECE5547}"/>
    <cellStyle name="Output 2 7 2 2 3" xfId="30355" xr:uid="{C532DDCA-912E-41D9-9E33-8FF129DF7331}"/>
    <cellStyle name="Output 2 7 2 3" xfId="29670" xr:uid="{33A1CDE5-13FC-4723-BB23-D6064D1437A5}"/>
    <cellStyle name="Output 2 7 3" xfId="20593" xr:uid="{00000000-0005-0000-0000-0000C7510000}"/>
    <cellStyle name="Output 2 7 3 2" xfId="21070" xr:uid="{00000000-0005-0000-0000-0000C8510000}"/>
    <cellStyle name="Output 2 7 3 2 2" xfId="29890" xr:uid="{265A86F0-AE60-48A3-A5A8-EB77A079B6B1}"/>
    <cellStyle name="Output 2 7 3 2 3" xfId="30354" xr:uid="{BEA6377C-CF72-415E-B74D-749201D66F21}"/>
    <cellStyle name="Output 2 7 3 3" xfId="29671" xr:uid="{083485F2-3193-49C8-9CD4-48EEC349AF4C}"/>
    <cellStyle name="Output 2 7 4" xfId="20594" xr:uid="{00000000-0005-0000-0000-0000C9510000}"/>
    <cellStyle name="Output 2 7 4 2" xfId="21069" xr:uid="{00000000-0005-0000-0000-0000CA510000}"/>
    <cellStyle name="Output 2 7 4 2 2" xfId="29889" xr:uid="{B5F1CCD7-8569-4FDE-A1C2-22B5E6D4E6AD}"/>
    <cellStyle name="Output 2 7 4 2 3" xfId="30353" xr:uid="{6EF98257-C9C4-471C-865E-02165210F263}"/>
    <cellStyle name="Output 2 7 4 3" xfId="29672" xr:uid="{8B24A9EB-6B05-4E89-AC70-E5D39635F3A2}"/>
    <cellStyle name="Output 2 7 5" xfId="20595" xr:uid="{00000000-0005-0000-0000-0000CB510000}"/>
    <cellStyle name="Output 2 7 5 2" xfId="21068" xr:uid="{00000000-0005-0000-0000-0000CC510000}"/>
    <cellStyle name="Output 2 7 5 2 2" xfId="29888" xr:uid="{5A75EEF7-3B3D-422F-A85E-1A1D822B511B}"/>
    <cellStyle name="Output 2 7 5 2 3" xfId="30352" xr:uid="{7D9A30DB-DC53-441E-8A10-CA752F1D4AC9}"/>
    <cellStyle name="Output 2 7 5 3" xfId="29673" xr:uid="{BE481BFC-C98F-4616-AABA-24C03D3A62DC}"/>
    <cellStyle name="Output 2 8" xfId="20596" xr:uid="{00000000-0005-0000-0000-0000CD510000}"/>
    <cellStyle name="Output 2 8 2" xfId="20597" xr:uid="{00000000-0005-0000-0000-0000CE510000}"/>
    <cellStyle name="Output 2 8 2 2" xfId="21067" xr:uid="{00000000-0005-0000-0000-0000CF510000}"/>
    <cellStyle name="Output 2 8 2 2 2" xfId="29887" xr:uid="{53B3155E-66DB-4EC1-A097-4AC5AC28BD91}"/>
    <cellStyle name="Output 2 8 2 2 3" xfId="30351" xr:uid="{EAACC799-C67D-4477-A370-74D5F39670A0}"/>
    <cellStyle name="Output 2 8 2 3" xfId="29674" xr:uid="{2057CDC6-47C6-4E4F-9ACD-2A9A70E5913A}"/>
    <cellStyle name="Output 2 8 3" xfId="20598" xr:uid="{00000000-0005-0000-0000-0000D0510000}"/>
    <cellStyle name="Output 2 8 3 2" xfId="21066" xr:uid="{00000000-0005-0000-0000-0000D1510000}"/>
    <cellStyle name="Output 2 8 3 2 2" xfId="29886" xr:uid="{E727D0E3-E65A-4709-B99C-65C67A8140FB}"/>
    <cellStyle name="Output 2 8 3 2 3" xfId="30350" xr:uid="{C8E4285F-8007-4FD7-8C5A-2424008F5AE0}"/>
    <cellStyle name="Output 2 8 3 3" xfId="29675" xr:uid="{2FEF8681-E44F-4FA6-9D64-E6EE9502377A}"/>
    <cellStyle name="Output 2 8 4" xfId="20599" xr:uid="{00000000-0005-0000-0000-0000D2510000}"/>
    <cellStyle name="Output 2 8 4 2" xfId="21065" xr:uid="{00000000-0005-0000-0000-0000D3510000}"/>
    <cellStyle name="Output 2 8 4 2 2" xfId="29885" xr:uid="{9C4B5C44-8647-48A3-8171-9FB35D2DD442}"/>
    <cellStyle name="Output 2 8 4 2 3" xfId="30349" xr:uid="{A4AD445C-19C1-44A0-BFF6-9D14401D70C5}"/>
    <cellStyle name="Output 2 8 4 3" xfId="29676" xr:uid="{561F5A29-D59F-48EC-AF1F-0B761194AB49}"/>
    <cellStyle name="Output 2 8 5" xfId="20600" xr:uid="{00000000-0005-0000-0000-0000D4510000}"/>
    <cellStyle name="Output 2 8 5 2" xfId="21064" xr:uid="{00000000-0005-0000-0000-0000D5510000}"/>
    <cellStyle name="Output 2 8 5 2 2" xfId="29884" xr:uid="{24562B8D-3E80-49C7-BEF8-EA95AE6BD81E}"/>
    <cellStyle name="Output 2 8 5 2 3" xfId="30348" xr:uid="{82895C3D-A540-414F-BBE8-03883F268F82}"/>
    <cellStyle name="Output 2 8 5 3" xfId="29677" xr:uid="{37728F18-7E5D-451B-ACEE-8376940C71A0}"/>
    <cellStyle name="Output 2 9" xfId="20601" xr:uid="{00000000-0005-0000-0000-0000D6510000}"/>
    <cellStyle name="Output 2 9 2" xfId="20602" xr:uid="{00000000-0005-0000-0000-0000D7510000}"/>
    <cellStyle name="Output 2 9 2 2" xfId="21063" xr:uid="{00000000-0005-0000-0000-0000D8510000}"/>
    <cellStyle name="Output 2 9 2 2 2" xfId="29883" xr:uid="{468C1FC8-B48C-471B-ACE0-5B74010FD431}"/>
    <cellStyle name="Output 2 9 2 2 3" xfId="30347" xr:uid="{65A8E76B-085D-4E39-BC1B-FA742978F969}"/>
    <cellStyle name="Output 2 9 2 3" xfId="29678" xr:uid="{EC4A74F6-89BB-4BAC-8DC3-24A0BF24F569}"/>
    <cellStyle name="Output 2 9 3" xfId="20603" xr:uid="{00000000-0005-0000-0000-0000D9510000}"/>
    <cellStyle name="Output 2 9 3 2" xfId="21062" xr:uid="{00000000-0005-0000-0000-0000DA510000}"/>
    <cellStyle name="Output 2 9 3 2 2" xfId="29882" xr:uid="{014B5934-45C2-4347-A9A4-527393AFEDE7}"/>
    <cellStyle name="Output 2 9 3 2 3" xfId="30346" xr:uid="{6B71FB51-1180-4A65-B939-D859A2F3594F}"/>
    <cellStyle name="Output 2 9 3 3" xfId="29679" xr:uid="{32FBC8AD-820B-4ABA-83A7-CEC5253D319E}"/>
    <cellStyle name="Output 2 9 4" xfId="20604" xr:uid="{00000000-0005-0000-0000-0000DB510000}"/>
    <cellStyle name="Output 2 9 4 2" xfId="21061" xr:uid="{00000000-0005-0000-0000-0000DC510000}"/>
    <cellStyle name="Output 2 9 4 2 2" xfId="29881" xr:uid="{30D32E77-1E1D-4C19-AF24-703F181EB8DF}"/>
    <cellStyle name="Output 2 9 4 2 3" xfId="30345" xr:uid="{DAB36459-888D-4B8E-B948-E0944EBE5A64}"/>
    <cellStyle name="Output 2 9 4 3" xfId="29680" xr:uid="{0B9FB912-00BF-4E19-8672-5A128A906998}"/>
    <cellStyle name="Output 2 9 5" xfId="20605" xr:uid="{00000000-0005-0000-0000-0000DD510000}"/>
    <cellStyle name="Output 2 9 5 2" xfId="21060" xr:uid="{00000000-0005-0000-0000-0000DE510000}"/>
    <cellStyle name="Output 2 9 5 2 2" xfId="29880" xr:uid="{B90206A6-06E8-4EFA-A01B-3F9A33019991}"/>
    <cellStyle name="Output 2 9 5 2 3" xfId="30344" xr:uid="{84CF0ED3-2CC8-4B21-B8A7-668C487EF74B}"/>
    <cellStyle name="Output 2 9 5 3" xfId="29681" xr:uid="{B04C34F0-A618-4151-92EF-3D3A8477F769}"/>
    <cellStyle name="Output 3" xfId="20606" xr:uid="{00000000-0005-0000-0000-0000DF510000}"/>
    <cellStyle name="Output 3 2" xfId="20607" xr:uid="{00000000-0005-0000-0000-0000E0510000}"/>
    <cellStyle name="Output 3 2 2" xfId="21058" xr:uid="{00000000-0005-0000-0000-0000E1510000}"/>
    <cellStyle name="Output 3 2 2 2" xfId="29878" xr:uid="{7F68AF10-926D-4980-82BA-9A8229814138}"/>
    <cellStyle name="Output 3 2 2 3" xfId="30342" xr:uid="{F02AED08-C737-4045-B8AB-7FA77756EABC}"/>
    <cellStyle name="Output 3 2 3" xfId="29683" xr:uid="{523E4B56-0856-45A5-93AB-156686D62BDE}"/>
    <cellStyle name="Output 3 3" xfId="20608" xr:uid="{00000000-0005-0000-0000-0000E2510000}"/>
    <cellStyle name="Output 3 3 2" xfId="21057" xr:uid="{00000000-0005-0000-0000-0000E3510000}"/>
    <cellStyle name="Output 3 3 2 2" xfId="29877" xr:uid="{AD119AB9-4C7A-46ED-A37F-65AF38E5BCAE}"/>
    <cellStyle name="Output 3 3 2 3" xfId="30341" xr:uid="{599A45A1-369E-420C-B503-4F87A1D70643}"/>
    <cellStyle name="Output 3 3 3" xfId="29684" xr:uid="{6D65D283-2F05-49CD-8FDF-1E25DA0C4EBE}"/>
    <cellStyle name="Output 3 4" xfId="21059" xr:uid="{00000000-0005-0000-0000-0000E4510000}"/>
    <cellStyle name="Output 3 4 2" xfId="29879" xr:uid="{B8154819-FCA4-425C-AB2A-2DACAE890633}"/>
    <cellStyle name="Output 3 4 3" xfId="30343" xr:uid="{A9A00681-65AF-4C2D-BC02-10CBA5832DAE}"/>
    <cellStyle name="Output 3 5" xfId="29682" xr:uid="{5553F36E-C47A-4E01-A7EB-C9701BFB783D}"/>
    <cellStyle name="Output 4" xfId="20609" xr:uid="{00000000-0005-0000-0000-0000E5510000}"/>
    <cellStyle name="Output 4 2" xfId="20610" xr:uid="{00000000-0005-0000-0000-0000E6510000}"/>
    <cellStyle name="Output 4 2 2" xfId="21055" xr:uid="{00000000-0005-0000-0000-0000E7510000}"/>
    <cellStyle name="Output 4 2 2 2" xfId="29875" xr:uid="{21B6520C-D20F-4374-B8C5-ADBBD24B6E26}"/>
    <cellStyle name="Output 4 2 2 3" xfId="30339" xr:uid="{7D3BE337-4D28-430C-A1EA-FCD62CB67ABE}"/>
    <cellStyle name="Output 4 2 3" xfId="29686" xr:uid="{3280D0C7-8858-4DE7-A9D5-0DA5FACB846E}"/>
    <cellStyle name="Output 4 3" xfId="20611" xr:uid="{00000000-0005-0000-0000-0000E8510000}"/>
    <cellStyle name="Output 4 3 2" xfId="21054" xr:uid="{00000000-0005-0000-0000-0000E9510000}"/>
    <cellStyle name="Output 4 3 2 2" xfId="29874" xr:uid="{ED8A3D90-9FA0-459F-B6E8-0B1478D88488}"/>
    <cellStyle name="Output 4 3 2 3" xfId="30338" xr:uid="{42EF80DF-77DC-496B-962D-A4FCDF1BFA77}"/>
    <cellStyle name="Output 4 3 3" xfId="29687" xr:uid="{A63C964E-7976-4EF4-8DB7-A7A6E8FAE2EF}"/>
    <cellStyle name="Output 4 4" xfId="21056" xr:uid="{00000000-0005-0000-0000-0000EA510000}"/>
    <cellStyle name="Output 4 4 2" xfId="29876" xr:uid="{AD645449-431E-4759-B54A-875B6F55FF0D}"/>
    <cellStyle name="Output 4 4 3" xfId="30340" xr:uid="{A196A861-3E63-47EE-BCF1-AD62A69AA559}"/>
    <cellStyle name="Output 4 5" xfId="29685" xr:uid="{1798003D-AF83-4C19-A609-69CB94C665AF}"/>
    <cellStyle name="Output 5" xfId="20612" xr:uid="{00000000-0005-0000-0000-0000EB510000}"/>
    <cellStyle name="Output 5 2" xfId="20613" xr:uid="{00000000-0005-0000-0000-0000EC510000}"/>
    <cellStyle name="Output 5 2 2" xfId="21052" xr:uid="{00000000-0005-0000-0000-0000ED510000}"/>
    <cellStyle name="Output 5 2 2 2" xfId="29872" xr:uid="{D0D1EEA1-B569-4B86-BA47-303EB01438BE}"/>
    <cellStyle name="Output 5 2 2 3" xfId="30336" xr:uid="{2FE7F71F-11FF-4E5E-851D-4376F0302822}"/>
    <cellStyle name="Output 5 2 3" xfId="29689" xr:uid="{B74EF521-C8C2-4EF7-BDD6-A73D5A76CE4B}"/>
    <cellStyle name="Output 5 3" xfId="20614" xr:uid="{00000000-0005-0000-0000-0000EE510000}"/>
    <cellStyle name="Output 5 3 2" xfId="21051" xr:uid="{00000000-0005-0000-0000-0000EF510000}"/>
    <cellStyle name="Output 5 3 2 2" xfId="29871" xr:uid="{19616B95-DF58-4829-8C06-CCE20B44FB1B}"/>
    <cellStyle name="Output 5 3 2 3" xfId="30335" xr:uid="{63ACDD2A-2939-4328-8F26-B0CEB03F6A68}"/>
    <cellStyle name="Output 5 3 3" xfId="29690" xr:uid="{8D67A01E-272E-427D-87B3-849C2BA8137A}"/>
    <cellStyle name="Output 5 4" xfId="21053" xr:uid="{00000000-0005-0000-0000-0000F0510000}"/>
    <cellStyle name="Output 5 4 2" xfId="29873" xr:uid="{F4461E7A-F599-4B90-80D2-3C7BF223EA25}"/>
    <cellStyle name="Output 5 4 3" xfId="30337" xr:uid="{A2831009-95D7-43AE-A667-F0606423C364}"/>
    <cellStyle name="Output 5 5" xfId="29688" xr:uid="{BA290191-F0C5-47C5-A6C7-396AE3AE6AE8}"/>
    <cellStyle name="Output 6" xfId="20615" xr:uid="{00000000-0005-0000-0000-0000F1510000}"/>
    <cellStyle name="Output 6 2" xfId="20616" xr:uid="{00000000-0005-0000-0000-0000F2510000}"/>
    <cellStyle name="Output 6 2 2" xfId="21049" xr:uid="{00000000-0005-0000-0000-0000F3510000}"/>
    <cellStyle name="Output 6 2 2 2" xfId="29869" xr:uid="{460B573E-E97C-407B-9061-59AE4800B565}"/>
    <cellStyle name="Output 6 2 2 3" xfId="30333" xr:uid="{D85449BF-F86F-4137-A6C9-BEB09D979BC0}"/>
    <cellStyle name="Output 6 2 3" xfId="29692" xr:uid="{7E414581-73D0-47EF-BF02-77BBA00177C8}"/>
    <cellStyle name="Output 6 3" xfId="20617" xr:uid="{00000000-0005-0000-0000-0000F4510000}"/>
    <cellStyle name="Output 6 3 2" xfId="21048" xr:uid="{00000000-0005-0000-0000-0000F5510000}"/>
    <cellStyle name="Output 6 3 2 2" xfId="29868" xr:uid="{9503C6F7-B4CC-490D-887C-D512437E5353}"/>
    <cellStyle name="Output 6 3 2 3" xfId="30332" xr:uid="{77B3F4DB-3608-4960-90F6-BE87EEEAE5DE}"/>
    <cellStyle name="Output 6 3 3" xfId="29693" xr:uid="{88D00C46-1F31-4B1A-B70B-2BCB19799E6F}"/>
    <cellStyle name="Output 6 4" xfId="21050" xr:uid="{00000000-0005-0000-0000-0000F6510000}"/>
    <cellStyle name="Output 6 4 2" xfId="29870" xr:uid="{F4FC823C-54E1-4AE1-A2EB-6D31F8D221B4}"/>
    <cellStyle name="Output 6 4 3" xfId="30334" xr:uid="{7C029D67-B3A0-4ABD-B44F-CBC241C96484}"/>
    <cellStyle name="Output 6 5" xfId="29691" xr:uid="{D71E4A49-9377-464B-B3D1-BD55160D53E3}"/>
    <cellStyle name="Output 7" xfId="20618" xr:uid="{00000000-0005-0000-0000-0000F7510000}"/>
    <cellStyle name="Output 7 2" xfId="21047" xr:uid="{00000000-0005-0000-0000-0000F8510000}"/>
    <cellStyle name="Output 7 2 2" xfId="29867" xr:uid="{C3F41C88-2F5A-4821-86D0-D4086CE6157E}"/>
    <cellStyle name="Output 7 2 3" xfId="30331" xr:uid="{045F913B-5EC2-42AB-8DF2-B6FF212460A4}"/>
    <cellStyle name="Output 7 3" xfId="29694" xr:uid="{2AF8C0CF-38AA-44E7-B1C8-3953BD7CC9FE}"/>
    <cellStyle name="Percen - Style1" xfId="20619" xr:uid="{00000000-0005-0000-0000-0000F9510000}"/>
    <cellStyle name="Percent" xfId="20960" builtinId="5"/>
    <cellStyle name="Percent [0]" xfId="20620" xr:uid="{00000000-0005-0000-0000-0000FB510000}"/>
    <cellStyle name="Percent [00]" xfId="20621" xr:uid="{00000000-0005-0000-0000-0000FC510000}"/>
    <cellStyle name="Percent 10" xfId="20622" xr:uid="{00000000-0005-0000-0000-0000FD510000}"/>
    <cellStyle name="Percent 10 2" xfId="20623" xr:uid="{00000000-0005-0000-0000-0000FE510000}"/>
    <cellStyle name="Percent 10 2 2" xfId="20624" xr:uid="{00000000-0005-0000-0000-0000FF510000}"/>
    <cellStyle name="Percent 10 3" xfId="20625" xr:uid="{00000000-0005-0000-0000-000000520000}"/>
    <cellStyle name="Percent 10 4" xfId="20626" xr:uid="{00000000-0005-0000-0000-000001520000}"/>
    <cellStyle name="Percent 11" xfId="20627" xr:uid="{00000000-0005-0000-0000-000002520000}"/>
    <cellStyle name="Percent 11 2" xfId="20628" xr:uid="{00000000-0005-0000-0000-000003520000}"/>
    <cellStyle name="Percent 12" xfId="20629" xr:uid="{00000000-0005-0000-0000-000004520000}"/>
    <cellStyle name="Percent 12 2" xfId="20630" xr:uid="{00000000-0005-0000-0000-000005520000}"/>
    <cellStyle name="Percent 13" xfId="20631" xr:uid="{00000000-0005-0000-0000-000006520000}"/>
    <cellStyle name="Percent 13 2" xfId="20632" xr:uid="{00000000-0005-0000-0000-000007520000}"/>
    <cellStyle name="Percent 14" xfId="20633" xr:uid="{00000000-0005-0000-0000-000008520000}"/>
    <cellStyle name="Percent 15" xfId="20634" xr:uid="{00000000-0005-0000-0000-000009520000}"/>
    <cellStyle name="Percent 15 2" xfId="20635" xr:uid="{00000000-0005-0000-0000-00000A520000}"/>
    <cellStyle name="Percent 16" xfId="20636" xr:uid="{00000000-0005-0000-0000-00000B520000}"/>
    <cellStyle name="Percent 17" xfId="20637" xr:uid="{00000000-0005-0000-0000-00000C520000}"/>
    <cellStyle name="Percent 18" xfId="20638" xr:uid="{00000000-0005-0000-0000-00000D520000}"/>
    <cellStyle name="Percent 19" xfId="20639" xr:uid="{00000000-0005-0000-0000-00000E520000}"/>
    <cellStyle name="Percent 2" xfId="6" xr:uid="{00000000-0005-0000-0000-00000F520000}"/>
    <cellStyle name="Percent 2 2" xfId="20640" xr:uid="{00000000-0005-0000-0000-000010520000}"/>
    <cellStyle name="Percent 2 2 2" xfId="20641" xr:uid="{00000000-0005-0000-0000-000011520000}"/>
    <cellStyle name="Percent 2 2 3" xfId="20642" xr:uid="{00000000-0005-0000-0000-000012520000}"/>
    <cellStyle name="Percent 2 2 4" xfId="20643" xr:uid="{00000000-0005-0000-0000-000013520000}"/>
    <cellStyle name="Percent 2 2 4 2" xfId="20644" xr:uid="{00000000-0005-0000-0000-000014520000}"/>
    <cellStyle name="Percent 2 2 4 2 2" xfId="20645" xr:uid="{00000000-0005-0000-0000-000015520000}"/>
    <cellStyle name="Percent 2 2 4 2 2 2" xfId="20646" xr:uid="{00000000-0005-0000-0000-000016520000}"/>
    <cellStyle name="Percent 2 2 4 2 2 3" xfId="20647" xr:uid="{00000000-0005-0000-0000-000017520000}"/>
    <cellStyle name="Percent 2 2 4 2 2 4" xfId="20648" xr:uid="{00000000-0005-0000-0000-000018520000}"/>
    <cellStyle name="Percent 2 2 4 2 3" xfId="20649" xr:uid="{00000000-0005-0000-0000-000019520000}"/>
    <cellStyle name="Percent 2 2 4 2 4" xfId="20650" xr:uid="{00000000-0005-0000-0000-00001A520000}"/>
    <cellStyle name="Percent 2 2 4 2 5" xfId="20651" xr:uid="{00000000-0005-0000-0000-00001B520000}"/>
    <cellStyle name="Percent 2 2 4 3" xfId="20652" xr:uid="{00000000-0005-0000-0000-00001C520000}"/>
    <cellStyle name="Percent 2 2 4 3 2" xfId="20653" xr:uid="{00000000-0005-0000-0000-00001D520000}"/>
    <cellStyle name="Percent 2 2 4 3 3" xfId="20654" xr:uid="{00000000-0005-0000-0000-00001E520000}"/>
    <cellStyle name="Percent 2 2 4 3 4" xfId="20655" xr:uid="{00000000-0005-0000-0000-00001F520000}"/>
    <cellStyle name="Percent 2 2 4 4" xfId="20656" xr:uid="{00000000-0005-0000-0000-000020520000}"/>
    <cellStyle name="Percent 2 2 4 5" xfId="20657" xr:uid="{00000000-0005-0000-0000-000021520000}"/>
    <cellStyle name="Percent 2 2 4 6" xfId="20658" xr:uid="{00000000-0005-0000-0000-000022520000}"/>
    <cellStyle name="Percent 2 2 5" xfId="20659" xr:uid="{00000000-0005-0000-0000-000023520000}"/>
    <cellStyle name="Percent 2 3" xfId="20660" xr:uid="{00000000-0005-0000-0000-000024520000}"/>
    <cellStyle name="Percent 2 4" xfId="20661" xr:uid="{00000000-0005-0000-0000-000025520000}"/>
    <cellStyle name="Percent 2 5" xfId="20662" xr:uid="{00000000-0005-0000-0000-000026520000}"/>
    <cellStyle name="Percent 2 6" xfId="20663" xr:uid="{00000000-0005-0000-0000-000027520000}"/>
    <cellStyle name="Percent 2 7" xfId="20664" xr:uid="{00000000-0005-0000-0000-000028520000}"/>
    <cellStyle name="Percent 2 8" xfId="20665" xr:uid="{00000000-0005-0000-0000-000029520000}"/>
    <cellStyle name="Percent 2 8 2" xfId="20666" xr:uid="{00000000-0005-0000-0000-00002A520000}"/>
    <cellStyle name="Percent 2 9" xfId="20667" xr:uid="{00000000-0005-0000-0000-00002B520000}"/>
    <cellStyle name="Percent 2 9 2" xfId="20668" xr:uid="{00000000-0005-0000-0000-00002C520000}"/>
    <cellStyle name="Percent 2 9 2 2" xfId="20669" xr:uid="{00000000-0005-0000-0000-00002D520000}"/>
    <cellStyle name="Percent 2 9 2 2 2" xfId="20670" xr:uid="{00000000-0005-0000-0000-00002E520000}"/>
    <cellStyle name="Percent 2 9 2 2 3" xfId="20671" xr:uid="{00000000-0005-0000-0000-00002F520000}"/>
    <cellStyle name="Percent 2 9 2 2 4" xfId="20672" xr:uid="{00000000-0005-0000-0000-000030520000}"/>
    <cellStyle name="Percent 2 9 2 3" xfId="20673" xr:uid="{00000000-0005-0000-0000-000031520000}"/>
    <cellStyle name="Percent 2 9 2 4" xfId="20674" xr:uid="{00000000-0005-0000-0000-000032520000}"/>
    <cellStyle name="Percent 2 9 2 5" xfId="20675" xr:uid="{00000000-0005-0000-0000-000033520000}"/>
    <cellStyle name="Percent 2 9 3" xfId="20676" xr:uid="{00000000-0005-0000-0000-000034520000}"/>
    <cellStyle name="Percent 2 9 3 2" xfId="20677" xr:uid="{00000000-0005-0000-0000-000035520000}"/>
    <cellStyle name="Percent 2 9 3 3" xfId="20678" xr:uid="{00000000-0005-0000-0000-000036520000}"/>
    <cellStyle name="Percent 2 9 3 4" xfId="20679" xr:uid="{00000000-0005-0000-0000-000037520000}"/>
    <cellStyle name="Percent 2 9 4" xfId="20680" xr:uid="{00000000-0005-0000-0000-000038520000}"/>
    <cellStyle name="Percent 2 9 5" xfId="20681" xr:uid="{00000000-0005-0000-0000-000039520000}"/>
    <cellStyle name="Percent 2 9 6" xfId="20682" xr:uid="{00000000-0005-0000-0000-00003A520000}"/>
    <cellStyle name="Percent 20" xfId="20683" xr:uid="{00000000-0005-0000-0000-00003B520000}"/>
    <cellStyle name="Percent 21" xfId="20684" xr:uid="{00000000-0005-0000-0000-00003C520000}"/>
    <cellStyle name="Percent 21 2" xfId="20685" xr:uid="{00000000-0005-0000-0000-00003D520000}"/>
    <cellStyle name="Percent 21 3" xfId="20686" xr:uid="{00000000-0005-0000-0000-00003E520000}"/>
    <cellStyle name="Percent 21 4" xfId="20687" xr:uid="{00000000-0005-0000-0000-00003F520000}"/>
    <cellStyle name="Percent 3" xfId="14" xr:uid="{00000000-0005-0000-0000-000040520000}"/>
    <cellStyle name="Percent 3 2" xfId="20688" xr:uid="{00000000-0005-0000-0000-000041520000}"/>
    <cellStyle name="Percent 3 2 2" xfId="20689" xr:uid="{00000000-0005-0000-0000-000042520000}"/>
    <cellStyle name="Percent 3 2 2 2" xfId="20690" xr:uid="{00000000-0005-0000-0000-000043520000}"/>
    <cellStyle name="Percent 3 2 2 3" xfId="20691" xr:uid="{00000000-0005-0000-0000-000044520000}"/>
    <cellStyle name="Percent 3 2 3" xfId="20692" xr:uid="{00000000-0005-0000-0000-000045520000}"/>
    <cellStyle name="Percent 3 2 4" xfId="20693" xr:uid="{00000000-0005-0000-0000-000046520000}"/>
    <cellStyle name="Percent 3 3" xfId="20694" xr:uid="{00000000-0005-0000-0000-000047520000}"/>
    <cellStyle name="Percent 3 3 2" xfId="20695" xr:uid="{00000000-0005-0000-0000-000048520000}"/>
    <cellStyle name="Percent 3 4" xfId="20696" xr:uid="{00000000-0005-0000-0000-000049520000}"/>
    <cellStyle name="Percent 3 4 2" xfId="20697" xr:uid="{00000000-0005-0000-0000-00004A520000}"/>
    <cellStyle name="Percent 3 4 3" xfId="20698" xr:uid="{00000000-0005-0000-0000-00004B520000}"/>
    <cellStyle name="Percent 4" xfId="20699" xr:uid="{00000000-0005-0000-0000-00004C520000}"/>
    <cellStyle name="Percent 4 2" xfId="20700" xr:uid="{00000000-0005-0000-0000-00004D520000}"/>
    <cellStyle name="Percent 4 2 2" xfId="20701" xr:uid="{00000000-0005-0000-0000-00004E520000}"/>
    <cellStyle name="Percent 4 2 2 2" xfId="20702" xr:uid="{00000000-0005-0000-0000-00004F520000}"/>
    <cellStyle name="Percent 4 3" xfId="20703" xr:uid="{00000000-0005-0000-0000-000050520000}"/>
    <cellStyle name="Percent 4 3 2" xfId="20704" xr:uid="{00000000-0005-0000-0000-000051520000}"/>
    <cellStyle name="Percent 4 4" xfId="20705" xr:uid="{00000000-0005-0000-0000-000052520000}"/>
    <cellStyle name="Percent 5" xfId="20706" xr:uid="{00000000-0005-0000-0000-000053520000}"/>
    <cellStyle name="Percent 5 2" xfId="20707" xr:uid="{00000000-0005-0000-0000-000054520000}"/>
    <cellStyle name="Percent 5 2 2" xfId="20708" xr:uid="{00000000-0005-0000-0000-000055520000}"/>
    <cellStyle name="Percent 5 2 2 2" xfId="20709" xr:uid="{00000000-0005-0000-0000-000056520000}"/>
    <cellStyle name="Percent 5 2 3" xfId="20710" xr:uid="{00000000-0005-0000-0000-000057520000}"/>
    <cellStyle name="Percent 5 2 4" xfId="20711" xr:uid="{00000000-0005-0000-0000-000058520000}"/>
    <cellStyle name="Percent 5 2 4 2" xfId="20712" xr:uid="{00000000-0005-0000-0000-000059520000}"/>
    <cellStyle name="Percent 5 2 4 2 2" xfId="20713" xr:uid="{00000000-0005-0000-0000-00005A520000}"/>
    <cellStyle name="Percent 5 2 4 2 3" xfId="20714" xr:uid="{00000000-0005-0000-0000-00005B520000}"/>
    <cellStyle name="Percent 5 2 4 2 4" xfId="20715" xr:uid="{00000000-0005-0000-0000-00005C520000}"/>
    <cellStyle name="Percent 5 2 4 3" xfId="20716" xr:uid="{00000000-0005-0000-0000-00005D520000}"/>
    <cellStyle name="Percent 5 2 4 4" xfId="20717" xr:uid="{00000000-0005-0000-0000-00005E520000}"/>
    <cellStyle name="Percent 5 2 4 5" xfId="20718" xr:uid="{00000000-0005-0000-0000-00005F520000}"/>
    <cellStyle name="Percent 5 2 5" xfId="20719" xr:uid="{00000000-0005-0000-0000-000060520000}"/>
    <cellStyle name="Percent 5 2 5 2" xfId="20720" xr:uid="{00000000-0005-0000-0000-000061520000}"/>
    <cellStyle name="Percent 5 2 5 3" xfId="20721" xr:uid="{00000000-0005-0000-0000-000062520000}"/>
    <cellStyle name="Percent 5 2 5 4" xfId="20722" xr:uid="{00000000-0005-0000-0000-000063520000}"/>
    <cellStyle name="Percent 5 2 6" xfId="20723" xr:uid="{00000000-0005-0000-0000-000064520000}"/>
    <cellStyle name="Percent 5 2 7" xfId="20724" xr:uid="{00000000-0005-0000-0000-000065520000}"/>
    <cellStyle name="Percent 5 2 8" xfId="20725" xr:uid="{00000000-0005-0000-0000-000066520000}"/>
    <cellStyle name="Percent 5 3" xfId="20726" xr:uid="{00000000-0005-0000-0000-000067520000}"/>
    <cellStyle name="Percent 5 3 2" xfId="20727" xr:uid="{00000000-0005-0000-0000-000068520000}"/>
    <cellStyle name="Percent 5 4" xfId="20728" xr:uid="{00000000-0005-0000-0000-000069520000}"/>
    <cellStyle name="Percent 5 4 2" xfId="20729" xr:uid="{00000000-0005-0000-0000-00006A520000}"/>
    <cellStyle name="Percent 5 4 2 2" xfId="20730" xr:uid="{00000000-0005-0000-0000-00006B520000}"/>
    <cellStyle name="Percent 5 4 2 3" xfId="20731" xr:uid="{00000000-0005-0000-0000-00006C520000}"/>
    <cellStyle name="Percent 5 4 2 4" xfId="20732" xr:uid="{00000000-0005-0000-0000-00006D520000}"/>
    <cellStyle name="Percent 5 4 3" xfId="20733" xr:uid="{00000000-0005-0000-0000-00006E520000}"/>
    <cellStyle name="Percent 5 4 4" xfId="20734" xr:uid="{00000000-0005-0000-0000-00006F520000}"/>
    <cellStyle name="Percent 5 4 5" xfId="20735" xr:uid="{00000000-0005-0000-0000-000070520000}"/>
    <cellStyle name="Percent 5 5" xfId="20736" xr:uid="{00000000-0005-0000-0000-000071520000}"/>
    <cellStyle name="Percent 5 5 2" xfId="20737" xr:uid="{00000000-0005-0000-0000-000072520000}"/>
    <cellStyle name="Percent 5 5 3" xfId="20738" xr:uid="{00000000-0005-0000-0000-000073520000}"/>
    <cellStyle name="Percent 5 5 4" xfId="20739" xr:uid="{00000000-0005-0000-0000-000074520000}"/>
    <cellStyle name="Percent 5 6" xfId="20740" xr:uid="{00000000-0005-0000-0000-000075520000}"/>
    <cellStyle name="Percent 5 7" xfId="20741" xr:uid="{00000000-0005-0000-0000-000076520000}"/>
    <cellStyle name="Percent 5 8" xfId="20742" xr:uid="{00000000-0005-0000-0000-000077520000}"/>
    <cellStyle name="Percent 6" xfId="20743" xr:uid="{00000000-0005-0000-0000-000078520000}"/>
    <cellStyle name="Percent 6 2" xfId="20744" xr:uid="{00000000-0005-0000-0000-000079520000}"/>
    <cellStyle name="Percent 6 2 2" xfId="20745" xr:uid="{00000000-0005-0000-0000-00007A520000}"/>
    <cellStyle name="Percent 6 3" xfId="20746" xr:uid="{00000000-0005-0000-0000-00007B520000}"/>
    <cellStyle name="Percent 6 3 2" xfId="20747" xr:uid="{00000000-0005-0000-0000-00007C520000}"/>
    <cellStyle name="Percent 7" xfId="20748" xr:uid="{00000000-0005-0000-0000-00007D520000}"/>
    <cellStyle name="Percent 7 2" xfId="20749" xr:uid="{00000000-0005-0000-0000-00007E520000}"/>
    <cellStyle name="Percent 7 2 2" xfId="20750" xr:uid="{00000000-0005-0000-0000-00007F520000}"/>
    <cellStyle name="Percent 7 3" xfId="20751" xr:uid="{00000000-0005-0000-0000-000080520000}"/>
    <cellStyle name="Percent 8" xfId="20752" xr:uid="{00000000-0005-0000-0000-000081520000}"/>
    <cellStyle name="Percent 8 10" xfId="20753" xr:uid="{00000000-0005-0000-0000-000082520000}"/>
    <cellStyle name="Percent 8 11" xfId="20754" xr:uid="{00000000-0005-0000-0000-000083520000}"/>
    <cellStyle name="Percent 8 12" xfId="20755" xr:uid="{00000000-0005-0000-0000-000084520000}"/>
    <cellStyle name="Percent 8 2" xfId="20756" xr:uid="{00000000-0005-0000-0000-000085520000}"/>
    <cellStyle name="Percent 8 3" xfId="20757" xr:uid="{00000000-0005-0000-0000-000086520000}"/>
    <cellStyle name="Percent 8 4" xfId="20758" xr:uid="{00000000-0005-0000-0000-000087520000}"/>
    <cellStyle name="Percent 8 5" xfId="20759" xr:uid="{00000000-0005-0000-0000-000088520000}"/>
    <cellStyle name="Percent 8 6" xfId="20760" xr:uid="{00000000-0005-0000-0000-000089520000}"/>
    <cellStyle name="Percent 8 7" xfId="20761" xr:uid="{00000000-0005-0000-0000-00008A520000}"/>
    <cellStyle name="Percent 8 8" xfId="20762" xr:uid="{00000000-0005-0000-0000-00008B520000}"/>
    <cellStyle name="Percent 8 9" xfId="20763" xr:uid="{00000000-0005-0000-0000-00008C520000}"/>
    <cellStyle name="Percent 9" xfId="20764" xr:uid="{00000000-0005-0000-0000-00008D520000}"/>
    <cellStyle name="Percent 9 10" xfId="20765" xr:uid="{00000000-0005-0000-0000-00008E520000}"/>
    <cellStyle name="Percent 9 11" xfId="20766" xr:uid="{00000000-0005-0000-0000-00008F520000}"/>
    <cellStyle name="Percent 9 2" xfId="20767" xr:uid="{00000000-0005-0000-0000-000090520000}"/>
    <cellStyle name="Percent 9 3" xfId="20768" xr:uid="{00000000-0005-0000-0000-000091520000}"/>
    <cellStyle name="Percent 9 4" xfId="20769" xr:uid="{00000000-0005-0000-0000-000092520000}"/>
    <cellStyle name="Percent 9 5" xfId="20770" xr:uid="{00000000-0005-0000-0000-000093520000}"/>
    <cellStyle name="Percent 9 6" xfId="20771" xr:uid="{00000000-0005-0000-0000-000094520000}"/>
    <cellStyle name="Percent 9 7" xfId="20772" xr:uid="{00000000-0005-0000-0000-000095520000}"/>
    <cellStyle name="Percent 9 8" xfId="20773" xr:uid="{00000000-0005-0000-0000-000096520000}"/>
    <cellStyle name="Percent 9 9" xfId="20774" xr:uid="{00000000-0005-0000-0000-000097520000}"/>
    <cellStyle name="PrePop Currency (0)" xfId="20775" xr:uid="{00000000-0005-0000-0000-000098520000}"/>
    <cellStyle name="PrePop Currency (2)" xfId="20776" xr:uid="{00000000-0005-0000-0000-000099520000}"/>
    <cellStyle name="PrePop Units (0)" xfId="20777" xr:uid="{00000000-0005-0000-0000-00009A520000}"/>
    <cellStyle name="PrePop Units (1)" xfId="20778" xr:uid="{00000000-0005-0000-0000-00009B520000}"/>
    <cellStyle name="PrePop Units (2)" xfId="20779" xr:uid="{00000000-0005-0000-0000-00009C520000}"/>
    <cellStyle name="Price" xfId="20780" xr:uid="{00000000-0005-0000-0000-00009D520000}"/>
    <cellStyle name="Price 2" xfId="20781" xr:uid="{00000000-0005-0000-0000-00009E520000}"/>
    <cellStyle name="Price 3" xfId="20782" xr:uid="{00000000-0005-0000-0000-00009F520000}"/>
    <cellStyle name="RunRep_Header" xfId="20783" xr:uid="{00000000-0005-0000-0000-0000A0520000}"/>
    <cellStyle name="Sheet Title" xfId="20784" xr:uid="{00000000-0005-0000-0000-0000A1520000}"/>
    <cellStyle name="showExposure" xfId="20785" xr:uid="{00000000-0005-0000-0000-0000A2520000}"/>
    <cellStyle name="showExposure 2" xfId="21046" xr:uid="{00000000-0005-0000-0000-0000A3520000}"/>
    <cellStyle name="showExposure 2 2" xfId="29866" xr:uid="{FBC258E9-5128-44E0-9F7E-97530EC600ED}"/>
    <cellStyle name="showExposure 2 3" xfId="30330" xr:uid="{DCF419BE-6EF6-42AC-ACA3-27EC73185A4C}"/>
    <cellStyle name="showExposure 3" xfId="29695" xr:uid="{E1F238CA-6FD2-4467-BDC2-FA6A2DC29E47}"/>
    <cellStyle name="showParameterE" xfId="20786" xr:uid="{00000000-0005-0000-0000-0000A4520000}"/>
    <cellStyle name="showParameterE 2" xfId="21045" xr:uid="{00000000-0005-0000-0000-0000A5520000}"/>
    <cellStyle name="showParameterE 2 2" xfId="29865" xr:uid="{ECC2296B-3E01-421F-95BF-83D56909AA02}"/>
    <cellStyle name="showParameterE 2 3" xfId="30329" xr:uid="{E917E940-FCFF-4E59-8A9F-EFC49A643FC2}"/>
    <cellStyle name="showParameterE 3" xfId="29696" xr:uid="{EF9D2640-0F42-4D10-80AB-9B8912A35803}"/>
    <cellStyle name="Standard_AX-4-4-Profit-Loss-310899" xfId="20787" xr:uid="{00000000-0005-0000-0000-0000A6520000}"/>
    <cellStyle name="Style 1" xfId="20788" xr:uid="{00000000-0005-0000-0000-0000A7520000}"/>
    <cellStyle name="Style 1 2" xfId="20789" xr:uid="{00000000-0005-0000-0000-0000A8520000}"/>
    <cellStyle name="Style 1 2 2" xfId="20790" xr:uid="{00000000-0005-0000-0000-0000A9520000}"/>
    <cellStyle name="Style 1 3" xfId="20791" xr:uid="{00000000-0005-0000-0000-0000AA520000}"/>
    <cellStyle name="Style 1 4" xfId="20792" xr:uid="{00000000-0005-0000-0000-0000AB520000}"/>
    <cellStyle name="Style 2" xfId="20793" xr:uid="{00000000-0005-0000-0000-0000AC520000}"/>
    <cellStyle name="Style 3" xfId="20794" xr:uid="{00000000-0005-0000-0000-0000AD520000}"/>
    <cellStyle name="Style 4" xfId="20795" xr:uid="{00000000-0005-0000-0000-0000AE520000}"/>
    <cellStyle name="Style 5" xfId="20796" xr:uid="{00000000-0005-0000-0000-0000AF520000}"/>
    <cellStyle name="Style 6" xfId="20797" xr:uid="{00000000-0005-0000-0000-0000B0520000}"/>
    <cellStyle name="Style 7" xfId="20798" xr:uid="{00000000-0005-0000-0000-0000B1520000}"/>
    <cellStyle name="Style 8" xfId="20799" xr:uid="{00000000-0005-0000-0000-0000B2520000}"/>
    <cellStyle name="Style 9" xfId="21410" xr:uid="{00000000-0005-0000-0000-0000B3520000}"/>
    <cellStyle name="Text Indent A" xfId="20800" xr:uid="{00000000-0005-0000-0000-0000B4520000}"/>
    <cellStyle name="Text Indent B" xfId="20801" xr:uid="{00000000-0005-0000-0000-0000B5520000}"/>
    <cellStyle name="Text Indent C" xfId="20802" xr:uid="{00000000-0005-0000-0000-0000B6520000}"/>
    <cellStyle name="Tickmark" xfId="20803" xr:uid="{00000000-0005-0000-0000-0000B7520000}"/>
    <cellStyle name="Title 2" xfId="20804" xr:uid="{00000000-0005-0000-0000-0000B8520000}"/>
    <cellStyle name="Title 2 2" xfId="20805" xr:uid="{00000000-0005-0000-0000-0000B9520000}"/>
    <cellStyle name="Title 2 2 2" xfId="20806" xr:uid="{00000000-0005-0000-0000-0000BA520000}"/>
    <cellStyle name="Title 2 3" xfId="20807" xr:uid="{00000000-0005-0000-0000-0000BB520000}"/>
    <cellStyle name="Title 2 4" xfId="20808" xr:uid="{00000000-0005-0000-0000-0000BC520000}"/>
    <cellStyle name="Title 3" xfId="20809" xr:uid="{00000000-0005-0000-0000-0000BD520000}"/>
    <cellStyle name="Title 3 2" xfId="20810" xr:uid="{00000000-0005-0000-0000-0000BE520000}"/>
    <cellStyle name="Title 3 3" xfId="20811" xr:uid="{00000000-0005-0000-0000-0000BF520000}"/>
    <cellStyle name="Title 4" xfId="20812" xr:uid="{00000000-0005-0000-0000-0000C0520000}"/>
    <cellStyle name="Title 4 2" xfId="20813" xr:uid="{00000000-0005-0000-0000-0000C1520000}"/>
    <cellStyle name="Title 4 3" xfId="20814" xr:uid="{00000000-0005-0000-0000-0000C2520000}"/>
    <cellStyle name="Title 5" xfId="20815" xr:uid="{00000000-0005-0000-0000-0000C3520000}"/>
    <cellStyle name="Title 5 2" xfId="20816" xr:uid="{00000000-0005-0000-0000-0000C4520000}"/>
    <cellStyle name="Title 5 3" xfId="20817" xr:uid="{00000000-0005-0000-0000-0000C5520000}"/>
    <cellStyle name="Title 6" xfId="20818" xr:uid="{00000000-0005-0000-0000-0000C6520000}"/>
    <cellStyle name="Title 6 2" xfId="20819" xr:uid="{00000000-0005-0000-0000-0000C7520000}"/>
    <cellStyle name="Title 6 3" xfId="20820" xr:uid="{00000000-0005-0000-0000-0000C8520000}"/>
    <cellStyle name="Title 7" xfId="20821" xr:uid="{00000000-0005-0000-0000-0000C9520000}"/>
    <cellStyle name="Total 2" xfId="20822" xr:uid="{00000000-0005-0000-0000-0000CA520000}"/>
    <cellStyle name="Total 2 10" xfId="20823" xr:uid="{00000000-0005-0000-0000-0000CB520000}"/>
    <cellStyle name="Total 2 10 2" xfId="20824" xr:uid="{00000000-0005-0000-0000-0000CC520000}"/>
    <cellStyle name="Total 2 10 2 2" xfId="21043" xr:uid="{00000000-0005-0000-0000-0000CD520000}"/>
    <cellStyle name="Total 2 10 2 2 2" xfId="29863" xr:uid="{BD76E2B3-C897-4201-A538-808DDA953745}"/>
    <cellStyle name="Total 2 10 2 2 3" xfId="30327" xr:uid="{F5E77A08-E3DA-420B-A379-A9BFF6762501}"/>
    <cellStyle name="Total 2 10 2 3" xfId="29698" xr:uid="{99FCB159-8E60-43E3-88C3-AF34887A14CA}"/>
    <cellStyle name="Total 2 10 3" xfId="20825" xr:uid="{00000000-0005-0000-0000-0000CE520000}"/>
    <cellStyle name="Total 2 10 3 2" xfId="21042" xr:uid="{00000000-0005-0000-0000-0000CF520000}"/>
    <cellStyle name="Total 2 10 3 2 2" xfId="29862" xr:uid="{0FD2F289-C687-4F64-A985-07F674B4F0E8}"/>
    <cellStyle name="Total 2 10 3 2 3" xfId="30326" xr:uid="{1B5753AF-818F-460F-9E39-D2D79B24BAA3}"/>
    <cellStyle name="Total 2 10 3 3" xfId="29699" xr:uid="{3F2F03A1-2EDB-47A0-9257-9429509E7817}"/>
    <cellStyle name="Total 2 10 4" xfId="20826" xr:uid="{00000000-0005-0000-0000-0000D0520000}"/>
    <cellStyle name="Total 2 10 4 2" xfId="21041" xr:uid="{00000000-0005-0000-0000-0000D1520000}"/>
    <cellStyle name="Total 2 10 4 2 2" xfId="29861" xr:uid="{CFFA8A87-B483-4FC4-918D-9FC7A6F94A57}"/>
    <cellStyle name="Total 2 10 4 2 3" xfId="30325" xr:uid="{DAF52662-F6CF-4394-8D09-9FE06BDA2B83}"/>
    <cellStyle name="Total 2 10 4 3" xfId="29700" xr:uid="{8ED0856E-0CB2-4D07-B669-B0A4BD35B440}"/>
    <cellStyle name="Total 2 10 5" xfId="20827" xr:uid="{00000000-0005-0000-0000-0000D2520000}"/>
    <cellStyle name="Total 2 10 5 2" xfId="21040" xr:uid="{00000000-0005-0000-0000-0000D3520000}"/>
    <cellStyle name="Total 2 10 5 2 2" xfId="29860" xr:uid="{8CD53F70-93A9-40BD-A3E8-98F0DFA5610E}"/>
    <cellStyle name="Total 2 10 5 2 3" xfId="30324" xr:uid="{C7E6E85C-4965-4C00-8DBE-4458A3F9942D}"/>
    <cellStyle name="Total 2 10 5 3" xfId="29701" xr:uid="{417ED626-2165-474E-BD28-308882CB9CA9}"/>
    <cellStyle name="Total 2 11" xfId="20828" xr:uid="{00000000-0005-0000-0000-0000D4520000}"/>
    <cellStyle name="Total 2 11 2" xfId="20829" xr:uid="{00000000-0005-0000-0000-0000D5520000}"/>
    <cellStyle name="Total 2 11 2 2" xfId="21038" xr:uid="{00000000-0005-0000-0000-0000D6520000}"/>
    <cellStyle name="Total 2 11 2 2 2" xfId="29858" xr:uid="{FE05CA56-F994-4F9F-9FDD-DB9D8C4525BB}"/>
    <cellStyle name="Total 2 11 2 2 3" xfId="30322" xr:uid="{90BAE4C4-061C-4356-BC82-512FDFB803AF}"/>
    <cellStyle name="Total 2 11 2 3" xfId="29703" xr:uid="{786C33F3-81FA-424C-A729-2E817846A59D}"/>
    <cellStyle name="Total 2 11 3" xfId="20830" xr:uid="{00000000-0005-0000-0000-0000D7520000}"/>
    <cellStyle name="Total 2 11 3 2" xfId="21037" xr:uid="{00000000-0005-0000-0000-0000D8520000}"/>
    <cellStyle name="Total 2 11 3 2 2" xfId="29857" xr:uid="{E10366D2-8657-483D-B637-54D3C3988BE8}"/>
    <cellStyle name="Total 2 11 3 2 3" xfId="30321" xr:uid="{4B7F6703-5A11-4A7E-823D-87B3A3719B20}"/>
    <cellStyle name="Total 2 11 3 3" xfId="29704" xr:uid="{32363F6D-B2A9-4A64-89E3-F412DCA083A8}"/>
    <cellStyle name="Total 2 11 4" xfId="20831" xr:uid="{00000000-0005-0000-0000-0000D9520000}"/>
    <cellStyle name="Total 2 11 4 2" xfId="21036" xr:uid="{00000000-0005-0000-0000-0000DA520000}"/>
    <cellStyle name="Total 2 11 4 2 2" xfId="29856" xr:uid="{A769A402-0752-4CDA-8BC5-8752D96B6E8E}"/>
    <cellStyle name="Total 2 11 4 2 3" xfId="30320" xr:uid="{20E14B6F-C3BD-4E6C-A2CF-46DFF27C5F3B}"/>
    <cellStyle name="Total 2 11 4 3" xfId="29705" xr:uid="{C100A82F-9777-4CF5-9C52-F33AEBB78788}"/>
    <cellStyle name="Total 2 11 5" xfId="20832" xr:uid="{00000000-0005-0000-0000-0000DB520000}"/>
    <cellStyle name="Total 2 11 5 2" xfId="21035" xr:uid="{00000000-0005-0000-0000-0000DC520000}"/>
    <cellStyle name="Total 2 11 5 2 2" xfId="29855" xr:uid="{7F615385-EADE-4D88-83D4-5EB8836C0350}"/>
    <cellStyle name="Total 2 11 5 2 3" xfId="30319" xr:uid="{99E4C39B-1D77-48D0-A52E-E29D5FC7E099}"/>
    <cellStyle name="Total 2 11 5 3" xfId="29706" xr:uid="{A85BDBD8-5335-4CD3-946E-AAA8CBEB7500}"/>
    <cellStyle name="Total 2 11 6" xfId="21039" xr:uid="{00000000-0005-0000-0000-0000DD520000}"/>
    <cellStyle name="Total 2 11 6 2" xfId="29859" xr:uid="{FE71E9F2-C9AD-4B2D-A7C3-B34925186F72}"/>
    <cellStyle name="Total 2 11 6 3" xfId="30323" xr:uid="{E7C0C584-289C-4E01-B551-27F6A9751936}"/>
    <cellStyle name="Total 2 11 7" xfId="29702" xr:uid="{3D41AE50-5AD0-4075-900C-7FA66B7277DE}"/>
    <cellStyle name="Total 2 12" xfId="20833" xr:uid="{00000000-0005-0000-0000-0000DE520000}"/>
    <cellStyle name="Total 2 12 2" xfId="20834" xr:uid="{00000000-0005-0000-0000-0000DF520000}"/>
    <cellStyle name="Total 2 12 2 2" xfId="21033" xr:uid="{00000000-0005-0000-0000-0000E0520000}"/>
    <cellStyle name="Total 2 12 2 2 2" xfId="29853" xr:uid="{2779DF8C-FB69-4B69-BA58-93F9439EDDFA}"/>
    <cellStyle name="Total 2 12 2 2 3" xfId="30317" xr:uid="{C86D5F9D-6358-4C92-BEF8-06083A2F949C}"/>
    <cellStyle name="Total 2 12 2 3" xfId="29708" xr:uid="{A72C7B19-9943-4401-9412-C91C847E9D9E}"/>
    <cellStyle name="Total 2 12 3" xfId="20835" xr:uid="{00000000-0005-0000-0000-0000E1520000}"/>
    <cellStyle name="Total 2 12 3 2" xfId="21032" xr:uid="{00000000-0005-0000-0000-0000E2520000}"/>
    <cellStyle name="Total 2 12 3 2 2" xfId="29852" xr:uid="{5C5483A8-9677-4F54-82C0-DC448E71EECF}"/>
    <cellStyle name="Total 2 12 3 2 3" xfId="30316" xr:uid="{944D1E39-3736-4987-9EAE-9748CD0527B6}"/>
    <cellStyle name="Total 2 12 3 3" xfId="29709" xr:uid="{8E053BC9-CA90-4254-86B1-ED1C6D602AF2}"/>
    <cellStyle name="Total 2 12 4" xfId="20836" xr:uid="{00000000-0005-0000-0000-0000E3520000}"/>
    <cellStyle name="Total 2 12 4 2" xfId="21031" xr:uid="{00000000-0005-0000-0000-0000E4520000}"/>
    <cellStyle name="Total 2 12 4 2 2" xfId="29851" xr:uid="{68C4261D-7FF0-4240-8916-53259C29C11E}"/>
    <cellStyle name="Total 2 12 4 2 3" xfId="30315" xr:uid="{AD547C07-9D95-4A09-BCB9-4B06D073015F}"/>
    <cellStyle name="Total 2 12 4 3" xfId="29710" xr:uid="{C8335BC0-4FAD-4FED-8769-FB96A4E6FEB9}"/>
    <cellStyle name="Total 2 12 5" xfId="20837" xr:uid="{00000000-0005-0000-0000-0000E5520000}"/>
    <cellStyle name="Total 2 12 5 2" xfId="21030" xr:uid="{00000000-0005-0000-0000-0000E6520000}"/>
    <cellStyle name="Total 2 12 5 2 2" xfId="29850" xr:uid="{93535115-99BF-435E-8C8C-4FE3F5ABDC19}"/>
    <cellStyle name="Total 2 12 5 2 3" xfId="30314" xr:uid="{6BCF65DE-4ADC-4AFE-8A6E-54C06DEA1BE8}"/>
    <cellStyle name="Total 2 12 5 3" xfId="29711" xr:uid="{65CFB439-8F58-4244-AA28-BBB99F5D9123}"/>
    <cellStyle name="Total 2 12 6" xfId="21034" xr:uid="{00000000-0005-0000-0000-0000E7520000}"/>
    <cellStyle name="Total 2 12 6 2" xfId="29854" xr:uid="{17FCA439-FCB8-4E02-A320-C7BDD09305C9}"/>
    <cellStyle name="Total 2 12 6 3" xfId="30318" xr:uid="{F7FF1A33-6D53-4888-8C8D-CB1D7FA20417}"/>
    <cellStyle name="Total 2 12 7" xfId="29707" xr:uid="{014377DE-6CEE-42D0-935E-E48A7D68F518}"/>
    <cellStyle name="Total 2 13" xfId="20838" xr:uid="{00000000-0005-0000-0000-0000E8520000}"/>
    <cellStyle name="Total 2 13 2" xfId="20839" xr:uid="{00000000-0005-0000-0000-0000E9520000}"/>
    <cellStyle name="Total 2 13 2 2" xfId="21028" xr:uid="{00000000-0005-0000-0000-0000EA520000}"/>
    <cellStyle name="Total 2 13 2 2 2" xfId="29848" xr:uid="{0E1E9377-9BAF-4E12-84A3-8E1984931AB5}"/>
    <cellStyle name="Total 2 13 2 2 3" xfId="30312" xr:uid="{7D73CF22-1317-4D6A-8A16-D4D5C5757927}"/>
    <cellStyle name="Total 2 13 2 3" xfId="29713" xr:uid="{23B163C9-7675-4832-A63B-3AA2B53B7198}"/>
    <cellStyle name="Total 2 13 3" xfId="20840" xr:uid="{00000000-0005-0000-0000-0000EB520000}"/>
    <cellStyle name="Total 2 13 3 2" xfId="21027" xr:uid="{00000000-0005-0000-0000-0000EC520000}"/>
    <cellStyle name="Total 2 13 3 2 2" xfId="29847" xr:uid="{6F001DAF-3D8E-4CA2-9A15-D0E8BD051A68}"/>
    <cellStyle name="Total 2 13 3 2 3" xfId="30311" xr:uid="{0B6C11B2-8C46-481F-AC1D-D5C4B11EFFA7}"/>
    <cellStyle name="Total 2 13 3 3" xfId="29714" xr:uid="{2E300797-2EA9-473E-AEB8-98B2A4FA441A}"/>
    <cellStyle name="Total 2 13 4" xfId="20841" xr:uid="{00000000-0005-0000-0000-0000ED520000}"/>
    <cellStyle name="Total 2 13 4 2" xfId="21026" xr:uid="{00000000-0005-0000-0000-0000EE520000}"/>
    <cellStyle name="Total 2 13 4 2 2" xfId="29846" xr:uid="{350BF28C-D3B8-47A9-B546-8BB3A0EFAFAD}"/>
    <cellStyle name="Total 2 13 4 2 3" xfId="30310" xr:uid="{881E5216-2666-4DCD-96AD-4AE1EF2B7AF8}"/>
    <cellStyle name="Total 2 13 4 3" xfId="29715" xr:uid="{803BF8C2-0705-4BAB-91EE-D71C1B38EBAC}"/>
    <cellStyle name="Total 2 13 5" xfId="21029" xr:uid="{00000000-0005-0000-0000-0000EF520000}"/>
    <cellStyle name="Total 2 13 5 2" xfId="29849" xr:uid="{3B6A5F67-C9A8-4836-8E1B-A531075983F1}"/>
    <cellStyle name="Total 2 13 5 3" xfId="30313" xr:uid="{6C753FB7-7F43-4D39-83CC-BEDADF37E378}"/>
    <cellStyle name="Total 2 13 6" xfId="29712" xr:uid="{5D153422-3937-400B-9734-91D2D5BA60CE}"/>
    <cellStyle name="Total 2 14" xfId="20842" xr:uid="{00000000-0005-0000-0000-0000F0520000}"/>
    <cellStyle name="Total 2 14 2" xfId="21025" xr:uid="{00000000-0005-0000-0000-0000F1520000}"/>
    <cellStyle name="Total 2 14 2 2" xfId="29845" xr:uid="{EB90A688-0E16-4EC8-B3CF-9B22FDB5679B}"/>
    <cellStyle name="Total 2 14 2 3" xfId="30309" xr:uid="{C1BC5E80-5B31-4A67-AC0A-F1CB92F357CB}"/>
    <cellStyle name="Total 2 14 3" xfId="29716" xr:uid="{7E97ECAA-A9F2-4229-9110-A29BB0660379}"/>
    <cellStyle name="Total 2 15" xfId="20843" xr:uid="{00000000-0005-0000-0000-0000F2520000}"/>
    <cellStyle name="Total 2 15 2" xfId="21024" xr:uid="{00000000-0005-0000-0000-0000F3520000}"/>
    <cellStyle name="Total 2 15 2 2" xfId="29844" xr:uid="{9348E8C2-04F0-4F07-87EE-A9172B0FC3FE}"/>
    <cellStyle name="Total 2 15 2 3" xfId="30308" xr:uid="{E223B018-FBD2-4907-A87D-BDB193D046BA}"/>
    <cellStyle name="Total 2 15 3" xfId="29717" xr:uid="{044E6E4F-56F7-40AE-B519-382C63F73EBA}"/>
    <cellStyle name="Total 2 16" xfId="20844" xr:uid="{00000000-0005-0000-0000-0000F4520000}"/>
    <cellStyle name="Total 2 16 2" xfId="21023" xr:uid="{00000000-0005-0000-0000-0000F5520000}"/>
    <cellStyle name="Total 2 16 2 2" xfId="29843" xr:uid="{B211BF2B-09E5-4A01-AB80-99479DAEB956}"/>
    <cellStyle name="Total 2 16 2 3" xfId="30307" xr:uid="{433F7C30-0452-4B41-8648-310610F72055}"/>
    <cellStyle name="Total 2 16 3" xfId="29718" xr:uid="{09075252-28F7-42A8-A1BF-E41EF98ACD72}"/>
    <cellStyle name="Total 2 17" xfId="21044" xr:uid="{00000000-0005-0000-0000-0000F6520000}"/>
    <cellStyle name="Total 2 17 2" xfId="29864" xr:uid="{0A5BBC75-BFF2-4092-AE5F-310A4DFB8824}"/>
    <cellStyle name="Total 2 17 3" xfId="30328" xr:uid="{19A8E548-1302-4D72-9ED6-D379D268F90E}"/>
    <cellStyle name="Total 2 18" xfId="29697" xr:uid="{155E4ECD-A791-4678-A82F-0614473795C9}"/>
    <cellStyle name="Total 2 2" xfId="20845" xr:uid="{00000000-0005-0000-0000-0000F7520000}"/>
    <cellStyle name="Total 2 2 10" xfId="21022" xr:uid="{00000000-0005-0000-0000-0000F8520000}"/>
    <cellStyle name="Total 2 2 10 2" xfId="29842" xr:uid="{3CBC5BEE-FA0A-42FC-A233-2A965DD55F88}"/>
    <cellStyle name="Total 2 2 10 3" xfId="30306" xr:uid="{EA32B4FB-37A4-494C-9F05-DD98742C2BAE}"/>
    <cellStyle name="Total 2 2 11" xfId="29719" xr:uid="{61321E87-A234-4CDA-A0A1-2E0AE5AAC5EB}"/>
    <cellStyle name="Total 2 2 2" xfId="20846" xr:uid="{00000000-0005-0000-0000-0000F9520000}"/>
    <cellStyle name="Total 2 2 2 2" xfId="20847" xr:uid="{00000000-0005-0000-0000-0000FA520000}"/>
    <cellStyle name="Total 2 2 2 2 2" xfId="21020" xr:uid="{00000000-0005-0000-0000-0000FB520000}"/>
    <cellStyle name="Total 2 2 2 2 2 2" xfId="29840" xr:uid="{35B2077B-4B0D-4985-AE3C-32A07358F4C6}"/>
    <cellStyle name="Total 2 2 2 2 2 3" xfId="30304" xr:uid="{481B5A36-5E15-4AE5-B469-3658654FC6EF}"/>
    <cellStyle name="Total 2 2 2 2 3" xfId="29721" xr:uid="{3A56C053-1445-4862-B136-3FF55F353C38}"/>
    <cellStyle name="Total 2 2 2 3" xfId="20848" xr:uid="{00000000-0005-0000-0000-0000FC520000}"/>
    <cellStyle name="Total 2 2 2 3 2" xfId="21019" xr:uid="{00000000-0005-0000-0000-0000FD520000}"/>
    <cellStyle name="Total 2 2 2 3 2 2" xfId="29839" xr:uid="{59606DC4-8ED5-4992-B8AC-0B6052E94A3C}"/>
    <cellStyle name="Total 2 2 2 3 2 3" xfId="30303" xr:uid="{9AC5DEF8-E8CF-4A9E-AB83-967D9DA9E07F}"/>
    <cellStyle name="Total 2 2 2 3 3" xfId="29722" xr:uid="{2E1838AB-6411-4665-B7D1-8FA635F150E1}"/>
    <cellStyle name="Total 2 2 2 4" xfId="20849" xr:uid="{00000000-0005-0000-0000-0000FE520000}"/>
    <cellStyle name="Total 2 2 2 4 2" xfId="21018" xr:uid="{00000000-0005-0000-0000-0000FF520000}"/>
    <cellStyle name="Total 2 2 2 4 2 2" xfId="29838" xr:uid="{01516304-69DC-4F94-8215-B058377C58EF}"/>
    <cellStyle name="Total 2 2 2 4 2 3" xfId="30302" xr:uid="{F833E0C2-D9C2-4B74-B2A2-A6004ACB3D42}"/>
    <cellStyle name="Total 2 2 2 4 3" xfId="29723" xr:uid="{30D4F880-5256-4182-BD58-5BD1E9A7218B}"/>
    <cellStyle name="Total 2 2 2 5" xfId="21021" xr:uid="{00000000-0005-0000-0000-000000530000}"/>
    <cellStyle name="Total 2 2 2 5 2" xfId="29841" xr:uid="{3845EBC5-3619-4B95-BFA9-AD27B277754B}"/>
    <cellStyle name="Total 2 2 2 5 3" xfId="30305" xr:uid="{81948E8F-32F4-463C-BAE0-F7511859AC00}"/>
    <cellStyle name="Total 2 2 2 6" xfId="29720" xr:uid="{98E85262-F391-4D95-86E2-8C4CD9D2CAA2}"/>
    <cellStyle name="Total 2 2 3" xfId="20850" xr:uid="{00000000-0005-0000-0000-000001530000}"/>
    <cellStyle name="Total 2 2 3 2" xfId="20851" xr:uid="{00000000-0005-0000-0000-000002530000}"/>
    <cellStyle name="Total 2 2 3 2 2" xfId="21016" xr:uid="{00000000-0005-0000-0000-000003530000}"/>
    <cellStyle name="Total 2 2 3 2 2 2" xfId="29836" xr:uid="{1B150C71-9348-4821-991A-CE404B2D65DD}"/>
    <cellStyle name="Total 2 2 3 2 2 3" xfId="30300" xr:uid="{60DEA61B-0B45-4785-8DC2-FFED1422057D}"/>
    <cellStyle name="Total 2 2 3 2 3" xfId="29725" xr:uid="{A86872F4-C92C-497F-9012-820995534118}"/>
    <cellStyle name="Total 2 2 3 3" xfId="20852" xr:uid="{00000000-0005-0000-0000-000004530000}"/>
    <cellStyle name="Total 2 2 3 3 2" xfId="21015" xr:uid="{00000000-0005-0000-0000-000005530000}"/>
    <cellStyle name="Total 2 2 3 3 2 2" xfId="29835" xr:uid="{F87E5626-F27A-4E53-93C1-F32B6EED1A0E}"/>
    <cellStyle name="Total 2 2 3 3 2 3" xfId="30299" xr:uid="{1DCAAA4D-200A-4FE3-BB71-484E4FC7DF50}"/>
    <cellStyle name="Total 2 2 3 3 3" xfId="29726" xr:uid="{585D5684-CBCF-43DA-AEC2-93A2F15CA67E}"/>
    <cellStyle name="Total 2 2 3 4" xfId="20853" xr:uid="{00000000-0005-0000-0000-000006530000}"/>
    <cellStyle name="Total 2 2 3 4 2" xfId="21014" xr:uid="{00000000-0005-0000-0000-000007530000}"/>
    <cellStyle name="Total 2 2 3 4 2 2" xfId="29834" xr:uid="{208B9565-D38B-4530-AE9E-2763FD915FE5}"/>
    <cellStyle name="Total 2 2 3 4 2 3" xfId="30298" xr:uid="{993B56FD-3ADA-4B46-9FBF-70C8EA96172F}"/>
    <cellStyle name="Total 2 2 3 4 3" xfId="29727" xr:uid="{9B4EC836-623D-4B71-A768-2958FF39A70B}"/>
    <cellStyle name="Total 2 2 3 5" xfId="21017" xr:uid="{00000000-0005-0000-0000-000008530000}"/>
    <cellStyle name="Total 2 2 3 5 2" xfId="29837" xr:uid="{A51A0DFA-65A5-4B53-9AAE-6A511BD7A450}"/>
    <cellStyle name="Total 2 2 3 5 3" xfId="30301" xr:uid="{227923CA-71BB-4BB1-BE51-254B0B17203C}"/>
    <cellStyle name="Total 2 2 3 6" xfId="29724" xr:uid="{F1EBF724-1AC1-42B7-91DB-D85887B50D9A}"/>
    <cellStyle name="Total 2 2 4" xfId="20854" xr:uid="{00000000-0005-0000-0000-000009530000}"/>
    <cellStyle name="Total 2 2 4 2" xfId="20855" xr:uid="{00000000-0005-0000-0000-00000A530000}"/>
    <cellStyle name="Total 2 2 4 2 2" xfId="21012" xr:uid="{00000000-0005-0000-0000-00000B530000}"/>
    <cellStyle name="Total 2 2 4 2 2 2" xfId="29832" xr:uid="{890BF855-0B2B-4AC9-BE4A-104A35C3866D}"/>
    <cellStyle name="Total 2 2 4 2 2 3" xfId="30296" xr:uid="{E0EF777B-4A5A-4DDC-B2AE-F0FA53028AD9}"/>
    <cellStyle name="Total 2 2 4 2 3" xfId="29729" xr:uid="{2B40A0EC-0635-4F96-98B8-A3266F2AF69C}"/>
    <cellStyle name="Total 2 2 4 3" xfId="20856" xr:uid="{00000000-0005-0000-0000-00000C530000}"/>
    <cellStyle name="Total 2 2 4 3 2" xfId="21011" xr:uid="{00000000-0005-0000-0000-00000D530000}"/>
    <cellStyle name="Total 2 2 4 3 2 2" xfId="29831" xr:uid="{28741300-93AB-41C3-B875-77677C811BC3}"/>
    <cellStyle name="Total 2 2 4 3 2 3" xfId="30295" xr:uid="{C8E46948-3776-42B1-9D7D-501605A1CD8B}"/>
    <cellStyle name="Total 2 2 4 3 3" xfId="29730" xr:uid="{226A8D48-270F-4D2D-BE09-90A3FB97F93B}"/>
    <cellStyle name="Total 2 2 4 4" xfId="20857" xr:uid="{00000000-0005-0000-0000-00000E530000}"/>
    <cellStyle name="Total 2 2 4 4 2" xfId="21010" xr:uid="{00000000-0005-0000-0000-00000F530000}"/>
    <cellStyle name="Total 2 2 4 4 2 2" xfId="29830" xr:uid="{C98B7A2A-9C16-44F2-85F4-8F88CA7772B9}"/>
    <cellStyle name="Total 2 2 4 4 2 3" xfId="30294" xr:uid="{696461E4-9B09-4E10-81E1-EAA74C1A80EB}"/>
    <cellStyle name="Total 2 2 4 4 3" xfId="29731" xr:uid="{2DA640C3-54CC-4EED-BE22-CBDAFBCEF80E}"/>
    <cellStyle name="Total 2 2 4 5" xfId="21013" xr:uid="{00000000-0005-0000-0000-000010530000}"/>
    <cellStyle name="Total 2 2 4 5 2" xfId="29833" xr:uid="{4780D9ED-5060-411B-AE7E-7FF6AC2CE411}"/>
    <cellStyle name="Total 2 2 4 5 3" xfId="30297" xr:uid="{1B17D565-2DBC-406A-A873-56E3C4B768B6}"/>
    <cellStyle name="Total 2 2 4 6" xfId="29728" xr:uid="{5670C92A-C677-49D2-ACDD-23BEAA10D562}"/>
    <cellStyle name="Total 2 2 5" xfId="20858" xr:uid="{00000000-0005-0000-0000-000011530000}"/>
    <cellStyle name="Total 2 2 5 2" xfId="20859" xr:uid="{00000000-0005-0000-0000-000012530000}"/>
    <cellStyle name="Total 2 2 5 2 2" xfId="21008" xr:uid="{00000000-0005-0000-0000-000013530000}"/>
    <cellStyle name="Total 2 2 5 2 2 2" xfId="29828" xr:uid="{AA4A2C5D-D8A7-44F0-85CF-519A13E64A32}"/>
    <cellStyle name="Total 2 2 5 2 2 3" xfId="30292" xr:uid="{652CC75A-5163-42B6-BCD8-74321EB3E070}"/>
    <cellStyle name="Total 2 2 5 2 3" xfId="29733" xr:uid="{E9073A0A-DE20-41C7-9155-A3D8FDDB5A42}"/>
    <cellStyle name="Total 2 2 5 3" xfId="20860" xr:uid="{00000000-0005-0000-0000-000014530000}"/>
    <cellStyle name="Total 2 2 5 3 2" xfId="21007" xr:uid="{00000000-0005-0000-0000-000015530000}"/>
    <cellStyle name="Total 2 2 5 3 2 2" xfId="29827" xr:uid="{55773D28-9635-4E35-A12C-38CB597CF148}"/>
    <cellStyle name="Total 2 2 5 3 2 3" xfId="30291" xr:uid="{F2BAB7D8-4D0F-45ED-AAB4-45181D68F04E}"/>
    <cellStyle name="Total 2 2 5 3 3" xfId="29734" xr:uid="{2BBBA50B-6F1C-4D28-8463-D8B9E589531E}"/>
    <cellStyle name="Total 2 2 5 4" xfId="20861" xr:uid="{00000000-0005-0000-0000-000016530000}"/>
    <cellStyle name="Total 2 2 5 4 2" xfId="21006" xr:uid="{00000000-0005-0000-0000-000017530000}"/>
    <cellStyle name="Total 2 2 5 4 2 2" xfId="29826" xr:uid="{DBB5AFD1-E98D-441D-BBC5-B7644FCADBDB}"/>
    <cellStyle name="Total 2 2 5 4 2 3" xfId="30290" xr:uid="{6A22B8F7-AA07-4214-8EE4-3CD418776B13}"/>
    <cellStyle name="Total 2 2 5 4 3" xfId="29735" xr:uid="{F6EACF6C-0F8E-4507-9F04-57719CCC3601}"/>
    <cellStyle name="Total 2 2 5 5" xfId="21009" xr:uid="{00000000-0005-0000-0000-000018530000}"/>
    <cellStyle name="Total 2 2 5 5 2" xfId="29829" xr:uid="{077BF8F4-7501-480E-B900-58671DD343E8}"/>
    <cellStyle name="Total 2 2 5 5 3" xfId="30293" xr:uid="{5CB7FF10-183C-4A57-940B-2A125056902A}"/>
    <cellStyle name="Total 2 2 5 6" xfId="29732" xr:uid="{3E1003C6-6106-4B9F-94DD-65CFA0B969C3}"/>
    <cellStyle name="Total 2 2 6" xfId="20862" xr:uid="{00000000-0005-0000-0000-000019530000}"/>
    <cellStyle name="Total 2 2 6 2" xfId="21005" xr:uid="{00000000-0005-0000-0000-00001A530000}"/>
    <cellStyle name="Total 2 2 6 2 2" xfId="29825" xr:uid="{E10EAB04-EE60-4DA2-9D38-D8926CC301F9}"/>
    <cellStyle name="Total 2 2 6 2 3" xfId="30289" xr:uid="{12E7894E-85B9-4046-B705-20EF61E8A0A9}"/>
    <cellStyle name="Total 2 2 6 3" xfId="29736" xr:uid="{6E5BE1A7-0A97-458C-8919-7882575444E6}"/>
    <cellStyle name="Total 2 2 7" xfId="20863" xr:uid="{00000000-0005-0000-0000-00001B530000}"/>
    <cellStyle name="Total 2 2 7 2" xfId="21004" xr:uid="{00000000-0005-0000-0000-00001C530000}"/>
    <cellStyle name="Total 2 2 7 2 2" xfId="29824" xr:uid="{DBB30D37-8FA4-4A3C-9A63-7ED1C10879CD}"/>
    <cellStyle name="Total 2 2 7 2 3" xfId="30288" xr:uid="{57CB51FE-BE7A-4E02-9230-A108C442A2E2}"/>
    <cellStyle name="Total 2 2 7 3" xfId="29737" xr:uid="{CF6E9547-A731-46B4-A95F-6DD6CF9567F0}"/>
    <cellStyle name="Total 2 2 8" xfId="20864" xr:uid="{00000000-0005-0000-0000-00001D530000}"/>
    <cellStyle name="Total 2 2 8 2" xfId="21003" xr:uid="{00000000-0005-0000-0000-00001E530000}"/>
    <cellStyle name="Total 2 2 8 2 2" xfId="29823" xr:uid="{275BC3A2-6817-4A42-A36F-A769DB0BB285}"/>
    <cellStyle name="Total 2 2 8 2 3" xfId="30287" xr:uid="{F7568217-4B98-40A5-A237-952610AA822B}"/>
    <cellStyle name="Total 2 2 8 3" xfId="29738" xr:uid="{95F735E3-2AA2-45F6-A0CE-561A47CE737A}"/>
    <cellStyle name="Total 2 2 9" xfId="20865" xr:uid="{00000000-0005-0000-0000-00001F530000}"/>
    <cellStyle name="Total 2 2 9 2" xfId="21002" xr:uid="{00000000-0005-0000-0000-000020530000}"/>
    <cellStyle name="Total 2 2 9 2 2" xfId="29822" xr:uid="{52DED566-AE06-4313-A361-239BCDAA54C3}"/>
    <cellStyle name="Total 2 2 9 2 3" xfId="30286" xr:uid="{C6A9C9F6-D6A3-4FC0-89B6-8A0A395D4B43}"/>
    <cellStyle name="Total 2 2 9 3" xfId="29739" xr:uid="{6D5EA422-32F5-4E5B-BB91-1ABEC9FABC00}"/>
    <cellStyle name="Total 2 3" xfId="20866" xr:uid="{00000000-0005-0000-0000-000021530000}"/>
    <cellStyle name="Total 2 3 2" xfId="20867" xr:uid="{00000000-0005-0000-0000-000022530000}"/>
    <cellStyle name="Total 2 3 2 2" xfId="21001" xr:uid="{00000000-0005-0000-0000-000023530000}"/>
    <cellStyle name="Total 2 3 2 2 2" xfId="29821" xr:uid="{C36006D3-F9F2-498C-BEA9-5C6E36463720}"/>
    <cellStyle name="Total 2 3 2 2 3" xfId="30285" xr:uid="{6C3BAA6C-76CB-4A54-BD8E-8AB6C7ED5477}"/>
    <cellStyle name="Total 2 3 2 3" xfId="29740" xr:uid="{F2615C18-7675-49AC-8857-1D3CA8A51EDA}"/>
    <cellStyle name="Total 2 3 3" xfId="20868" xr:uid="{00000000-0005-0000-0000-000024530000}"/>
    <cellStyle name="Total 2 3 3 2" xfId="21000" xr:uid="{00000000-0005-0000-0000-000025530000}"/>
    <cellStyle name="Total 2 3 3 2 2" xfId="29820" xr:uid="{A1F5DEF0-3FA3-445E-993E-BC7F0CF3ECCD}"/>
    <cellStyle name="Total 2 3 3 2 3" xfId="30284" xr:uid="{0AC62499-7A1C-4B11-A4C1-AA95C35439DE}"/>
    <cellStyle name="Total 2 3 3 3" xfId="29741" xr:uid="{65144534-D9FB-4153-8CE8-34A10A62471B}"/>
    <cellStyle name="Total 2 3 4" xfId="20869" xr:uid="{00000000-0005-0000-0000-000026530000}"/>
    <cellStyle name="Total 2 3 4 2" xfId="20999" xr:uid="{00000000-0005-0000-0000-000027530000}"/>
    <cellStyle name="Total 2 3 4 2 2" xfId="29819" xr:uid="{69E6F9BE-2495-4FE6-A1B4-EFC71C4660B6}"/>
    <cellStyle name="Total 2 3 4 2 3" xfId="30283" xr:uid="{37E9B600-6395-48B4-AF7D-BB3FC4F6CB37}"/>
    <cellStyle name="Total 2 3 4 3" xfId="29742" xr:uid="{785251B3-201B-4497-A42D-101C12C2189F}"/>
    <cellStyle name="Total 2 3 5" xfId="20870" xr:uid="{00000000-0005-0000-0000-000028530000}"/>
    <cellStyle name="Total 2 3 5 2" xfId="20998" xr:uid="{00000000-0005-0000-0000-000029530000}"/>
    <cellStyle name="Total 2 3 5 2 2" xfId="29818" xr:uid="{B934A1AF-639F-4035-8F9E-C4DB0356A54B}"/>
    <cellStyle name="Total 2 3 5 2 3" xfId="30282" xr:uid="{3AED9E9F-ACFE-432D-8481-08DC5C9A7E4B}"/>
    <cellStyle name="Total 2 3 5 3" xfId="29743" xr:uid="{1462176A-E021-4EB4-8834-811D96DDA344}"/>
    <cellStyle name="Total 2 4" xfId="20871" xr:uid="{00000000-0005-0000-0000-00002A530000}"/>
    <cellStyle name="Total 2 4 2" xfId="20872" xr:uid="{00000000-0005-0000-0000-00002B530000}"/>
    <cellStyle name="Total 2 4 2 2" xfId="20997" xr:uid="{00000000-0005-0000-0000-00002C530000}"/>
    <cellStyle name="Total 2 4 2 2 2" xfId="29817" xr:uid="{3EF1F228-9A05-4221-A581-17969AFD09B4}"/>
    <cellStyle name="Total 2 4 2 2 3" xfId="30281" xr:uid="{46A23ACA-63AC-4059-861B-4E3381006FB4}"/>
    <cellStyle name="Total 2 4 2 3" xfId="29744" xr:uid="{49B903E1-88FC-4033-9E38-BA499102ECAF}"/>
    <cellStyle name="Total 2 4 3" xfId="20873" xr:uid="{00000000-0005-0000-0000-00002D530000}"/>
    <cellStyle name="Total 2 4 3 2" xfId="20996" xr:uid="{00000000-0005-0000-0000-00002E530000}"/>
    <cellStyle name="Total 2 4 3 2 2" xfId="29816" xr:uid="{D00843C5-4B12-4093-A322-AD1BB05D9EBF}"/>
    <cellStyle name="Total 2 4 3 2 3" xfId="30280" xr:uid="{13E2E135-7820-4015-B6A7-B236719B6019}"/>
    <cellStyle name="Total 2 4 3 3" xfId="29745" xr:uid="{06B9C295-CD78-4DE0-932D-E514F77D1C2D}"/>
    <cellStyle name="Total 2 4 4" xfId="20874" xr:uid="{00000000-0005-0000-0000-00002F530000}"/>
    <cellStyle name="Total 2 4 4 2" xfId="20995" xr:uid="{00000000-0005-0000-0000-000030530000}"/>
    <cellStyle name="Total 2 4 4 2 2" xfId="29815" xr:uid="{498841DF-8914-46C9-AD3D-F6A2AF75772B}"/>
    <cellStyle name="Total 2 4 4 2 3" xfId="30279" xr:uid="{7FECF3F3-0112-4400-A603-8B99E244044C}"/>
    <cellStyle name="Total 2 4 4 3" xfId="29746" xr:uid="{50058A29-42D4-40CD-9E97-C0FE7128D898}"/>
    <cellStyle name="Total 2 4 5" xfId="20875" xr:uid="{00000000-0005-0000-0000-000031530000}"/>
    <cellStyle name="Total 2 4 5 2" xfId="20994" xr:uid="{00000000-0005-0000-0000-000032530000}"/>
    <cellStyle name="Total 2 4 5 2 2" xfId="29814" xr:uid="{5EFACB6D-748F-4851-B8B6-3D5C969478F8}"/>
    <cellStyle name="Total 2 4 5 2 3" xfId="30278" xr:uid="{E6713E0E-86D0-4758-BB6A-00D584939381}"/>
    <cellStyle name="Total 2 4 5 3" xfId="29747" xr:uid="{36C99E57-67DC-4406-9800-364AE69007BC}"/>
    <cellStyle name="Total 2 5" xfId="20876" xr:uid="{00000000-0005-0000-0000-000033530000}"/>
    <cellStyle name="Total 2 5 2" xfId="20877" xr:uid="{00000000-0005-0000-0000-000034530000}"/>
    <cellStyle name="Total 2 5 2 2" xfId="20993" xr:uid="{00000000-0005-0000-0000-000035530000}"/>
    <cellStyle name="Total 2 5 2 2 2" xfId="29813" xr:uid="{FE33236B-C46A-4B15-B10E-113BF75B03C2}"/>
    <cellStyle name="Total 2 5 2 2 3" xfId="30277" xr:uid="{765D3AA4-049C-47B4-B781-7C8E20AF783D}"/>
    <cellStyle name="Total 2 5 2 3" xfId="29748" xr:uid="{40F63FC5-A60F-485C-8C84-82AE0687D21F}"/>
    <cellStyle name="Total 2 5 3" xfId="20878" xr:uid="{00000000-0005-0000-0000-000036530000}"/>
    <cellStyle name="Total 2 5 3 2" xfId="20992" xr:uid="{00000000-0005-0000-0000-000037530000}"/>
    <cellStyle name="Total 2 5 3 2 2" xfId="29812" xr:uid="{E763C448-944E-469E-AD1C-4DD9D6624C06}"/>
    <cellStyle name="Total 2 5 3 2 3" xfId="30276" xr:uid="{EFF9E186-BB98-448D-AE83-45FC33F6D652}"/>
    <cellStyle name="Total 2 5 3 3" xfId="29749" xr:uid="{160442BE-0E2C-4419-B340-74D0DA37EE2B}"/>
    <cellStyle name="Total 2 5 4" xfId="20879" xr:uid="{00000000-0005-0000-0000-000038530000}"/>
    <cellStyle name="Total 2 5 4 2" xfId="20991" xr:uid="{00000000-0005-0000-0000-000039530000}"/>
    <cellStyle name="Total 2 5 4 2 2" xfId="29811" xr:uid="{110BFFAB-CAEC-4625-B685-B73E1EE83CA7}"/>
    <cellStyle name="Total 2 5 4 2 3" xfId="30275" xr:uid="{54CB4C39-6A56-4B64-A23F-C2FBE1C3A695}"/>
    <cellStyle name="Total 2 5 4 3" xfId="29750" xr:uid="{148F20A5-4208-4EE2-BB5C-C204412087A4}"/>
    <cellStyle name="Total 2 5 5" xfId="20880" xr:uid="{00000000-0005-0000-0000-00003A530000}"/>
    <cellStyle name="Total 2 5 5 2" xfId="20990" xr:uid="{00000000-0005-0000-0000-00003B530000}"/>
    <cellStyle name="Total 2 5 5 2 2" xfId="29810" xr:uid="{A3BE6C77-CD79-49A8-9B99-DC1890FBE690}"/>
    <cellStyle name="Total 2 5 5 2 3" xfId="30274" xr:uid="{134EDC3C-C553-4000-B07B-3E0C46EED770}"/>
    <cellStyle name="Total 2 5 5 3" xfId="29751" xr:uid="{754E38DA-63B4-4432-81A3-3E7ED65677BF}"/>
    <cellStyle name="Total 2 6" xfId="20881" xr:uid="{00000000-0005-0000-0000-00003C530000}"/>
    <cellStyle name="Total 2 6 2" xfId="20882" xr:uid="{00000000-0005-0000-0000-00003D530000}"/>
    <cellStyle name="Total 2 6 2 2" xfId="20989" xr:uid="{00000000-0005-0000-0000-00003E530000}"/>
    <cellStyle name="Total 2 6 2 2 2" xfId="29809" xr:uid="{3A2A2B70-E903-4D5C-9F6B-55705266FBA4}"/>
    <cellStyle name="Total 2 6 2 2 3" xfId="30273" xr:uid="{EBF31B38-74B7-43E2-B47E-28192F4D6F1B}"/>
    <cellStyle name="Total 2 6 2 3" xfId="29752" xr:uid="{2C340DF1-4208-4B6F-8E13-95A3C5FD29C2}"/>
    <cellStyle name="Total 2 6 3" xfId="20883" xr:uid="{00000000-0005-0000-0000-00003F530000}"/>
    <cellStyle name="Total 2 6 3 2" xfId="20988" xr:uid="{00000000-0005-0000-0000-000040530000}"/>
    <cellStyle name="Total 2 6 3 2 2" xfId="29808" xr:uid="{28594C29-5DB3-4C83-B5FD-BC3523F16A71}"/>
    <cellStyle name="Total 2 6 3 2 3" xfId="30272" xr:uid="{C39D161B-A99B-4ADC-A93F-F194B890F61D}"/>
    <cellStyle name="Total 2 6 3 3" xfId="29753" xr:uid="{075092E2-C95E-4F20-937B-F2C1FF87EAFB}"/>
    <cellStyle name="Total 2 6 4" xfId="20884" xr:uid="{00000000-0005-0000-0000-000041530000}"/>
    <cellStyle name="Total 2 6 4 2" xfId="20987" xr:uid="{00000000-0005-0000-0000-000042530000}"/>
    <cellStyle name="Total 2 6 4 2 2" xfId="29807" xr:uid="{9125A0D0-DC79-4C5B-A080-4BE0EBE203FC}"/>
    <cellStyle name="Total 2 6 4 2 3" xfId="30271" xr:uid="{8117AB3A-B5D1-4342-8BA5-5B8BEAA8BAF6}"/>
    <cellStyle name="Total 2 6 4 3" xfId="29754" xr:uid="{86B347B2-5A78-4461-8638-AA05819018B7}"/>
    <cellStyle name="Total 2 6 5" xfId="20885" xr:uid="{00000000-0005-0000-0000-000043530000}"/>
    <cellStyle name="Total 2 6 5 2" xfId="20986" xr:uid="{00000000-0005-0000-0000-000044530000}"/>
    <cellStyle name="Total 2 6 5 2 2" xfId="29806" xr:uid="{D6A2564C-7034-44DC-8807-8860627EA872}"/>
    <cellStyle name="Total 2 6 5 2 3" xfId="30270" xr:uid="{B33763A3-BFD6-4BFE-A936-69EB69D5863C}"/>
    <cellStyle name="Total 2 6 5 3" xfId="29755" xr:uid="{34E1AFCE-0973-4FC7-983E-8A76195A0EBB}"/>
    <cellStyle name="Total 2 7" xfId="20886" xr:uid="{00000000-0005-0000-0000-000045530000}"/>
    <cellStyle name="Total 2 7 2" xfId="20887" xr:uid="{00000000-0005-0000-0000-000046530000}"/>
    <cellStyle name="Total 2 7 2 2" xfId="20985" xr:uid="{00000000-0005-0000-0000-000047530000}"/>
    <cellStyle name="Total 2 7 2 2 2" xfId="29805" xr:uid="{B9D6A6EF-CB24-4C9A-BE2E-25EBA0A2C21A}"/>
    <cellStyle name="Total 2 7 2 2 3" xfId="30269" xr:uid="{B92C6E69-5B46-4DCF-84E3-EC0529481B55}"/>
    <cellStyle name="Total 2 7 2 3" xfId="29756" xr:uid="{CD28A6A5-2C54-4B29-B99A-EF6452DE999D}"/>
    <cellStyle name="Total 2 7 3" xfId="20888" xr:uid="{00000000-0005-0000-0000-000048530000}"/>
    <cellStyle name="Total 2 7 3 2" xfId="20984" xr:uid="{00000000-0005-0000-0000-000049530000}"/>
    <cellStyle name="Total 2 7 3 2 2" xfId="29804" xr:uid="{CC6E964A-8C1D-451E-9147-606C7627BB5A}"/>
    <cellStyle name="Total 2 7 3 2 3" xfId="30268" xr:uid="{8F1E24FF-50F7-4079-80D2-B144725B3126}"/>
    <cellStyle name="Total 2 7 3 3" xfId="29757" xr:uid="{EFFFD39F-E35E-49D8-A2AC-393A4CCD2A43}"/>
    <cellStyle name="Total 2 7 4" xfId="20889" xr:uid="{00000000-0005-0000-0000-00004A530000}"/>
    <cellStyle name="Total 2 7 4 2" xfId="20983" xr:uid="{00000000-0005-0000-0000-00004B530000}"/>
    <cellStyle name="Total 2 7 4 2 2" xfId="29803" xr:uid="{E3A53E3E-EE79-4968-BBC7-70C15A0B05AE}"/>
    <cellStyle name="Total 2 7 4 2 3" xfId="30267" xr:uid="{7CA4375F-172C-48A8-8A96-915142711400}"/>
    <cellStyle name="Total 2 7 4 3" xfId="29758" xr:uid="{B71E9791-25A9-4B36-B010-81C9E09E05D0}"/>
    <cellStyle name="Total 2 7 5" xfId="20890" xr:uid="{00000000-0005-0000-0000-00004C530000}"/>
    <cellStyle name="Total 2 7 5 2" xfId="20982" xr:uid="{00000000-0005-0000-0000-00004D530000}"/>
    <cellStyle name="Total 2 7 5 2 2" xfId="29802" xr:uid="{F9594931-F6B1-447B-870B-6F758836C6F4}"/>
    <cellStyle name="Total 2 7 5 2 3" xfId="30266" xr:uid="{33E0A815-3459-4DBD-A575-06B04D962ABF}"/>
    <cellStyle name="Total 2 7 5 3" xfId="29759" xr:uid="{681D98D4-EA22-451C-856C-2C9D9B1171BA}"/>
    <cellStyle name="Total 2 8" xfId="20891" xr:uid="{00000000-0005-0000-0000-00004E530000}"/>
    <cellStyle name="Total 2 8 2" xfId="20892" xr:uid="{00000000-0005-0000-0000-00004F530000}"/>
    <cellStyle name="Total 2 8 2 2" xfId="20981" xr:uid="{00000000-0005-0000-0000-000050530000}"/>
    <cellStyle name="Total 2 8 2 2 2" xfId="29801" xr:uid="{9ED5D358-3BE1-4443-A9F4-C0026A2BE72A}"/>
    <cellStyle name="Total 2 8 2 2 3" xfId="30265" xr:uid="{3761FBE3-2D8D-480C-A6C2-4CE283659DED}"/>
    <cellStyle name="Total 2 8 2 3" xfId="29760" xr:uid="{02D1D44C-6EF2-4C5B-9157-2D32B75AA302}"/>
    <cellStyle name="Total 2 8 3" xfId="20893" xr:uid="{00000000-0005-0000-0000-000051530000}"/>
    <cellStyle name="Total 2 8 3 2" xfId="20980" xr:uid="{00000000-0005-0000-0000-000052530000}"/>
    <cellStyle name="Total 2 8 3 2 2" xfId="29800" xr:uid="{F4008813-D02C-4D04-B58F-4AA3D6A6D064}"/>
    <cellStyle name="Total 2 8 3 2 3" xfId="30264" xr:uid="{3C9495C6-0FA3-478A-ABE5-32BB5B7B055B}"/>
    <cellStyle name="Total 2 8 3 3" xfId="29761" xr:uid="{B2945022-8341-4D9E-95E9-D8D5747CC49F}"/>
    <cellStyle name="Total 2 8 4" xfId="20894" xr:uid="{00000000-0005-0000-0000-000053530000}"/>
    <cellStyle name="Total 2 8 4 2" xfId="20979" xr:uid="{00000000-0005-0000-0000-000054530000}"/>
    <cellStyle name="Total 2 8 4 2 2" xfId="29799" xr:uid="{D11DC696-176D-4BDC-A8B0-EAB687E242B5}"/>
    <cellStyle name="Total 2 8 4 2 3" xfId="30263" xr:uid="{44E27700-B978-47E8-8AA9-A292C223C757}"/>
    <cellStyle name="Total 2 8 4 3" xfId="29762" xr:uid="{0F31F3CB-93DB-4605-8E70-E281753EE5AD}"/>
    <cellStyle name="Total 2 8 5" xfId="20895" xr:uid="{00000000-0005-0000-0000-000055530000}"/>
    <cellStyle name="Total 2 8 5 2" xfId="20978" xr:uid="{00000000-0005-0000-0000-000056530000}"/>
    <cellStyle name="Total 2 8 5 2 2" xfId="29798" xr:uid="{DE641395-60EE-4C6B-93E4-C0CA5E2D6ED3}"/>
    <cellStyle name="Total 2 8 5 2 3" xfId="30262" xr:uid="{81710694-3690-4F61-93D8-C63ED6162544}"/>
    <cellStyle name="Total 2 8 5 3" xfId="29763" xr:uid="{76E50D8A-9C74-41F6-9E21-EA8F87F6A5A2}"/>
    <cellStyle name="Total 2 9" xfId="20896" xr:uid="{00000000-0005-0000-0000-000057530000}"/>
    <cellStyle name="Total 2 9 2" xfId="20897" xr:uid="{00000000-0005-0000-0000-000058530000}"/>
    <cellStyle name="Total 2 9 2 2" xfId="20977" xr:uid="{00000000-0005-0000-0000-000059530000}"/>
    <cellStyle name="Total 2 9 2 2 2" xfId="29797" xr:uid="{D4198907-8E4F-42F6-B3DD-B47C95366B4F}"/>
    <cellStyle name="Total 2 9 2 2 3" xfId="30261" xr:uid="{8B7F73BE-D375-453E-8E45-F69F642D9F3F}"/>
    <cellStyle name="Total 2 9 2 3" xfId="29764" xr:uid="{5DA21F62-B22E-4699-9798-C37E14A6CFB9}"/>
    <cellStyle name="Total 2 9 3" xfId="20898" xr:uid="{00000000-0005-0000-0000-00005A530000}"/>
    <cellStyle name="Total 2 9 3 2" xfId="20976" xr:uid="{00000000-0005-0000-0000-00005B530000}"/>
    <cellStyle name="Total 2 9 3 2 2" xfId="29796" xr:uid="{43877168-6A7B-4AFE-973A-1688DCF8FE44}"/>
    <cellStyle name="Total 2 9 3 2 3" xfId="30260" xr:uid="{FE02853A-D6D0-43F1-B42E-D7C5A10D7094}"/>
    <cellStyle name="Total 2 9 3 3" xfId="29765" xr:uid="{E8FE4CF6-A241-420F-AFBB-5EF18F180B93}"/>
    <cellStyle name="Total 2 9 4" xfId="20899" xr:uid="{00000000-0005-0000-0000-00005C530000}"/>
    <cellStyle name="Total 2 9 4 2" xfId="20975" xr:uid="{00000000-0005-0000-0000-00005D530000}"/>
    <cellStyle name="Total 2 9 4 2 2" xfId="29795" xr:uid="{8B83906B-4931-460B-8F13-36105BCC4C75}"/>
    <cellStyle name="Total 2 9 4 2 3" xfId="30259" xr:uid="{D3C08B64-2945-4575-A0C8-8C06D8521529}"/>
    <cellStyle name="Total 2 9 4 3" xfId="29766" xr:uid="{91C27A53-62E3-483A-90EB-BB121BDB068A}"/>
    <cellStyle name="Total 2 9 5" xfId="20900" xr:uid="{00000000-0005-0000-0000-00005E530000}"/>
    <cellStyle name="Total 2 9 5 2" xfId="20974" xr:uid="{00000000-0005-0000-0000-00005F530000}"/>
    <cellStyle name="Total 2 9 5 2 2" xfId="29794" xr:uid="{D0F22DD2-AAC3-444D-87FF-56656691525E}"/>
    <cellStyle name="Total 2 9 5 2 3" xfId="30258" xr:uid="{DF7100A0-CA28-4CC1-8A3A-473A4B1FB870}"/>
    <cellStyle name="Total 2 9 5 3" xfId="29767" xr:uid="{3C71651B-CB8D-4C28-8E69-5A3FB88C9DA5}"/>
    <cellStyle name="Total 3" xfId="20901" xr:uid="{00000000-0005-0000-0000-000060530000}"/>
    <cellStyle name="Total 3 2" xfId="20902" xr:uid="{00000000-0005-0000-0000-000061530000}"/>
    <cellStyle name="Total 3 2 2" xfId="20972" xr:uid="{00000000-0005-0000-0000-000062530000}"/>
    <cellStyle name="Total 3 2 2 2" xfId="29792" xr:uid="{1A24CC72-20B0-4D0F-869E-44CA979E3926}"/>
    <cellStyle name="Total 3 2 2 3" xfId="30256" xr:uid="{2488979F-4672-4ED9-9FC8-77C7B7AC2B58}"/>
    <cellStyle name="Total 3 2 3" xfId="29769" xr:uid="{F0D400EB-AA79-42E5-A1AF-53DB57158749}"/>
    <cellStyle name="Total 3 3" xfId="20903" xr:uid="{00000000-0005-0000-0000-000063530000}"/>
    <cellStyle name="Total 3 3 2" xfId="20971" xr:uid="{00000000-0005-0000-0000-000064530000}"/>
    <cellStyle name="Total 3 3 2 2" xfId="29791" xr:uid="{722950FA-E51E-4E6A-B032-DF6177D50440}"/>
    <cellStyle name="Total 3 3 2 3" xfId="30255" xr:uid="{D8748CF2-88CE-4457-9F52-2D39CB727A6A}"/>
    <cellStyle name="Total 3 3 3" xfId="29770" xr:uid="{E93125D0-61DC-4DF1-B2A0-B66DC0D5E3D3}"/>
    <cellStyle name="Total 3 4" xfId="20973" xr:uid="{00000000-0005-0000-0000-000065530000}"/>
    <cellStyle name="Total 3 4 2" xfId="29793" xr:uid="{F1BF9388-BE23-4E35-9BB8-A993241C4293}"/>
    <cellStyle name="Total 3 4 3" xfId="30257" xr:uid="{30862726-3932-4E4C-AA25-5500C3760D5E}"/>
    <cellStyle name="Total 3 5" xfId="29768" xr:uid="{BF958E12-53A5-498A-AED2-6768C95ED212}"/>
    <cellStyle name="Total 4" xfId="20904" xr:uid="{00000000-0005-0000-0000-000066530000}"/>
    <cellStyle name="Total 4 2" xfId="20905" xr:uid="{00000000-0005-0000-0000-000067530000}"/>
    <cellStyle name="Total 4 2 2" xfId="20969" xr:uid="{00000000-0005-0000-0000-000068530000}"/>
    <cellStyle name="Total 4 2 2 2" xfId="29789" xr:uid="{B871A006-E6A2-4050-A819-2FEBFDBB664D}"/>
    <cellStyle name="Total 4 2 2 3" xfId="30253" xr:uid="{77115E86-3FED-4DD9-82DC-AF9B66A4596C}"/>
    <cellStyle name="Total 4 2 3" xfId="29772" xr:uid="{C3802245-28FF-459F-A574-1988576FEAE8}"/>
    <cellStyle name="Total 4 3" xfId="20906" xr:uid="{00000000-0005-0000-0000-000069530000}"/>
    <cellStyle name="Total 4 3 2" xfId="20968" xr:uid="{00000000-0005-0000-0000-00006A530000}"/>
    <cellStyle name="Total 4 3 2 2" xfId="29788" xr:uid="{AB3FE5DA-1ACB-4585-8F36-A3601F69CD22}"/>
    <cellStyle name="Total 4 3 2 3" xfId="30252" xr:uid="{B75A6B32-67CB-4AD4-B253-108CBC7805B8}"/>
    <cellStyle name="Total 4 3 3" xfId="29773" xr:uid="{98FEB51A-8CFB-43E0-9EA0-27839CC2DA3D}"/>
    <cellStyle name="Total 4 4" xfId="20970" xr:uid="{00000000-0005-0000-0000-00006B530000}"/>
    <cellStyle name="Total 4 4 2" xfId="29790" xr:uid="{E6A69BF2-E23A-4EE4-9BE3-5C312DF9F84C}"/>
    <cellStyle name="Total 4 4 3" xfId="30254" xr:uid="{B24BF17A-2A68-4821-BCA8-C4639BEE011F}"/>
    <cellStyle name="Total 4 5" xfId="29771" xr:uid="{1EB1BD53-4882-487F-A8E5-A7CEF25D4FC8}"/>
    <cellStyle name="Total 5" xfId="20907" xr:uid="{00000000-0005-0000-0000-00006C530000}"/>
    <cellStyle name="Total 5 2" xfId="20908" xr:uid="{00000000-0005-0000-0000-00006D530000}"/>
    <cellStyle name="Total 5 2 2" xfId="20966" xr:uid="{00000000-0005-0000-0000-00006E530000}"/>
    <cellStyle name="Total 5 2 2 2" xfId="29786" xr:uid="{30F705DF-F530-48F0-9D8A-3A884E7D143F}"/>
    <cellStyle name="Total 5 2 2 3" xfId="30250" xr:uid="{D54AF4E9-74BB-49BD-8C2D-35363A829FD2}"/>
    <cellStyle name="Total 5 2 3" xfId="29775" xr:uid="{63788E2D-08EA-4C9C-AE4F-0F2B71362365}"/>
    <cellStyle name="Total 5 3" xfId="20909" xr:uid="{00000000-0005-0000-0000-00006F530000}"/>
    <cellStyle name="Total 5 3 2" xfId="20965" xr:uid="{00000000-0005-0000-0000-000070530000}"/>
    <cellStyle name="Total 5 3 2 2" xfId="29785" xr:uid="{97308C5D-81E8-4EB3-A744-D3F6A7B09D6D}"/>
    <cellStyle name="Total 5 3 2 3" xfId="30249" xr:uid="{A6666B33-04C6-430E-8E59-1328B5BDCEA7}"/>
    <cellStyle name="Total 5 3 3" xfId="29776" xr:uid="{22D4DDC6-59DF-4068-B84F-F41FD9AF1A00}"/>
    <cellStyle name="Total 5 4" xfId="20967" xr:uid="{00000000-0005-0000-0000-000071530000}"/>
    <cellStyle name="Total 5 4 2" xfId="29787" xr:uid="{8F754116-87A4-453B-88EE-819CA1B20D1D}"/>
    <cellStyle name="Total 5 4 3" xfId="30251" xr:uid="{EA14497E-73CD-412C-9A3E-3880B0591E7E}"/>
    <cellStyle name="Total 5 5" xfId="29774" xr:uid="{B708B434-C284-41F5-B0C0-81A25646BAE5}"/>
    <cellStyle name="Total 6" xfId="20910" xr:uid="{00000000-0005-0000-0000-000072530000}"/>
    <cellStyle name="Total 6 2" xfId="20911" xr:uid="{00000000-0005-0000-0000-000073530000}"/>
    <cellStyle name="Total 6 2 2" xfId="20963" xr:uid="{00000000-0005-0000-0000-000074530000}"/>
    <cellStyle name="Total 6 2 2 2" xfId="29783" xr:uid="{2BF6086F-F696-471F-8457-E85ADC75CDED}"/>
    <cellStyle name="Total 6 2 2 3" xfId="30247" xr:uid="{CCAE786F-54DB-433F-B0BA-6B28D563E877}"/>
    <cellStyle name="Total 6 2 3" xfId="29778" xr:uid="{04558E89-6544-4940-97F1-A98AA0853A3A}"/>
    <cellStyle name="Total 6 3" xfId="20912" xr:uid="{00000000-0005-0000-0000-000075530000}"/>
    <cellStyle name="Total 6 3 2" xfId="20962" xr:uid="{00000000-0005-0000-0000-000076530000}"/>
    <cellStyle name="Total 6 3 2 2" xfId="29782" xr:uid="{27A4BF70-8B18-4182-9149-EE78E075A1B5}"/>
    <cellStyle name="Total 6 3 2 3" xfId="30246" xr:uid="{EEC68EE8-CEFB-4124-B58A-14ED013EAA70}"/>
    <cellStyle name="Total 6 3 3" xfId="29779" xr:uid="{C10324F7-2250-41E6-A3A0-CC3372A5FCEE}"/>
    <cellStyle name="Total 6 4" xfId="20964" xr:uid="{00000000-0005-0000-0000-000077530000}"/>
    <cellStyle name="Total 6 4 2" xfId="29784" xr:uid="{AC216E60-A154-40A7-ABD6-BB6021B70A40}"/>
    <cellStyle name="Total 6 4 3" xfId="30248" xr:uid="{DE410A4A-0F89-4575-83F2-6117FE0EBFF4}"/>
    <cellStyle name="Total 6 5" xfId="29777" xr:uid="{22222101-4468-45D1-BB9E-E9E2C76936EF}"/>
    <cellStyle name="Total 7" xfId="20913" xr:uid="{00000000-0005-0000-0000-000078530000}"/>
    <cellStyle name="Total 7 2" xfId="20961" xr:uid="{00000000-0005-0000-0000-000079530000}"/>
    <cellStyle name="Total 7 2 2" xfId="29781" xr:uid="{06A1CFA8-4153-4304-A683-F9B05242F68A}"/>
    <cellStyle name="Total 7 2 3" xfId="30245" xr:uid="{06F0BE5A-8096-462F-ACA0-0F31E4CD7F6E}"/>
    <cellStyle name="Total 7 3" xfId="29780" xr:uid="{89DD749D-3212-4646-83BB-2EB6E7A7FA1F}"/>
    <cellStyle name="Total2 - Style2" xfId="20914" xr:uid="{00000000-0005-0000-0000-00007A530000}"/>
    <cellStyle name="Unit" xfId="20915" xr:uid="{00000000-0005-0000-0000-00007B530000}"/>
    <cellStyle name="Unit 2" xfId="20916" xr:uid="{00000000-0005-0000-0000-00007C530000}"/>
    <cellStyle name="Unit 3" xfId="20917" xr:uid="{00000000-0005-0000-0000-00007D530000}"/>
    <cellStyle name="Unit 4" xfId="20918" xr:uid="{00000000-0005-0000-0000-00007E530000}"/>
    <cellStyle name="Vertical" xfId="20919" xr:uid="{00000000-0005-0000-0000-00007F530000}"/>
    <cellStyle name="Vertical 2" xfId="20920" xr:uid="{00000000-0005-0000-0000-000080530000}"/>
    <cellStyle name="Vertical 3" xfId="20921" xr:uid="{00000000-0005-0000-0000-000081530000}"/>
    <cellStyle name="Währung [0]" xfId="20922" xr:uid="{00000000-0005-0000-0000-000082530000}"/>
    <cellStyle name="Währung_AX-3-4-Balance-Sheet-310899" xfId="20923" xr:uid="{00000000-0005-0000-0000-000083530000}"/>
    <cellStyle name="Warning Text 2" xfId="20924" xr:uid="{00000000-0005-0000-0000-000084530000}"/>
    <cellStyle name="Warning Text 2 10" xfId="20925" xr:uid="{00000000-0005-0000-0000-000085530000}"/>
    <cellStyle name="Warning Text 2 11" xfId="20926" xr:uid="{00000000-0005-0000-0000-000086530000}"/>
    <cellStyle name="Warning Text 2 12" xfId="20927" xr:uid="{00000000-0005-0000-0000-000087530000}"/>
    <cellStyle name="Warning Text 2 2" xfId="20928" xr:uid="{00000000-0005-0000-0000-000088530000}"/>
    <cellStyle name="Warning Text 2 2 2" xfId="20929" xr:uid="{00000000-0005-0000-0000-000089530000}"/>
    <cellStyle name="Warning Text 2 3" xfId="20930" xr:uid="{00000000-0005-0000-0000-00008A530000}"/>
    <cellStyle name="Warning Text 2 4" xfId="20931" xr:uid="{00000000-0005-0000-0000-00008B530000}"/>
    <cellStyle name="Warning Text 2 5" xfId="20932" xr:uid="{00000000-0005-0000-0000-00008C530000}"/>
    <cellStyle name="Warning Text 2 6" xfId="20933" xr:uid="{00000000-0005-0000-0000-00008D530000}"/>
    <cellStyle name="Warning Text 2 7" xfId="20934" xr:uid="{00000000-0005-0000-0000-00008E530000}"/>
    <cellStyle name="Warning Text 2 8" xfId="20935" xr:uid="{00000000-0005-0000-0000-00008F530000}"/>
    <cellStyle name="Warning Text 2 9" xfId="20936" xr:uid="{00000000-0005-0000-0000-000090530000}"/>
    <cellStyle name="Warning Text 3" xfId="20937" xr:uid="{00000000-0005-0000-0000-000091530000}"/>
    <cellStyle name="Warning Text 3 2" xfId="20938" xr:uid="{00000000-0005-0000-0000-000092530000}"/>
    <cellStyle name="Warning Text 3 3" xfId="20939" xr:uid="{00000000-0005-0000-0000-000093530000}"/>
    <cellStyle name="Warning Text 4" xfId="20940" xr:uid="{00000000-0005-0000-0000-000094530000}"/>
    <cellStyle name="Warning Text 4 2" xfId="20941" xr:uid="{00000000-0005-0000-0000-000095530000}"/>
    <cellStyle name="Warning Text 4 3" xfId="20942" xr:uid="{00000000-0005-0000-0000-000096530000}"/>
    <cellStyle name="Warning Text 5" xfId="20943" xr:uid="{00000000-0005-0000-0000-000097530000}"/>
    <cellStyle name="Warning Text 5 2" xfId="20944" xr:uid="{00000000-0005-0000-0000-000098530000}"/>
    <cellStyle name="Warning Text 5 3" xfId="20945" xr:uid="{00000000-0005-0000-0000-000099530000}"/>
    <cellStyle name="Warning Text 6" xfId="20946" xr:uid="{00000000-0005-0000-0000-00009A530000}"/>
    <cellStyle name="Warning Text 6 2" xfId="20947" xr:uid="{00000000-0005-0000-0000-00009B530000}"/>
    <cellStyle name="Warning Text 6 3" xfId="20948" xr:uid="{00000000-0005-0000-0000-00009C530000}"/>
    <cellStyle name="Warning Text 7" xfId="20949" xr:uid="{00000000-0005-0000-0000-00009D530000}"/>
    <cellStyle name="Years" xfId="20950" xr:uid="{00000000-0005-0000-0000-00009E530000}"/>
    <cellStyle name="Денежный [0]_Capex" xfId="20951" xr:uid="{00000000-0005-0000-0000-00009F530000}"/>
    <cellStyle name="Денежный_Capex" xfId="20952" xr:uid="{00000000-0005-0000-0000-0000A0530000}"/>
    <cellStyle name="Обычный_7.1" xfId="20953" xr:uid="{00000000-0005-0000-0000-0000A1530000}"/>
    <cellStyle name="ТЕКСТ" xfId="20954" xr:uid="{00000000-0005-0000-0000-0000A2530000}"/>
    <cellStyle name="Тысячи [0]_Chart1 (Sales &amp; Costs)" xfId="20955" xr:uid="{00000000-0005-0000-0000-0000A3530000}"/>
    <cellStyle name="Тысячи_Chart1 (Sales &amp; Costs)" xfId="20956" xr:uid="{00000000-0005-0000-0000-0000A4530000}"/>
    <cellStyle name="Финансовый [0]_Capex" xfId="20957" xr:uid="{00000000-0005-0000-0000-0000A5530000}"/>
    <cellStyle name="Финансовый_Capex" xfId="20958"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AD94-3FCA-4D69-9B79-4BCE762BFF01}">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18" sqref="C18"/>
    </sheetView>
  </sheetViews>
  <sheetFormatPr defaultRowHeight="15.75"/>
  <cols>
    <col min="1" max="1" width="10.25" style="1" customWidth="1"/>
    <col min="2" max="2" width="153" bestFit="1" customWidth="1"/>
    <col min="3" max="3" width="39.5" customWidth="1"/>
    <col min="7" max="7" width="25" customWidth="1"/>
  </cols>
  <sheetData>
    <row r="1" spans="1:3">
      <c r="A1" s="900"/>
      <c r="B1" s="901" t="s">
        <v>956</v>
      </c>
      <c r="C1" s="902"/>
    </row>
    <row r="2" spans="1:3" s="906" customFormat="1">
      <c r="A2" s="903">
        <v>1</v>
      </c>
      <c r="B2" s="904" t="s">
        <v>957</v>
      </c>
      <c r="C2" s="905" t="s">
        <v>936</v>
      </c>
    </row>
    <row r="3" spans="1:3" s="906" customFormat="1">
      <c r="A3" s="903">
        <v>2</v>
      </c>
      <c r="B3" s="907" t="s">
        <v>958</v>
      </c>
      <c r="C3" s="905" t="s">
        <v>937</v>
      </c>
    </row>
    <row r="4" spans="1:3" s="906" customFormat="1">
      <c r="A4" s="903">
        <v>3</v>
      </c>
      <c r="B4" s="907" t="s">
        <v>959</v>
      </c>
      <c r="C4" s="905" t="s">
        <v>938</v>
      </c>
    </row>
    <row r="5" spans="1:3" s="906" customFormat="1">
      <c r="A5" s="908">
        <v>4</v>
      </c>
      <c r="B5" s="909" t="s">
        <v>960</v>
      </c>
      <c r="C5" s="910" t="s">
        <v>961</v>
      </c>
    </row>
    <row r="6" spans="1:3" s="913" customFormat="1" ht="65.25" customHeight="1">
      <c r="A6" s="911" t="s">
        <v>962</v>
      </c>
      <c r="B6" s="912"/>
      <c r="C6" s="912"/>
    </row>
    <row r="7" spans="1:3">
      <c r="A7" s="914" t="s">
        <v>963</v>
      </c>
      <c r="B7" s="901" t="s">
        <v>964</v>
      </c>
    </row>
    <row r="8" spans="1:3">
      <c r="A8" s="900">
        <v>1</v>
      </c>
      <c r="B8" s="915" t="s">
        <v>139</v>
      </c>
    </row>
    <row r="9" spans="1:3">
      <c r="A9" s="900">
        <v>2</v>
      </c>
      <c r="B9" s="915" t="s">
        <v>965</v>
      </c>
    </row>
    <row r="10" spans="1:3">
      <c r="A10" s="900">
        <v>3</v>
      </c>
      <c r="B10" s="915" t="s">
        <v>157</v>
      </c>
    </row>
    <row r="11" spans="1:3">
      <c r="A11" s="900">
        <v>4</v>
      </c>
      <c r="B11" s="915" t="s">
        <v>966</v>
      </c>
    </row>
    <row r="12" spans="1:3">
      <c r="A12" s="900">
        <v>5</v>
      </c>
      <c r="B12" s="915" t="s">
        <v>107</v>
      </c>
    </row>
    <row r="13" spans="1:3">
      <c r="A13" s="900">
        <v>6</v>
      </c>
      <c r="B13" s="916" t="s">
        <v>91</v>
      </c>
    </row>
    <row r="14" spans="1:3">
      <c r="A14" s="900">
        <v>7</v>
      </c>
      <c r="B14" s="915" t="s">
        <v>158</v>
      </c>
    </row>
    <row r="15" spans="1:3">
      <c r="A15" s="900">
        <v>8</v>
      </c>
      <c r="B15" s="915" t="s">
        <v>161</v>
      </c>
    </row>
    <row r="16" spans="1:3">
      <c r="A16" s="900">
        <v>9</v>
      </c>
      <c r="B16" s="915" t="s">
        <v>85</v>
      </c>
    </row>
    <row r="17" spans="1:3" ht="15">
      <c r="A17" s="917" t="s">
        <v>967</v>
      </c>
      <c r="B17" s="915" t="s">
        <v>345</v>
      </c>
    </row>
    <row r="18" spans="1:3" ht="30.75">
      <c r="A18" s="900">
        <v>10</v>
      </c>
      <c r="B18" s="915" t="s">
        <v>162</v>
      </c>
      <c r="C18" s="2" t="s">
        <v>980</v>
      </c>
    </row>
    <row r="19" spans="1:3">
      <c r="A19" s="900">
        <v>11</v>
      </c>
      <c r="B19" s="916" t="s">
        <v>968</v>
      </c>
    </row>
    <row r="20" spans="1:3">
      <c r="A20" s="900">
        <v>12</v>
      </c>
      <c r="B20" s="916" t="s">
        <v>969</v>
      </c>
    </row>
    <row r="21" spans="1:3">
      <c r="A21" s="900">
        <v>13</v>
      </c>
      <c r="B21" s="918" t="s">
        <v>970</v>
      </c>
    </row>
    <row r="22" spans="1:3">
      <c r="A22" s="900">
        <v>14</v>
      </c>
      <c r="B22" s="915" t="s">
        <v>338</v>
      </c>
    </row>
    <row r="23" spans="1:3">
      <c r="A23" s="900">
        <v>15</v>
      </c>
      <c r="B23" s="915" t="s">
        <v>74</v>
      </c>
    </row>
    <row r="24" spans="1:3">
      <c r="A24" s="900">
        <v>15.1</v>
      </c>
      <c r="B24" s="915" t="s">
        <v>373</v>
      </c>
    </row>
    <row r="25" spans="1:3">
      <c r="A25" s="900">
        <v>16</v>
      </c>
      <c r="B25" s="915" t="s">
        <v>439</v>
      </c>
    </row>
    <row r="26" spans="1:3">
      <c r="A26" s="900">
        <v>17</v>
      </c>
      <c r="B26" s="915" t="s">
        <v>971</v>
      </c>
    </row>
    <row r="27" spans="1:3">
      <c r="A27" s="900">
        <v>18</v>
      </c>
      <c r="B27" s="915" t="s">
        <v>972</v>
      </c>
    </row>
    <row r="28" spans="1:3">
      <c r="A28" s="900">
        <v>19</v>
      </c>
      <c r="B28" s="915" t="s">
        <v>973</v>
      </c>
    </row>
    <row r="29" spans="1:3">
      <c r="A29" s="900">
        <v>20</v>
      </c>
      <c r="B29" s="915" t="s">
        <v>974</v>
      </c>
    </row>
    <row r="30" spans="1:3">
      <c r="A30" s="900">
        <v>21</v>
      </c>
      <c r="B30" s="915" t="s">
        <v>531</v>
      </c>
    </row>
    <row r="31" spans="1:3">
      <c r="A31" s="900">
        <v>22</v>
      </c>
      <c r="B31" s="915" t="s">
        <v>975</v>
      </c>
    </row>
    <row r="32" spans="1:3" ht="25.5">
      <c r="A32" s="900">
        <v>23</v>
      </c>
      <c r="B32" s="919" t="s">
        <v>976</v>
      </c>
    </row>
    <row r="33" spans="1:2">
      <c r="A33" s="900">
        <v>24</v>
      </c>
      <c r="B33" s="915" t="s">
        <v>977</v>
      </c>
    </row>
    <row r="34" spans="1:2">
      <c r="A34" s="900">
        <v>25</v>
      </c>
      <c r="B34" s="915" t="s">
        <v>978</v>
      </c>
    </row>
    <row r="35" spans="1:2">
      <c r="A35" s="900">
        <v>26</v>
      </c>
      <c r="B35" s="915" t="s">
        <v>979</v>
      </c>
    </row>
  </sheetData>
  <mergeCells count="1">
    <mergeCell ref="A6:C6"/>
  </mergeCells>
  <hyperlinks>
    <hyperlink ref="B8" location="'1. key ratios'!A1" display="ცხრილი 1: ძირითადი მაჩვენებლები" xr:uid="{648D57C6-16A0-44C8-945A-21459121FD01}"/>
    <hyperlink ref="B9" location="'2. SOFP'!A1" display="საბალანსო უწყისი" xr:uid="{F1508381-FD17-4E8E-B400-859DE2C775C0}"/>
    <hyperlink ref="B10" location="'3. SOPL'!A1" display="მოგება-ზარალის ანგარიშგება" xr:uid="{715D98DC-0095-49D8-8570-FFD1DDA1ECFE}"/>
    <hyperlink ref="B11" location="'4. Off-Balance'!A1" display="ბალანსგარეშე ანგარიშების უწყისი " xr:uid="{C3D50584-7A04-4F12-8D8A-EE05DA112D97}"/>
    <hyperlink ref="B12" location="'5. RWA'!A1" display="ცხრილი 5: რისკის მიხედვით შეწონილი რისკის პოზიციები" xr:uid="{0C1293B4-B86C-4632-8353-A84CFB2FE6A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DFD47A7C-2476-454A-89E2-716BC76A6351}"/>
    <hyperlink ref="B13" location="'6. Administrators-shareholders'!A1" display="ინფორმაცია ბანკის სამეთვალყურეო საბჭოს, დირექტორატის და აქციონერთა შესახებ" xr:uid="{5762F6C5-873E-4146-8963-52703A2BD446}"/>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7BCD5554-4094-4C10-803F-C0F189EE063F}"/>
    <hyperlink ref="B16" location="'9. Capital'!A1" display="ცხრილი 9: საზედამხედველო კაპიტალი" xr:uid="{755B453F-D4BD-4557-A1B5-C10A6A5EDCA6}"/>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84200581-2A81-4007-9EC1-77EA9F514826}"/>
    <hyperlink ref="B20" location="'12. CRM'!A1" display="საკრედიტო რისკის მიტიგაცია" xr:uid="{9306E496-64E0-44CC-B2B7-AC2B3D1E2038}"/>
    <hyperlink ref="B19" location="'11. CRWA'!A1" display="საკრედიტო რისკის მიხედვით შეწონილი რისკის პოზიციები" xr:uid="{7F74F58E-5EFB-4C56-9DF6-F7CD0AE836B6}"/>
    <hyperlink ref="B21" location="'13. CRME'!A1" display="სტანდარტიზებული მიდგომა - საკრედიტო რისკი საკრედიტო რისკის მიტიგაციის ეფექტი" xr:uid="{CC5B309D-E114-4B0D-9BC3-B3943B5CB265}"/>
    <hyperlink ref="B23" location="'15. CCR'!A1" display="კონტრაგენტთან დაკავშირებული საკრედიტო რისკის მიხედვით შეწონილი რისკის პოზიციები" xr:uid="{E25D7962-539F-492F-8D00-AC7D401E579B}"/>
    <hyperlink ref="B22" location="'14. LCR'!A1" display="ლიკვიდობის გადაფარვის კოეფიციენტი" xr:uid="{11E19CF1-48F3-4FC7-8EC9-695CA3BDF563}"/>
    <hyperlink ref="B17" location="'9.1. Capital Requirements'!A1" display="კაპიტალის ადეკვატურობის მოთხოვნები" xr:uid="{ECD0B150-AD87-4D8B-ACD1-5AC296EB28ED}"/>
    <hyperlink ref="B24" location="'15.1. LR'!A1" display="ლევერიჯის კოეფიციენტი" xr:uid="{B22D02D2-6CCC-4F09-AADB-DB524347628D}"/>
    <hyperlink ref="B25" location="'16. NSFR'!A1" display="წმინდა სტაბილური დაფინანსების კოეფიციენტი" xr:uid="{6D2A970C-669A-4870-8CD6-6A56E8083401}"/>
    <hyperlink ref="B26" location="' 17. Residual Maturity'!A1" display="რისკის პოზიციის ღირებულება ნარჩენი ვადიანობის  და რისკის კლასების მიხედვით" xr:uid="{87393C75-1B80-4FAA-8CD5-E45EADADE7A9}"/>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C9D632C4-F3D3-4E1A-875B-D16FDF0E0D03}"/>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FFD07496-350C-4F54-9330-6EC1EE8E01A9}"/>
    <hyperlink ref="B30" location="'21. NPL'!A1" display="უმოქმედო სესხების ცვლილება" xr:uid="{648786B2-37A5-4E62-A47F-82B13F11234D}"/>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96B3F71A-37B5-44E0-BC53-1CAAB64E338C}"/>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175A0AEF-E615-4B75-B376-B91367BD73DA}"/>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8B24FF5A-77D2-4E59-A491-93F3A7F3DA9C}"/>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6630DA40-22CD-4859-A4D4-B686FC9AC1B5}"/>
    <hyperlink ref="B29" location="'20. Reserves'!A1" display="რეზერვის ცვლილება სესხებზე და კორპორატიულ სავალო ფასიანი ქაღალდებზე" xr:uid="{1288DBF7-CCF2-471B-B955-CE1F6964C34D}"/>
    <hyperlink ref="B35" location="'26. Retail Products'!A1" display="ზოგადი ინფორმაცია საცალო პროდუქტებზე" xr:uid="{A2C2D9E4-960C-4F79-AEA0-C22CA8ABCCEC}"/>
    <hyperlink ref="C5" r:id="rId1" xr:uid="{BEA01B58-69B1-4BCF-8B40-A7DC8086525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5.75"/>
  <cols>
    <col min="1" max="1" width="9.5" style="1" bestFit="1" customWidth="1"/>
    <col min="2" max="2" width="132.5" style="1" customWidth="1"/>
    <col min="3" max="3" width="18.5" style="1" customWidth="1"/>
  </cols>
  <sheetData>
    <row r="1" spans="1:6">
      <c r="A1" s="11" t="s">
        <v>108</v>
      </c>
      <c r="B1" s="10" t="s">
        <v>936</v>
      </c>
      <c r="D1" s="1"/>
      <c r="E1" s="1"/>
      <c r="F1" s="1"/>
    </row>
    <row r="2" spans="1:6" s="11" customFormat="1" ht="15.75" customHeight="1">
      <c r="A2" s="11" t="s">
        <v>109</v>
      </c>
      <c r="B2" s="546">
        <f>'1. key ratios'!B2</f>
        <v>45291</v>
      </c>
    </row>
    <row r="3" spans="1:6" s="11" customFormat="1" ht="15.75" customHeight="1"/>
    <row r="4" spans="1:6" ht="16.5" thickBot="1">
      <c r="A4" s="1" t="s">
        <v>246</v>
      </c>
      <c r="B4" s="20" t="s">
        <v>85</v>
      </c>
    </row>
    <row r="5" spans="1:6" ht="15">
      <c r="A5" s="70" t="s">
        <v>25</v>
      </c>
      <c r="B5" s="71"/>
      <c r="C5" s="72" t="s">
        <v>26</v>
      </c>
    </row>
    <row r="6" spans="1:6" ht="15">
      <c r="A6" s="73">
        <v>1</v>
      </c>
      <c r="B6" s="37" t="s">
        <v>27</v>
      </c>
      <c r="C6" s="146">
        <f>SUM(C7:C11)</f>
        <v>1954934.17</v>
      </c>
    </row>
    <row r="7" spans="1:6" ht="15">
      <c r="A7" s="73">
        <v>2</v>
      </c>
      <c r="B7" s="34" t="s">
        <v>28</v>
      </c>
      <c r="C7" s="147">
        <v>3700005</v>
      </c>
    </row>
    <row r="8" spans="1:6" ht="15">
      <c r="A8" s="73">
        <v>3</v>
      </c>
      <c r="B8" s="29" t="s">
        <v>29</v>
      </c>
      <c r="C8" s="147"/>
    </row>
    <row r="9" spans="1:6" ht="15">
      <c r="A9" s="73">
        <v>4</v>
      </c>
      <c r="B9" s="29" t="s">
        <v>30</v>
      </c>
      <c r="C9" s="147"/>
    </row>
    <row r="10" spans="1:6" ht="15">
      <c r="A10" s="73">
        <v>5</v>
      </c>
      <c r="B10" s="29" t="s">
        <v>31</v>
      </c>
      <c r="C10" s="147"/>
    </row>
    <row r="11" spans="1:6" ht="15">
      <c r="A11" s="73">
        <v>6</v>
      </c>
      <c r="B11" s="35" t="s">
        <v>32</v>
      </c>
      <c r="C11" s="147">
        <v>-1745070.83</v>
      </c>
    </row>
    <row r="12" spans="1:6" s="2" customFormat="1" ht="15">
      <c r="A12" s="73">
        <v>7</v>
      </c>
      <c r="B12" s="37" t="s">
        <v>33</v>
      </c>
      <c r="C12" s="148">
        <f>SUM(C13:C28)</f>
        <v>200000</v>
      </c>
    </row>
    <row r="13" spans="1:6" s="2" customFormat="1" ht="15">
      <c r="A13" s="73">
        <v>8</v>
      </c>
      <c r="B13" s="36" t="s">
        <v>34</v>
      </c>
      <c r="C13" s="149"/>
    </row>
    <row r="14" spans="1:6" s="2" customFormat="1" ht="30">
      <c r="A14" s="73">
        <v>9</v>
      </c>
      <c r="B14" s="30" t="s">
        <v>35</v>
      </c>
      <c r="C14" s="149">
        <v>200000</v>
      </c>
    </row>
    <row r="15" spans="1:6" s="2" customFormat="1" ht="15">
      <c r="A15" s="73">
        <v>10</v>
      </c>
      <c r="B15" s="31" t="s">
        <v>36</v>
      </c>
      <c r="C15" s="149">
        <v>0</v>
      </c>
    </row>
    <row r="16" spans="1:6" s="2" customFormat="1" ht="15">
      <c r="A16" s="73">
        <v>11</v>
      </c>
      <c r="B16" s="32" t="s">
        <v>37</v>
      </c>
      <c r="C16" s="149">
        <v>0</v>
      </c>
    </row>
    <row r="17" spans="1:3" s="2" customFormat="1" ht="15">
      <c r="A17" s="73">
        <v>12</v>
      </c>
      <c r="B17" s="31" t="s">
        <v>38</v>
      </c>
      <c r="C17" s="149">
        <v>0</v>
      </c>
    </row>
    <row r="18" spans="1:3" s="2" customFormat="1" ht="15">
      <c r="A18" s="73">
        <v>13</v>
      </c>
      <c r="B18" s="31" t="s">
        <v>39</v>
      </c>
      <c r="C18" s="149">
        <v>0</v>
      </c>
    </row>
    <row r="19" spans="1:3" s="2" customFormat="1" ht="15">
      <c r="A19" s="73">
        <v>14</v>
      </c>
      <c r="B19" s="31" t="s">
        <v>40</v>
      </c>
      <c r="C19" s="149">
        <v>0</v>
      </c>
    </row>
    <row r="20" spans="1:3" s="2" customFormat="1" ht="15">
      <c r="A20" s="73">
        <v>15</v>
      </c>
      <c r="B20" s="31" t="s">
        <v>41</v>
      </c>
      <c r="C20" s="149">
        <v>0</v>
      </c>
    </row>
    <row r="21" spans="1:3" s="2" customFormat="1" ht="30">
      <c r="A21" s="73">
        <v>16</v>
      </c>
      <c r="B21" s="30" t="s">
        <v>42</v>
      </c>
      <c r="C21" s="149">
        <v>0</v>
      </c>
    </row>
    <row r="22" spans="1:3" s="2" customFormat="1">
      <c r="A22" s="73">
        <v>17</v>
      </c>
      <c r="B22" s="74" t="s">
        <v>43</v>
      </c>
      <c r="C22" s="149">
        <v>0</v>
      </c>
    </row>
    <row r="23" spans="1:3" s="2" customFormat="1">
      <c r="A23" s="73">
        <v>18</v>
      </c>
      <c r="B23" s="543" t="s">
        <v>709</v>
      </c>
      <c r="C23" s="337">
        <v>0</v>
      </c>
    </row>
    <row r="24" spans="1:3" s="2" customFormat="1" ht="30">
      <c r="A24" s="73">
        <v>19</v>
      </c>
      <c r="B24" s="30" t="s">
        <v>44</v>
      </c>
      <c r="C24" s="149">
        <v>0</v>
      </c>
    </row>
    <row r="25" spans="1:3" s="2" customFormat="1" ht="30">
      <c r="A25" s="73">
        <v>20</v>
      </c>
      <c r="B25" s="30" t="s">
        <v>45</v>
      </c>
      <c r="C25" s="149">
        <v>0</v>
      </c>
    </row>
    <row r="26" spans="1:3" s="2" customFormat="1" ht="30">
      <c r="A26" s="73">
        <v>21</v>
      </c>
      <c r="B26" s="32" t="s">
        <v>46</v>
      </c>
      <c r="C26" s="149">
        <v>0</v>
      </c>
    </row>
    <row r="27" spans="1:3" s="2" customFormat="1" ht="15">
      <c r="A27" s="73">
        <v>22</v>
      </c>
      <c r="B27" s="32" t="s">
        <v>47</v>
      </c>
      <c r="C27" s="149">
        <v>0</v>
      </c>
    </row>
    <row r="28" spans="1:3" s="2" customFormat="1" ht="30">
      <c r="A28" s="73">
        <v>23</v>
      </c>
      <c r="B28" s="32" t="s">
        <v>48</v>
      </c>
      <c r="C28" s="149">
        <v>0</v>
      </c>
    </row>
    <row r="29" spans="1:3" s="2" customFormat="1" ht="15">
      <c r="A29" s="73">
        <v>24</v>
      </c>
      <c r="B29" s="38" t="s">
        <v>22</v>
      </c>
      <c r="C29" s="148">
        <f>C6-C12</f>
        <v>1754934.17</v>
      </c>
    </row>
    <row r="30" spans="1:3" s="2" customFormat="1" ht="15">
      <c r="A30" s="75"/>
      <c r="B30" s="33"/>
      <c r="C30" s="149"/>
    </row>
    <row r="31" spans="1:3" s="2" customFormat="1" ht="15">
      <c r="A31" s="75">
        <v>25</v>
      </c>
      <c r="B31" s="38" t="s">
        <v>49</v>
      </c>
      <c r="C31" s="148">
        <f>C32+C35</f>
        <v>6014649.3900000006</v>
      </c>
    </row>
    <row r="32" spans="1:3" s="2" customFormat="1" ht="15">
      <c r="A32" s="75">
        <v>26</v>
      </c>
      <c r="B32" s="29" t="s">
        <v>50</v>
      </c>
      <c r="C32" s="150">
        <f>C33+C34</f>
        <v>0</v>
      </c>
    </row>
    <row r="33" spans="1:3" s="2" customFormat="1" ht="15">
      <c r="A33" s="75">
        <v>27</v>
      </c>
      <c r="B33" s="104" t="s">
        <v>51</v>
      </c>
      <c r="C33" s="149"/>
    </row>
    <row r="34" spans="1:3" s="2" customFormat="1" ht="15">
      <c r="A34" s="75">
        <v>28</v>
      </c>
      <c r="B34" s="104" t="s">
        <v>52</v>
      </c>
      <c r="C34" s="149"/>
    </row>
    <row r="35" spans="1:3" s="2" customFormat="1" ht="15">
      <c r="A35" s="75">
        <v>29</v>
      </c>
      <c r="B35" s="29" t="s">
        <v>53</v>
      </c>
      <c r="C35" s="149">
        <v>6014649.3900000006</v>
      </c>
    </row>
    <row r="36" spans="1:3" s="2" customFormat="1" ht="15">
      <c r="A36" s="75">
        <v>30</v>
      </c>
      <c r="B36" s="38" t="s">
        <v>54</v>
      </c>
      <c r="C36" s="148">
        <f>SUM(C37:C41)</f>
        <v>0</v>
      </c>
    </row>
    <row r="37" spans="1:3" s="2" customFormat="1" ht="15">
      <c r="A37" s="75">
        <v>31</v>
      </c>
      <c r="B37" s="30" t="s">
        <v>55</v>
      </c>
      <c r="C37" s="149"/>
    </row>
    <row r="38" spans="1:3" s="2" customFormat="1" ht="15">
      <c r="A38" s="75">
        <v>32</v>
      </c>
      <c r="B38" s="31" t="s">
        <v>56</v>
      </c>
      <c r="C38" s="149"/>
    </row>
    <row r="39" spans="1:3" s="2" customFormat="1" ht="30">
      <c r="A39" s="75">
        <v>33</v>
      </c>
      <c r="B39" s="30" t="s">
        <v>57</v>
      </c>
      <c r="C39" s="149"/>
    </row>
    <row r="40" spans="1:3" s="2" customFormat="1" ht="30">
      <c r="A40" s="75">
        <v>34</v>
      </c>
      <c r="B40" s="30" t="s">
        <v>45</v>
      </c>
      <c r="C40" s="149"/>
    </row>
    <row r="41" spans="1:3" s="2" customFormat="1" ht="30">
      <c r="A41" s="75">
        <v>35</v>
      </c>
      <c r="B41" s="32" t="s">
        <v>58</v>
      </c>
      <c r="C41" s="149"/>
    </row>
    <row r="42" spans="1:3" s="2" customFormat="1" ht="15">
      <c r="A42" s="75">
        <v>36</v>
      </c>
      <c r="B42" s="38" t="s">
        <v>23</v>
      </c>
      <c r="C42" s="148">
        <f>C31-C36</f>
        <v>6014649.3900000006</v>
      </c>
    </row>
    <row r="43" spans="1:3" s="2" customFormat="1" ht="15">
      <c r="A43" s="75"/>
      <c r="B43" s="33"/>
      <c r="C43" s="149"/>
    </row>
    <row r="44" spans="1:3" s="2" customFormat="1" ht="15">
      <c r="A44" s="75">
        <v>37</v>
      </c>
      <c r="B44" s="39" t="s">
        <v>59</v>
      </c>
      <c r="C44" s="148">
        <f>SUM(C45:C47)</f>
        <v>0</v>
      </c>
    </row>
    <row r="45" spans="1:3" s="2" customFormat="1" ht="15">
      <c r="A45" s="75">
        <v>38</v>
      </c>
      <c r="B45" s="29" t="s">
        <v>60</v>
      </c>
      <c r="C45" s="149"/>
    </row>
    <row r="46" spans="1:3" s="2" customFormat="1" ht="15">
      <c r="A46" s="75">
        <v>39</v>
      </c>
      <c r="B46" s="29" t="s">
        <v>61</v>
      </c>
      <c r="C46" s="149"/>
    </row>
    <row r="47" spans="1:3" s="2" customFormat="1" ht="15">
      <c r="A47" s="75">
        <v>40</v>
      </c>
      <c r="B47" s="544" t="s">
        <v>708</v>
      </c>
      <c r="C47" s="149"/>
    </row>
    <row r="48" spans="1:3" s="2" customFormat="1" ht="15">
      <c r="A48" s="75">
        <v>41</v>
      </c>
      <c r="B48" s="39" t="s">
        <v>62</v>
      </c>
      <c r="C48" s="148">
        <f>SUM(C49:C52)</f>
        <v>0</v>
      </c>
    </row>
    <row r="49" spans="1:3" s="2" customFormat="1" ht="15">
      <c r="A49" s="75">
        <v>42</v>
      </c>
      <c r="B49" s="30" t="s">
        <v>63</v>
      </c>
      <c r="C49" s="149"/>
    </row>
    <row r="50" spans="1:3" s="2" customFormat="1" ht="15">
      <c r="A50" s="75">
        <v>43</v>
      </c>
      <c r="B50" s="31" t="s">
        <v>64</v>
      </c>
      <c r="C50" s="149"/>
    </row>
    <row r="51" spans="1:3" s="2" customFormat="1" ht="30">
      <c r="A51" s="75">
        <v>44</v>
      </c>
      <c r="B51" s="30" t="s">
        <v>65</v>
      </c>
      <c r="C51" s="149"/>
    </row>
    <row r="52" spans="1:3" s="2" customFormat="1" ht="30">
      <c r="A52" s="75">
        <v>45</v>
      </c>
      <c r="B52" s="30" t="s">
        <v>45</v>
      </c>
      <c r="C52" s="149"/>
    </row>
    <row r="53" spans="1:3" s="2" customFormat="1" thickBot="1">
      <c r="A53" s="75">
        <v>46</v>
      </c>
      <c r="B53" s="76" t="s">
        <v>24</v>
      </c>
      <c r="C53" s="151">
        <f>C44-C48</f>
        <v>0</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D11" sqref="D11"/>
    </sheetView>
  </sheetViews>
  <sheetFormatPr defaultColWidth="9.125" defaultRowHeight="15"/>
  <cols>
    <col min="1" max="1" width="10.875" style="1" bestFit="1" customWidth="1"/>
    <col min="2" max="2" width="59" style="1" customWidth="1"/>
    <col min="3" max="3" width="16.75" style="1" bestFit="1" customWidth="1"/>
    <col min="4" max="4" width="22.125" style="548" customWidth="1"/>
    <col min="5" max="16384" width="9.125" style="1"/>
  </cols>
  <sheetData>
    <row r="1" spans="1:4">
      <c r="A1" s="11" t="s">
        <v>108</v>
      </c>
      <c r="B1" s="10" t="s">
        <v>936</v>
      </c>
    </row>
    <row r="2" spans="1:4" s="11" customFormat="1" ht="15.75" customHeight="1">
      <c r="A2" s="11" t="s">
        <v>109</v>
      </c>
      <c r="B2" s="546">
        <f>'1. key ratios'!B2</f>
        <v>45291</v>
      </c>
      <c r="D2" s="589"/>
    </row>
    <row r="3" spans="1:4" s="11" customFormat="1" ht="15.75" customHeight="1">
      <c r="D3" s="589"/>
    </row>
    <row r="4" spans="1:4" ht="15.75" thickBot="1">
      <c r="A4" s="1" t="s">
        <v>344</v>
      </c>
      <c r="B4" s="218" t="s">
        <v>345</v>
      </c>
    </row>
    <row r="5" spans="1:4" s="26" customFormat="1">
      <c r="A5" s="753" t="s">
        <v>346</v>
      </c>
      <c r="B5" s="754"/>
      <c r="C5" s="210" t="s">
        <v>347</v>
      </c>
      <c r="D5" s="568" t="s">
        <v>348</v>
      </c>
    </row>
    <row r="6" spans="1:4" s="219" customFormat="1">
      <c r="A6" s="211">
        <v>1</v>
      </c>
      <c r="B6" s="212" t="s">
        <v>349</v>
      </c>
      <c r="C6" s="212"/>
      <c r="D6" s="567"/>
    </row>
    <row r="7" spans="1:4" s="219" customFormat="1">
      <c r="A7" s="213" t="s">
        <v>350</v>
      </c>
      <c r="B7" s="214" t="s">
        <v>351</v>
      </c>
      <c r="C7" s="254">
        <v>4.4999999999999998E-2</v>
      </c>
      <c r="D7" s="566">
        <f>C7*'5. RWA'!$C$13</f>
        <v>202425.44953499993</v>
      </c>
    </row>
    <row r="8" spans="1:4" s="219" customFormat="1">
      <c r="A8" s="213" t="s">
        <v>352</v>
      </c>
      <c r="B8" s="214" t="s">
        <v>353</v>
      </c>
      <c r="C8" s="255">
        <v>0.06</v>
      </c>
      <c r="D8" s="566">
        <f>C8*'5. RWA'!$C$13</f>
        <v>269900.59937999991</v>
      </c>
    </row>
    <row r="9" spans="1:4" s="219" customFormat="1">
      <c r="A9" s="213" t="s">
        <v>354</v>
      </c>
      <c r="B9" s="214" t="s">
        <v>355</v>
      </c>
      <c r="C9" s="255">
        <v>0.08</v>
      </c>
      <c r="D9" s="566">
        <f>C9*'5. RWA'!$C$13</f>
        <v>359867.4658399999</v>
      </c>
    </row>
    <row r="10" spans="1:4" s="219" customFormat="1">
      <c r="A10" s="211" t="s">
        <v>356</v>
      </c>
      <c r="B10" s="212" t="s">
        <v>357</v>
      </c>
      <c r="C10" s="256"/>
      <c r="D10" s="565"/>
    </row>
    <row r="11" spans="1:4" s="220" customFormat="1">
      <c r="A11" s="215" t="s">
        <v>358</v>
      </c>
      <c r="B11" s="216" t="s">
        <v>419</v>
      </c>
      <c r="C11" s="257">
        <v>2.5000000000000001E-2</v>
      </c>
      <c r="D11" s="564">
        <f>C11*'5. RWA'!$C$13</f>
        <v>112458.58307499997</v>
      </c>
    </row>
    <row r="12" spans="1:4" s="220" customFormat="1">
      <c r="A12" s="215" t="s">
        <v>359</v>
      </c>
      <c r="B12" s="216" t="s">
        <v>360</v>
      </c>
      <c r="C12" s="257">
        <v>0.01</v>
      </c>
      <c r="D12" s="564">
        <f>C12*'5. RWA'!$C$13</f>
        <v>44983.433229999988</v>
      </c>
    </row>
    <row r="13" spans="1:4" s="220" customFormat="1">
      <c r="A13" s="215" t="s">
        <v>361</v>
      </c>
      <c r="B13" s="216" t="s">
        <v>362</v>
      </c>
      <c r="C13" s="257">
        <v>0</v>
      </c>
      <c r="D13" s="564">
        <f>C13*'5. RWA'!$C$13</f>
        <v>0</v>
      </c>
    </row>
    <row r="14" spans="1:4" s="219" customFormat="1">
      <c r="A14" s="211" t="s">
        <v>363</v>
      </c>
      <c r="B14" s="212" t="s">
        <v>417</v>
      </c>
      <c r="C14" s="258"/>
      <c r="D14" s="565"/>
    </row>
    <row r="15" spans="1:4" s="219" customFormat="1">
      <c r="A15" s="228" t="s">
        <v>365</v>
      </c>
      <c r="B15" s="216" t="s">
        <v>418</v>
      </c>
      <c r="C15" s="257"/>
      <c r="D15" s="564">
        <f>C15*'5. RWA'!$C$13</f>
        <v>0</v>
      </c>
    </row>
    <row r="16" spans="1:4" s="219" customFormat="1">
      <c r="A16" s="228" t="s">
        <v>366</v>
      </c>
      <c r="B16" s="216" t="s">
        <v>368</v>
      </c>
      <c r="C16" s="257"/>
      <c r="D16" s="564">
        <f>C16*'5. RWA'!$C$13</f>
        <v>0</v>
      </c>
    </row>
    <row r="17" spans="1:4" s="219" customFormat="1">
      <c r="A17" s="228" t="s">
        <v>367</v>
      </c>
      <c r="B17" s="216" t="s">
        <v>415</v>
      </c>
      <c r="C17" s="257"/>
      <c r="D17" s="564">
        <f>C17*'5. RWA'!$C$13</f>
        <v>0</v>
      </c>
    </row>
    <row r="18" spans="1:4" s="26" customFormat="1">
      <c r="A18" s="755" t="s">
        <v>416</v>
      </c>
      <c r="B18" s="756"/>
      <c r="C18" s="259" t="s">
        <v>347</v>
      </c>
      <c r="D18" s="563" t="s">
        <v>348</v>
      </c>
    </row>
    <row r="19" spans="1:4" s="219" customFormat="1">
      <c r="A19" s="217">
        <v>4</v>
      </c>
      <c r="B19" s="216" t="s">
        <v>22</v>
      </c>
      <c r="C19" s="257">
        <f>C7+C11+C12+C13+C15</f>
        <v>0.08</v>
      </c>
      <c r="D19" s="566">
        <f>C19*'5. RWA'!$C$13</f>
        <v>359867.4658399999</v>
      </c>
    </row>
    <row r="20" spans="1:4" s="219" customFormat="1">
      <c r="A20" s="217">
        <v>5</v>
      </c>
      <c r="B20" s="216" t="s">
        <v>86</v>
      </c>
      <c r="C20" s="257">
        <f>C8+C11+C12+C13+C16</f>
        <v>9.4999999999999987E-2</v>
      </c>
      <c r="D20" s="566">
        <f>C20*'5. RWA'!$C$13</f>
        <v>427342.61568499985</v>
      </c>
    </row>
    <row r="21" spans="1:4" s="219" customFormat="1" ht="15.75" thickBot="1">
      <c r="A21" s="221" t="s">
        <v>364</v>
      </c>
      <c r="B21" s="222" t="s">
        <v>85</v>
      </c>
      <c r="C21" s="260">
        <f>C9+C11+C12+C13+C17</f>
        <v>0.115</v>
      </c>
      <c r="D21" s="562">
        <f>C21*'5. RWA'!$C$13</f>
        <v>517309.4821449999</v>
      </c>
    </row>
    <row r="23" spans="1:4" ht="60">
      <c r="B23" s="14" t="s">
        <v>420</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12" sqref="B12"/>
    </sheetView>
  </sheetViews>
  <sheetFormatPr defaultRowHeight="15.75"/>
  <cols>
    <col min="1" max="1" width="10.75" style="27" customWidth="1"/>
    <col min="2" max="2" width="91.875" style="27" customWidth="1"/>
    <col min="3" max="3" width="53.125" style="593" customWidth="1"/>
    <col min="4" max="4" width="32.25" style="27" customWidth="1"/>
    <col min="5" max="5" width="9.5" customWidth="1"/>
  </cols>
  <sheetData>
    <row r="1" spans="1:6">
      <c r="A1" s="11" t="s">
        <v>108</v>
      </c>
      <c r="B1" s="12" t="s">
        <v>936</v>
      </c>
      <c r="E1" s="1"/>
      <c r="F1" s="1"/>
    </row>
    <row r="2" spans="1:6" s="11" customFormat="1" ht="15.75" customHeight="1">
      <c r="A2" s="11" t="s">
        <v>109</v>
      </c>
      <c r="B2" s="546">
        <f>'1. key ratios'!B2</f>
        <v>45291</v>
      </c>
      <c r="C2" s="589"/>
    </row>
    <row r="3" spans="1:6" s="11" customFormat="1" ht="15.75" customHeight="1">
      <c r="A3" s="17"/>
      <c r="C3" s="589"/>
    </row>
    <row r="4" spans="1:6" s="11" customFormat="1" ht="15.75" customHeight="1" thickBot="1">
      <c r="A4" s="11" t="s">
        <v>247</v>
      </c>
      <c r="B4" s="118" t="s">
        <v>162</v>
      </c>
      <c r="C4" s="589"/>
      <c r="D4" s="120" t="s">
        <v>87</v>
      </c>
    </row>
    <row r="5" spans="1:6" ht="30">
      <c r="A5" s="81" t="s">
        <v>25</v>
      </c>
      <c r="B5" s="82" t="s">
        <v>144</v>
      </c>
      <c r="C5" s="594" t="s">
        <v>841</v>
      </c>
      <c r="D5" s="119" t="s">
        <v>163</v>
      </c>
    </row>
    <row r="6" spans="1:6">
      <c r="A6" s="378">
        <v>1</v>
      </c>
      <c r="B6" s="339" t="s">
        <v>826</v>
      </c>
      <c r="C6" s="559">
        <f>SUM(C7:C9)</f>
        <v>9622521.4500000011</v>
      </c>
      <c r="D6" s="77"/>
      <c r="E6" s="4"/>
    </row>
    <row r="7" spans="1:6">
      <c r="A7" s="378">
        <v>1.1000000000000001</v>
      </c>
      <c r="B7" s="340" t="s">
        <v>96</v>
      </c>
      <c r="C7" s="595">
        <v>303159.21999999997</v>
      </c>
      <c r="D7" s="78"/>
      <c r="E7" s="4"/>
    </row>
    <row r="8" spans="1:6">
      <c r="A8" s="378">
        <v>1.2</v>
      </c>
      <c r="B8" s="340" t="s">
        <v>97</v>
      </c>
      <c r="C8" s="595">
        <v>700900.26</v>
      </c>
      <c r="D8" s="78"/>
      <c r="E8" s="4"/>
    </row>
    <row r="9" spans="1:6">
      <c r="A9" s="378">
        <v>1.3</v>
      </c>
      <c r="B9" s="340" t="s">
        <v>98</v>
      </c>
      <c r="C9" s="595">
        <v>8618461.9700000007</v>
      </c>
      <c r="D9" s="78"/>
      <c r="E9" s="4"/>
    </row>
    <row r="10" spans="1:6">
      <c r="A10" s="378">
        <v>2</v>
      </c>
      <c r="B10" s="341" t="s">
        <v>713</v>
      </c>
      <c r="C10" s="598"/>
      <c r="D10" s="78"/>
      <c r="E10" s="4"/>
    </row>
    <row r="11" spans="1:6">
      <c r="A11" s="378">
        <v>2.1</v>
      </c>
      <c r="B11" s="342" t="s">
        <v>714</v>
      </c>
      <c r="C11" s="596"/>
      <c r="D11" s="79"/>
      <c r="E11" s="5"/>
    </row>
    <row r="12" spans="1:6" ht="23.45" customHeight="1">
      <c r="A12" s="378">
        <v>3</v>
      </c>
      <c r="B12" s="343" t="s">
        <v>715</v>
      </c>
      <c r="C12" s="597"/>
      <c r="D12" s="79"/>
      <c r="E12" s="5"/>
    </row>
    <row r="13" spans="1:6" ht="23.1" customHeight="1">
      <c r="A13" s="378">
        <v>4</v>
      </c>
      <c r="B13" s="344" t="s">
        <v>716</v>
      </c>
      <c r="C13" s="597"/>
      <c r="D13" s="79"/>
      <c r="E13" s="5"/>
    </row>
    <row r="14" spans="1:6">
      <c r="A14" s="378">
        <v>5</v>
      </c>
      <c r="B14" s="344" t="s">
        <v>717</v>
      </c>
      <c r="C14" s="597">
        <f>SUM(C15:C17)</f>
        <v>0</v>
      </c>
      <c r="D14" s="79"/>
      <c r="E14" s="5"/>
    </row>
    <row r="15" spans="1:6">
      <c r="A15" s="378">
        <v>5.0999999999999996</v>
      </c>
      <c r="B15" s="345" t="s">
        <v>718</v>
      </c>
      <c r="C15" s="595"/>
      <c r="D15" s="79"/>
      <c r="E15" s="4"/>
    </row>
    <row r="16" spans="1:6">
      <c r="A16" s="378">
        <v>5.2</v>
      </c>
      <c r="B16" s="345" t="s">
        <v>554</v>
      </c>
      <c r="C16" s="595"/>
      <c r="D16" s="78"/>
      <c r="E16" s="4"/>
    </row>
    <row r="17" spans="1:5">
      <c r="A17" s="378">
        <v>5.3</v>
      </c>
      <c r="B17" s="345" t="s">
        <v>719</v>
      </c>
      <c r="C17" s="595"/>
      <c r="D17" s="78"/>
      <c r="E17" s="4"/>
    </row>
    <row r="18" spans="1:5">
      <c r="A18" s="378">
        <v>6</v>
      </c>
      <c r="B18" s="343" t="s">
        <v>720</v>
      </c>
      <c r="C18" s="598">
        <f>SUM(C19:C20)</f>
        <v>0</v>
      </c>
      <c r="D18" s="78"/>
      <c r="E18" s="4"/>
    </row>
    <row r="19" spans="1:5">
      <c r="A19" s="378">
        <v>6.1</v>
      </c>
      <c r="B19" s="345" t="s">
        <v>554</v>
      </c>
      <c r="C19" s="596"/>
      <c r="D19" s="78"/>
      <c r="E19" s="4"/>
    </row>
    <row r="20" spans="1:5">
      <c r="A20" s="378">
        <v>6.2</v>
      </c>
      <c r="B20" s="345" t="s">
        <v>719</v>
      </c>
      <c r="C20" s="596"/>
      <c r="D20" s="78"/>
      <c r="E20" s="4"/>
    </row>
    <row r="21" spans="1:5">
      <c r="A21" s="378">
        <v>7</v>
      </c>
      <c r="B21" s="346" t="s">
        <v>721</v>
      </c>
      <c r="C21" s="597"/>
      <c r="D21" s="78"/>
      <c r="E21" s="4"/>
    </row>
    <row r="22" spans="1:5">
      <c r="A22" s="378">
        <v>8</v>
      </c>
      <c r="B22" s="347" t="s">
        <v>722</v>
      </c>
      <c r="C22" s="598"/>
      <c r="D22" s="78"/>
      <c r="E22" s="4"/>
    </row>
    <row r="23" spans="1:5">
      <c r="A23" s="378">
        <v>9</v>
      </c>
      <c r="B23" s="344" t="s">
        <v>723</v>
      </c>
      <c r="C23" s="598">
        <f>SUM(C24:C25)</f>
        <v>437067.79</v>
      </c>
      <c r="D23" s="402"/>
      <c r="E23" s="4"/>
    </row>
    <row r="24" spans="1:5">
      <c r="A24" s="378">
        <v>9.1</v>
      </c>
      <c r="B24" s="348" t="s">
        <v>724</v>
      </c>
      <c r="C24" s="595">
        <v>437067.79</v>
      </c>
      <c r="D24" s="80"/>
      <c r="E24" s="4"/>
    </row>
    <row r="25" spans="1:5">
      <c r="A25" s="378">
        <v>9.1999999999999993</v>
      </c>
      <c r="B25" s="348" t="s">
        <v>725</v>
      </c>
      <c r="C25" s="600"/>
      <c r="D25" s="401"/>
      <c r="E25" s="3"/>
    </row>
    <row r="26" spans="1:5">
      <c r="A26" s="378">
        <v>10</v>
      </c>
      <c r="B26" s="344" t="s">
        <v>36</v>
      </c>
      <c r="C26" s="601">
        <f>SUM(C27:C28)</f>
        <v>200000</v>
      </c>
      <c r="D26" s="542" t="s">
        <v>918</v>
      </c>
      <c r="E26" s="4"/>
    </row>
    <row r="27" spans="1:5">
      <c r="A27" s="378">
        <v>10.1</v>
      </c>
      <c r="B27" s="348" t="s">
        <v>726</v>
      </c>
      <c r="C27" s="595"/>
      <c r="D27" s="78"/>
      <c r="E27" s="4"/>
    </row>
    <row r="28" spans="1:5">
      <c r="A28" s="378">
        <v>10.199999999999999</v>
      </c>
      <c r="B28" s="348" t="s">
        <v>727</v>
      </c>
      <c r="C28" s="595">
        <v>200000</v>
      </c>
      <c r="D28" s="78"/>
      <c r="E28" s="4"/>
    </row>
    <row r="29" spans="1:5">
      <c r="A29" s="378">
        <v>11</v>
      </c>
      <c r="B29" s="344" t="s">
        <v>728</v>
      </c>
      <c r="C29" s="598">
        <f>SUM(C30:C31)</f>
        <v>0</v>
      </c>
      <c r="D29" s="78"/>
      <c r="E29" s="4"/>
    </row>
    <row r="30" spans="1:5">
      <c r="A30" s="378">
        <v>11.1</v>
      </c>
      <c r="B30" s="348" t="s">
        <v>729</v>
      </c>
      <c r="C30" s="595"/>
      <c r="D30" s="78"/>
      <c r="E30" s="4"/>
    </row>
    <row r="31" spans="1:5">
      <c r="A31" s="378">
        <v>11.2</v>
      </c>
      <c r="B31" s="348" t="s">
        <v>730</v>
      </c>
      <c r="C31" s="595"/>
      <c r="D31" s="78"/>
      <c r="E31" s="4"/>
    </row>
    <row r="32" spans="1:5">
      <c r="A32" s="378">
        <v>13</v>
      </c>
      <c r="B32" s="344" t="s">
        <v>99</v>
      </c>
      <c r="C32" s="598">
        <v>482905.81</v>
      </c>
      <c r="D32" s="78"/>
      <c r="E32" s="4"/>
    </row>
    <row r="33" spans="1:5">
      <c r="A33" s="378">
        <v>13.1</v>
      </c>
      <c r="B33" s="349" t="s">
        <v>731</v>
      </c>
      <c r="C33" s="595"/>
      <c r="D33" s="78"/>
      <c r="E33" s="4"/>
    </row>
    <row r="34" spans="1:5">
      <c r="A34" s="378">
        <v>13.2</v>
      </c>
      <c r="B34" s="349" t="s">
        <v>732</v>
      </c>
      <c r="C34" s="599"/>
      <c r="D34" s="80"/>
      <c r="E34" s="4"/>
    </row>
    <row r="35" spans="1:5">
      <c r="A35" s="378">
        <v>14</v>
      </c>
      <c r="B35" s="350" t="s">
        <v>733</v>
      </c>
      <c r="C35" s="602">
        <f>SUM(C6,C10,C12,C13,C14,C18,C21,C22,C23,C26,C29,C32)</f>
        <v>10742495.050000001</v>
      </c>
      <c r="D35" s="80"/>
      <c r="E35" s="4"/>
    </row>
    <row r="36" spans="1:5">
      <c r="A36" s="378"/>
      <c r="B36" s="351" t="s">
        <v>104</v>
      </c>
      <c r="C36" s="603"/>
      <c r="D36" s="80"/>
      <c r="E36" s="4"/>
    </row>
    <row r="37" spans="1:5">
      <c r="A37" s="378">
        <v>15</v>
      </c>
      <c r="B37" s="352" t="s">
        <v>734</v>
      </c>
      <c r="C37" s="600"/>
      <c r="D37" s="401"/>
      <c r="E37" s="3"/>
    </row>
    <row r="38" spans="1:5">
      <c r="A38" s="378">
        <v>15.1</v>
      </c>
      <c r="B38" s="353" t="s">
        <v>714</v>
      </c>
      <c r="C38" s="595"/>
      <c r="D38" s="78"/>
      <c r="E38" s="4"/>
    </row>
    <row r="39" spans="1:5" ht="21">
      <c r="A39" s="378">
        <v>16</v>
      </c>
      <c r="B39" s="346" t="s">
        <v>735</v>
      </c>
      <c r="C39" s="598"/>
      <c r="D39" s="78"/>
      <c r="E39" s="4"/>
    </row>
    <row r="40" spans="1:5">
      <c r="A40" s="378">
        <v>17</v>
      </c>
      <c r="B40" s="346" t="s">
        <v>736</v>
      </c>
      <c r="C40" s="598">
        <f>SUM(C41:C44)</f>
        <v>1288821.4100000004</v>
      </c>
      <c r="D40" s="78"/>
      <c r="E40" s="4"/>
    </row>
    <row r="41" spans="1:5">
      <c r="A41" s="378">
        <v>17.100000000000001</v>
      </c>
      <c r="B41" s="354" t="s">
        <v>737</v>
      </c>
      <c r="C41" s="595">
        <v>1288821.4100000004</v>
      </c>
      <c r="D41" s="78"/>
      <c r="E41" s="4"/>
    </row>
    <row r="42" spans="1:5">
      <c r="A42" s="393">
        <v>17.2</v>
      </c>
      <c r="B42" s="394" t="s">
        <v>100</v>
      </c>
      <c r="C42" s="599"/>
      <c r="D42" s="80"/>
      <c r="E42" s="4"/>
    </row>
    <row r="43" spans="1:5">
      <c r="A43" s="378">
        <v>17.3</v>
      </c>
      <c r="B43" s="395" t="s">
        <v>738</v>
      </c>
      <c r="C43" s="558"/>
      <c r="D43" s="396"/>
      <c r="E43" s="4"/>
    </row>
    <row r="44" spans="1:5">
      <c r="A44" s="378">
        <v>17.399999999999999</v>
      </c>
      <c r="B44" s="395" t="s">
        <v>739</v>
      </c>
      <c r="C44" s="558"/>
      <c r="D44" s="396"/>
      <c r="E44" s="4"/>
    </row>
    <row r="45" spans="1:5">
      <c r="A45" s="378">
        <v>18</v>
      </c>
      <c r="B45" s="362" t="s">
        <v>740</v>
      </c>
      <c r="C45" s="557"/>
      <c r="D45" s="396"/>
      <c r="E45" s="3"/>
    </row>
    <row r="46" spans="1:5">
      <c r="A46" s="378">
        <v>19</v>
      </c>
      <c r="B46" s="362" t="s">
        <v>741</v>
      </c>
      <c r="C46" s="560">
        <f>SUM(C47:C48)</f>
        <v>6138.76</v>
      </c>
      <c r="D46" s="397"/>
    </row>
    <row r="47" spans="1:5">
      <c r="A47" s="378">
        <v>19.100000000000001</v>
      </c>
      <c r="B47" s="398" t="s">
        <v>742</v>
      </c>
      <c r="C47" s="561">
        <v>1203.76</v>
      </c>
      <c r="D47" s="397"/>
    </row>
    <row r="48" spans="1:5">
      <c r="A48" s="378">
        <v>19.2</v>
      </c>
      <c r="B48" s="398" t="s">
        <v>743</v>
      </c>
      <c r="C48" s="561">
        <v>4935</v>
      </c>
      <c r="D48" s="397"/>
    </row>
    <row r="49" spans="1:4">
      <c r="A49" s="378">
        <v>20</v>
      </c>
      <c r="B49" s="358" t="s">
        <v>101</v>
      </c>
      <c r="C49" s="560"/>
      <c r="D49" s="397"/>
    </row>
    <row r="50" spans="1:4">
      <c r="A50" s="378">
        <v>21</v>
      </c>
      <c r="B50" s="359" t="s">
        <v>89</v>
      </c>
      <c r="C50" s="560">
        <v>1477951.4800000002</v>
      </c>
      <c r="D50" s="397"/>
    </row>
    <row r="51" spans="1:4">
      <c r="A51" s="378">
        <v>21.1</v>
      </c>
      <c r="B51" s="355" t="s">
        <v>744</v>
      </c>
      <c r="C51" s="561"/>
      <c r="D51" s="397"/>
    </row>
    <row r="52" spans="1:4">
      <c r="A52" s="378">
        <v>22</v>
      </c>
      <c r="B52" s="358" t="s">
        <v>745</v>
      </c>
      <c r="C52" s="560">
        <f>SUM(C37,C39,C40,C45,C46,C49,C50)</f>
        <v>2772911.6500000004</v>
      </c>
      <c r="D52" s="397"/>
    </row>
    <row r="53" spans="1:4">
      <c r="A53" s="378"/>
      <c r="B53" s="360" t="s">
        <v>746</v>
      </c>
      <c r="C53" s="556"/>
      <c r="D53" s="397"/>
    </row>
    <row r="54" spans="1:4">
      <c r="A54" s="378">
        <v>23</v>
      </c>
      <c r="B54" s="358" t="s">
        <v>105</v>
      </c>
      <c r="C54" s="557">
        <v>3700005</v>
      </c>
      <c r="D54" s="542" t="s">
        <v>949</v>
      </c>
    </row>
    <row r="55" spans="1:4">
      <c r="A55" s="378">
        <v>24</v>
      </c>
      <c r="B55" s="358" t="s">
        <v>747</v>
      </c>
      <c r="C55" s="557"/>
      <c r="D55" s="397"/>
    </row>
    <row r="56" spans="1:4">
      <c r="A56" s="378">
        <v>25</v>
      </c>
      <c r="B56" s="358" t="s">
        <v>102</v>
      </c>
      <c r="C56" s="557"/>
      <c r="D56" s="397"/>
    </row>
    <row r="57" spans="1:4">
      <c r="A57" s="378">
        <v>26</v>
      </c>
      <c r="B57" s="362" t="s">
        <v>748</v>
      </c>
      <c r="C57" s="557"/>
      <c r="D57" s="397"/>
    </row>
    <row r="58" spans="1:4">
      <c r="A58" s="378">
        <v>27</v>
      </c>
      <c r="B58" s="362" t="s">
        <v>749</v>
      </c>
      <c r="C58" s="557">
        <f>SUM(C59:C60)</f>
        <v>6014649.3900000006</v>
      </c>
      <c r="D58" s="397"/>
    </row>
    <row r="59" spans="1:4">
      <c r="A59" s="378">
        <v>27.1</v>
      </c>
      <c r="B59" s="398" t="s">
        <v>750</v>
      </c>
      <c r="C59" s="558"/>
      <c r="D59" s="397"/>
    </row>
    <row r="60" spans="1:4">
      <c r="A60" s="378">
        <v>27.2</v>
      </c>
      <c r="B60" s="395" t="s">
        <v>751</v>
      </c>
      <c r="C60" s="558">
        <v>6014649.3900000006</v>
      </c>
      <c r="D60" s="542" t="s">
        <v>952</v>
      </c>
    </row>
    <row r="61" spans="1:4">
      <c r="A61" s="378">
        <v>28</v>
      </c>
      <c r="B61" s="359" t="s">
        <v>752</v>
      </c>
      <c r="C61" s="557"/>
      <c r="D61" s="397"/>
    </row>
    <row r="62" spans="1:4">
      <c r="A62" s="378">
        <v>29</v>
      </c>
      <c r="B62" s="362" t="s">
        <v>753</v>
      </c>
      <c r="C62" s="557"/>
      <c r="D62" s="397"/>
    </row>
    <row r="63" spans="1:4">
      <c r="A63" s="378">
        <v>29.1</v>
      </c>
      <c r="B63" s="399" t="s">
        <v>754</v>
      </c>
      <c r="C63" s="558"/>
      <c r="D63" s="397"/>
    </row>
    <row r="64" spans="1:4" ht="24" customHeight="1">
      <c r="A64" s="378">
        <v>29.2</v>
      </c>
      <c r="B64" s="398" t="s">
        <v>755</v>
      </c>
      <c r="C64" s="558"/>
      <c r="D64" s="397"/>
    </row>
    <row r="65" spans="1:4" ht="21.95" customHeight="1">
      <c r="A65" s="378">
        <v>29.3</v>
      </c>
      <c r="B65" s="400" t="s">
        <v>756</v>
      </c>
      <c r="C65" s="558"/>
      <c r="D65" s="397"/>
    </row>
    <row r="66" spans="1:4">
      <c r="A66" s="378">
        <v>30</v>
      </c>
      <c r="B66" s="362" t="s">
        <v>103</v>
      </c>
      <c r="C66" s="557">
        <v>-1745070.83</v>
      </c>
      <c r="D66" s="542" t="s">
        <v>950</v>
      </c>
    </row>
    <row r="67" spans="1:4">
      <c r="A67" s="378">
        <v>31</v>
      </c>
      <c r="B67" s="361" t="s">
        <v>757</v>
      </c>
      <c r="C67" s="557">
        <f>SUM(C54,C55,C56,C57,C58,C61,C62,C66)</f>
        <v>7969583.5600000005</v>
      </c>
      <c r="D67" s="397"/>
    </row>
    <row r="68" spans="1:4">
      <c r="A68" s="378">
        <v>32</v>
      </c>
      <c r="B68" s="362" t="s">
        <v>758</v>
      </c>
      <c r="C68" s="557">
        <f>SUM(C52,C67)</f>
        <v>10742495.210000001</v>
      </c>
      <c r="D68" s="3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activeCell="B2" sqref="B2"/>
      <selection pane="topRight" activeCell="B2" sqref="B2"/>
      <selection pane="bottomLeft" activeCell="B2" sqref="B2"/>
      <selection pane="bottomRight" activeCell="B11" sqref="B11"/>
    </sheetView>
  </sheetViews>
  <sheetFormatPr defaultColWidth="9.125" defaultRowHeight="15"/>
  <cols>
    <col min="1" max="1" width="10.5" style="1" bestFit="1" customWidth="1"/>
    <col min="2" max="2" width="97" style="1" bestFit="1" customWidth="1"/>
    <col min="3" max="3" width="9.5" style="1" bestFit="1" customWidth="1"/>
    <col min="4" max="4" width="13.25" style="1" bestFit="1" customWidth="1"/>
    <col min="5" max="5" width="9.5" style="1" bestFit="1" customWidth="1"/>
    <col min="6" max="6" width="13.25" style="1" bestFit="1" customWidth="1"/>
    <col min="7" max="7" width="9.5" style="1" bestFit="1" customWidth="1"/>
    <col min="8" max="8" width="13.25" style="1" bestFit="1" customWidth="1"/>
    <col min="9" max="9" width="9.5" style="1" bestFit="1" customWidth="1"/>
    <col min="10" max="10" width="13.25" style="1" bestFit="1" customWidth="1"/>
    <col min="11" max="11" width="9.5" style="1" bestFit="1" customWidth="1"/>
    <col min="12" max="12" width="13.25" style="1" bestFit="1" customWidth="1"/>
    <col min="13" max="13" width="9.5" style="1" bestFit="1" customWidth="1"/>
    <col min="14" max="14" width="13.25" style="1" bestFit="1" customWidth="1"/>
    <col min="15" max="15" width="9.5" style="1" bestFit="1" customWidth="1"/>
    <col min="16" max="16" width="13.25" style="1" bestFit="1" customWidth="1"/>
    <col min="17" max="17" width="9.5" style="1" bestFit="1" customWidth="1"/>
    <col min="18" max="18" width="13.25" style="1" bestFit="1" customWidth="1"/>
    <col min="19" max="19" width="31.5" style="1" bestFit="1" customWidth="1"/>
    <col min="20" max="16384" width="9.125" style="7"/>
  </cols>
  <sheetData>
    <row r="1" spans="1:19">
      <c r="A1" s="1" t="s">
        <v>108</v>
      </c>
      <c r="B1" s="1" t="s">
        <v>936</v>
      </c>
    </row>
    <row r="2" spans="1:19">
      <c r="A2" s="1" t="s">
        <v>109</v>
      </c>
      <c r="B2" s="280">
        <f>'1. key ratios'!B2</f>
        <v>45291</v>
      </c>
    </row>
    <row r="4" spans="1:19" ht="30.75" thickBot="1">
      <c r="A4" s="26" t="s">
        <v>248</v>
      </c>
      <c r="B4" s="175" t="s">
        <v>283</v>
      </c>
    </row>
    <row r="5" spans="1:19">
      <c r="A5" s="67"/>
      <c r="B5" s="69"/>
      <c r="C5" s="62" t="s">
        <v>0</v>
      </c>
      <c r="D5" s="62" t="s">
        <v>1</v>
      </c>
      <c r="E5" s="62" t="s">
        <v>2</v>
      </c>
      <c r="F5" s="62" t="s">
        <v>3</v>
      </c>
      <c r="G5" s="62" t="s">
        <v>4</v>
      </c>
      <c r="H5" s="62" t="s">
        <v>5</v>
      </c>
      <c r="I5" s="62" t="s">
        <v>145</v>
      </c>
      <c r="J5" s="62" t="s">
        <v>146</v>
      </c>
      <c r="K5" s="62" t="s">
        <v>147</v>
      </c>
      <c r="L5" s="62" t="s">
        <v>148</v>
      </c>
      <c r="M5" s="62" t="s">
        <v>149</v>
      </c>
      <c r="N5" s="62" t="s">
        <v>150</v>
      </c>
      <c r="O5" s="62" t="s">
        <v>270</v>
      </c>
      <c r="P5" s="62" t="s">
        <v>271</v>
      </c>
      <c r="Q5" s="62" t="s">
        <v>272</v>
      </c>
      <c r="R5" s="168" t="s">
        <v>273</v>
      </c>
      <c r="S5" s="63" t="s">
        <v>274</v>
      </c>
    </row>
    <row r="6" spans="1:19" ht="46.5" customHeight="1">
      <c r="A6" s="83"/>
      <c r="B6" s="761" t="s">
        <v>275</v>
      </c>
      <c r="C6" s="759">
        <v>0</v>
      </c>
      <c r="D6" s="760"/>
      <c r="E6" s="759">
        <v>0.2</v>
      </c>
      <c r="F6" s="760"/>
      <c r="G6" s="759">
        <v>0.35</v>
      </c>
      <c r="H6" s="760"/>
      <c r="I6" s="759">
        <v>0.5</v>
      </c>
      <c r="J6" s="760"/>
      <c r="K6" s="759">
        <v>0.75</v>
      </c>
      <c r="L6" s="760"/>
      <c r="M6" s="759">
        <v>1</v>
      </c>
      <c r="N6" s="760"/>
      <c r="O6" s="759">
        <v>1.5</v>
      </c>
      <c r="P6" s="760"/>
      <c r="Q6" s="759">
        <v>2.5</v>
      </c>
      <c r="R6" s="760"/>
      <c r="S6" s="757" t="s">
        <v>154</v>
      </c>
    </row>
    <row r="7" spans="1:19">
      <c r="A7" s="83"/>
      <c r="B7" s="762"/>
      <c r="C7" s="174" t="s">
        <v>268</v>
      </c>
      <c r="D7" s="174" t="s">
        <v>269</v>
      </c>
      <c r="E7" s="174" t="s">
        <v>268</v>
      </c>
      <c r="F7" s="174" t="s">
        <v>269</v>
      </c>
      <c r="G7" s="174" t="s">
        <v>268</v>
      </c>
      <c r="H7" s="174" t="s">
        <v>269</v>
      </c>
      <c r="I7" s="174" t="s">
        <v>268</v>
      </c>
      <c r="J7" s="174" t="s">
        <v>269</v>
      </c>
      <c r="K7" s="174" t="s">
        <v>268</v>
      </c>
      <c r="L7" s="174" t="s">
        <v>269</v>
      </c>
      <c r="M7" s="174" t="s">
        <v>268</v>
      </c>
      <c r="N7" s="174" t="s">
        <v>269</v>
      </c>
      <c r="O7" s="174" t="s">
        <v>268</v>
      </c>
      <c r="P7" s="174" t="s">
        <v>269</v>
      </c>
      <c r="Q7" s="174" t="s">
        <v>268</v>
      </c>
      <c r="R7" s="174" t="s">
        <v>269</v>
      </c>
      <c r="S7" s="758"/>
    </row>
    <row r="8" spans="1:19">
      <c r="A8" s="66">
        <v>1</v>
      </c>
      <c r="B8" s="103" t="s">
        <v>134</v>
      </c>
      <c r="C8" s="592">
        <v>700900.26</v>
      </c>
      <c r="D8" s="592">
        <v>0</v>
      </c>
      <c r="E8" s="592">
        <v>0</v>
      </c>
      <c r="F8" s="592">
        <v>0</v>
      </c>
      <c r="G8" s="592">
        <v>0</v>
      </c>
      <c r="H8" s="592">
        <v>0</v>
      </c>
      <c r="I8" s="592">
        <v>0</v>
      </c>
      <c r="J8" s="592">
        <v>0</v>
      </c>
      <c r="K8" s="592">
        <v>0</v>
      </c>
      <c r="L8" s="592">
        <v>0</v>
      </c>
      <c r="M8" s="592">
        <v>0</v>
      </c>
      <c r="N8" s="592">
        <v>0</v>
      </c>
      <c r="O8" s="592">
        <v>0</v>
      </c>
      <c r="P8" s="592">
        <v>0</v>
      </c>
      <c r="Q8" s="592">
        <v>0</v>
      </c>
      <c r="R8" s="592">
        <v>0</v>
      </c>
      <c r="S8" s="604">
        <f>$C$6*SUM(C8:D8)+$E$6*SUM(E8:F8)+$G$6*SUM(G8:H8)+$I$6*SUM(I8:J8)+$K$6*SUM(K8:L8)+$M$6*SUM(M8:N8)+$O$6*SUM(O8:P8)+$Q$6*SUM(Q8:R8)</f>
        <v>0</v>
      </c>
    </row>
    <row r="9" spans="1:19">
      <c r="A9" s="66">
        <v>2</v>
      </c>
      <c r="B9" s="103" t="s">
        <v>135</v>
      </c>
      <c r="C9" s="592">
        <v>0</v>
      </c>
      <c r="D9" s="592">
        <v>0</v>
      </c>
      <c r="E9" s="592">
        <v>0</v>
      </c>
      <c r="F9" s="592">
        <v>0</v>
      </c>
      <c r="G9" s="592">
        <v>0</v>
      </c>
      <c r="H9" s="592">
        <v>0</v>
      </c>
      <c r="I9" s="592">
        <v>0</v>
      </c>
      <c r="J9" s="592">
        <v>0</v>
      </c>
      <c r="K9" s="592">
        <v>0</v>
      </c>
      <c r="L9" s="592">
        <v>0</v>
      </c>
      <c r="M9" s="592">
        <v>0</v>
      </c>
      <c r="N9" s="592">
        <v>0</v>
      </c>
      <c r="O9" s="592">
        <v>0</v>
      </c>
      <c r="P9" s="592">
        <v>0</v>
      </c>
      <c r="Q9" s="592">
        <v>0</v>
      </c>
      <c r="R9" s="592">
        <v>0</v>
      </c>
      <c r="S9" s="604">
        <f t="shared" ref="S9:S21" si="0">$C$6*SUM(C9:D9)+$E$6*SUM(E9:F9)+$G$6*SUM(G9:H9)+$I$6*SUM(I9:J9)+$K$6*SUM(K9:L9)+$M$6*SUM(M9:N9)+$O$6*SUM(O9:P9)+$Q$6*SUM(Q9:R9)</f>
        <v>0</v>
      </c>
    </row>
    <row r="10" spans="1:19">
      <c r="A10" s="66">
        <v>3</v>
      </c>
      <c r="B10" s="103" t="s">
        <v>136</v>
      </c>
      <c r="C10" s="592">
        <v>0</v>
      </c>
      <c r="D10" s="592">
        <v>0</v>
      </c>
      <c r="E10" s="592">
        <v>0</v>
      </c>
      <c r="F10" s="592">
        <v>0</v>
      </c>
      <c r="G10" s="592">
        <v>0</v>
      </c>
      <c r="H10" s="592">
        <v>0</v>
      </c>
      <c r="I10" s="592">
        <v>0</v>
      </c>
      <c r="J10" s="592">
        <v>0</v>
      </c>
      <c r="K10" s="592">
        <v>0</v>
      </c>
      <c r="L10" s="592">
        <v>0</v>
      </c>
      <c r="M10" s="592">
        <v>0</v>
      </c>
      <c r="N10" s="592">
        <v>0</v>
      </c>
      <c r="O10" s="592">
        <v>0</v>
      </c>
      <c r="P10" s="592">
        <v>0</v>
      </c>
      <c r="Q10" s="592">
        <v>0</v>
      </c>
      <c r="R10" s="592">
        <v>0</v>
      </c>
      <c r="S10" s="604">
        <f t="shared" si="0"/>
        <v>0</v>
      </c>
    </row>
    <row r="11" spans="1:19">
      <c r="A11" s="66">
        <v>4</v>
      </c>
      <c r="B11" s="103" t="s">
        <v>137</v>
      </c>
      <c r="C11" s="592">
        <v>0</v>
      </c>
      <c r="D11" s="592">
        <v>0</v>
      </c>
      <c r="E11" s="592">
        <v>0</v>
      </c>
      <c r="F11" s="592">
        <v>0</v>
      </c>
      <c r="G11" s="592">
        <v>0</v>
      </c>
      <c r="H11" s="592">
        <v>0</v>
      </c>
      <c r="I11" s="592">
        <v>0</v>
      </c>
      <c r="J11" s="592">
        <v>0</v>
      </c>
      <c r="K11" s="592">
        <v>0</v>
      </c>
      <c r="L11" s="592">
        <v>0</v>
      </c>
      <c r="M11" s="592">
        <v>0</v>
      </c>
      <c r="N11" s="592">
        <v>0</v>
      </c>
      <c r="O11" s="592">
        <v>0</v>
      </c>
      <c r="P11" s="592">
        <v>0</v>
      </c>
      <c r="Q11" s="592">
        <v>0</v>
      </c>
      <c r="R11" s="592">
        <v>0</v>
      </c>
      <c r="S11" s="604">
        <f t="shared" si="0"/>
        <v>0</v>
      </c>
    </row>
    <row r="12" spans="1:19">
      <c r="A12" s="66">
        <v>5</v>
      </c>
      <c r="B12" s="103" t="s">
        <v>925</v>
      </c>
      <c r="C12" s="592">
        <v>0</v>
      </c>
      <c r="D12" s="592">
        <v>0</v>
      </c>
      <c r="E12" s="592">
        <v>0</v>
      </c>
      <c r="F12" s="592">
        <v>0</v>
      </c>
      <c r="G12" s="592">
        <v>0</v>
      </c>
      <c r="H12" s="592">
        <v>0</v>
      </c>
      <c r="I12" s="592">
        <v>0</v>
      </c>
      <c r="J12" s="592">
        <v>0</v>
      </c>
      <c r="K12" s="592">
        <v>0</v>
      </c>
      <c r="L12" s="592">
        <v>0</v>
      </c>
      <c r="M12" s="592">
        <v>0</v>
      </c>
      <c r="N12" s="592">
        <v>0</v>
      </c>
      <c r="O12" s="592">
        <v>0</v>
      </c>
      <c r="P12" s="592">
        <v>0</v>
      </c>
      <c r="Q12" s="592">
        <v>0</v>
      </c>
      <c r="R12" s="592">
        <v>0</v>
      </c>
      <c r="S12" s="604">
        <f t="shared" si="0"/>
        <v>0</v>
      </c>
    </row>
    <row r="13" spans="1:19">
      <c r="A13" s="66">
        <v>6</v>
      </c>
      <c r="B13" s="103" t="s">
        <v>138</v>
      </c>
      <c r="C13" s="592">
        <v>0</v>
      </c>
      <c r="D13" s="592">
        <v>0</v>
      </c>
      <c r="E13" s="592">
        <v>1305197.74</v>
      </c>
      <c r="F13" s="592">
        <v>0</v>
      </c>
      <c r="G13" s="592">
        <v>0</v>
      </c>
      <c r="H13" s="592">
        <v>0</v>
      </c>
      <c r="I13" s="592">
        <v>7313264.2299999995</v>
      </c>
      <c r="J13" s="592">
        <v>0</v>
      </c>
      <c r="K13" s="592">
        <v>0</v>
      </c>
      <c r="L13" s="592">
        <v>0</v>
      </c>
      <c r="M13" s="592">
        <v>0</v>
      </c>
      <c r="N13" s="592">
        <v>0</v>
      </c>
      <c r="O13" s="592">
        <v>0</v>
      </c>
      <c r="P13" s="592">
        <v>0</v>
      </c>
      <c r="Q13" s="592">
        <v>0</v>
      </c>
      <c r="R13" s="592">
        <v>0</v>
      </c>
      <c r="S13" s="604">
        <f t="shared" si="0"/>
        <v>3917671.6629999997</v>
      </c>
    </row>
    <row r="14" spans="1:19">
      <c r="A14" s="66">
        <v>7</v>
      </c>
      <c r="B14" s="103" t="s">
        <v>71</v>
      </c>
      <c r="C14" s="592">
        <v>0</v>
      </c>
      <c r="D14" s="592">
        <v>0</v>
      </c>
      <c r="E14" s="592">
        <v>0</v>
      </c>
      <c r="F14" s="592">
        <v>0</v>
      </c>
      <c r="G14" s="592">
        <v>0</v>
      </c>
      <c r="H14" s="592">
        <v>0</v>
      </c>
      <c r="I14" s="592">
        <v>0</v>
      </c>
      <c r="J14" s="592">
        <v>0</v>
      </c>
      <c r="K14" s="592">
        <v>0</v>
      </c>
      <c r="L14" s="592">
        <v>0</v>
      </c>
      <c r="M14" s="592">
        <v>0</v>
      </c>
      <c r="N14" s="592">
        <v>0</v>
      </c>
      <c r="O14" s="592">
        <v>0</v>
      </c>
      <c r="P14" s="592">
        <v>0</v>
      </c>
      <c r="Q14" s="592">
        <v>0</v>
      </c>
      <c r="R14" s="592">
        <v>0</v>
      </c>
      <c r="S14" s="604">
        <f t="shared" si="0"/>
        <v>0</v>
      </c>
    </row>
    <row r="15" spans="1:19">
      <c r="A15" s="66">
        <v>8</v>
      </c>
      <c r="B15" s="103" t="s">
        <v>72</v>
      </c>
      <c r="C15" s="592">
        <v>0</v>
      </c>
      <c r="D15" s="592">
        <v>0</v>
      </c>
      <c r="E15" s="592">
        <v>0</v>
      </c>
      <c r="F15" s="592">
        <v>0</v>
      </c>
      <c r="G15" s="592">
        <v>0</v>
      </c>
      <c r="H15" s="592">
        <v>0</v>
      </c>
      <c r="I15" s="592">
        <v>0</v>
      </c>
      <c r="J15" s="592">
        <v>0</v>
      </c>
      <c r="K15" s="592">
        <v>0</v>
      </c>
      <c r="L15" s="592">
        <v>0</v>
      </c>
      <c r="M15" s="592">
        <v>0</v>
      </c>
      <c r="N15" s="592">
        <v>0</v>
      </c>
      <c r="O15" s="592">
        <v>0</v>
      </c>
      <c r="P15" s="592">
        <v>0</v>
      </c>
      <c r="Q15" s="592">
        <v>0</v>
      </c>
      <c r="R15" s="592">
        <v>0</v>
      </c>
      <c r="S15" s="604">
        <f t="shared" si="0"/>
        <v>0</v>
      </c>
    </row>
    <row r="16" spans="1:19">
      <c r="A16" s="66">
        <v>9</v>
      </c>
      <c r="B16" s="103" t="s">
        <v>926</v>
      </c>
      <c r="C16" s="592">
        <v>0</v>
      </c>
      <c r="D16" s="592">
        <v>0</v>
      </c>
      <c r="E16" s="592">
        <v>0</v>
      </c>
      <c r="F16" s="592">
        <v>0</v>
      </c>
      <c r="G16" s="592">
        <v>0</v>
      </c>
      <c r="H16" s="592">
        <v>0</v>
      </c>
      <c r="I16" s="592">
        <v>0</v>
      </c>
      <c r="J16" s="592">
        <v>0</v>
      </c>
      <c r="K16" s="592">
        <v>0</v>
      </c>
      <c r="L16" s="592">
        <v>0</v>
      </c>
      <c r="M16" s="592">
        <v>0</v>
      </c>
      <c r="N16" s="592">
        <v>0</v>
      </c>
      <c r="O16" s="592">
        <v>0</v>
      </c>
      <c r="P16" s="592">
        <v>0</v>
      </c>
      <c r="Q16" s="592">
        <v>0</v>
      </c>
      <c r="R16" s="592">
        <v>0</v>
      </c>
      <c r="S16" s="604">
        <f t="shared" si="0"/>
        <v>0</v>
      </c>
    </row>
    <row r="17" spans="1:19">
      <c r="A17" s="66">
        <v>10</v>
      </c>
      <c r="B17" s="103" t="s">
        <v>67</v>
      </c>
      <c r="C17" s="592">
        <v>0</v>
      </c>
      <c r="D17" s="592">
        <v>0</v>
      </c>
      <c r="E17" s="592">
        <v>0</v>
      </c>
      <c r="F17" s="592">
        <v>0</v>
      </c>
      <c r="G17" s="592">
        <v>0</v>
      </c>
      <c r="H17" s="592">
        <v>0</v>
      </c>
      <c r="I17" s="592">
        <v>0</v>
      </c>
      <c r="J17" s="592">
        <v>0</v>
      </c>
      <c r="K17" s="592">
        <v>0</v>
      </c>
      <c r="L17" s="592">
        <v>0</v>
      </c>
      <c r="M17" s="592">
        <v>0</v>
      </c>
      <c r="N17" s="592">
        <v>0</v>
      </c>
      <c r="O17" s="592">
        <v>0</v>
      </c>
      <c r="P17" s="592">
        <v>0</v>
      </c>
      <c r="Q17" s="592">
        <v>0</v>
      </c>
      <c r="R17" s="592">
        <v>0</v>
      </c>
      <c r="S17" s="604">
        <f t="shared" si="0"/>
        <v>0</v>
      </c>
    </row>
    <row r="18" spans="1:19">
      <c r="A18" s="66">
        <v>11</v>
      </c>
      <c r="B18" s="103" t="s">
        <v>68</v>
      </c>
      <c r="C18" s="592">
        <v>0</v>
      </c>
      <c r="D18" s="592">
        <v>0</v>
      </c>
      <c r="E18" s="592">
        <v>0</v>
      </c>
      <c r="F18" s="592">
        <v>0</v>
      </c>
      <c r="G18" s="592">
        <v>0</v>
      </c>
      <c r="H18" s="592">
        <v>0</v>
      </c>
      <c r="I18" s="592">
        <v>0</v>
      </c>
      <c r="J18" s="592">
        <v>0</v>
      </c>
      <c r="K18" s="592">
        <v>0</v>
      </c>
      <c r="L18" s="592">
        <v>0</v>
      </c>
      <c r="M18" s="592">
        <v>0</v>
      </c>
      <c r="N18" s="592">
        <v>0</v>
      </c>
      <c r="O18" s="592">
        <v>0</v>
      </c>
      <c r="P18" s="592">
        <v>0</v>
      </c>
      <c r="Q18" s="592">
        <v>0</v>
      </c>
      <c r="R18" s="592">
        <v>0</v>
      </c>
      <c r="S18" s="604">
        <f t="shared" si="0"/>
        <v>0</v>
      </c>
    </row>
    <row r="19" spans="1:19">
      <c r="A19" s="66">
        <v>12</v>
      </c>
      <c r="B19" s="103" t="s">
        <v>69</v>
      </c>
      <c r="C19" s="592">
        <v>0</v>
      </c>
      <c r="D19" s="592">
        <v>0</v>
      </c>
      <c r="E19" s="592">
        <v>0</v>
      </c>
      <c r="F19" s="592">
        <v>0</v>
      </c>
      <c r="G19" s="592">
        <v>0</v>
      </c>
      <c r="H19" s="592">
        <v>0</v>
      </c>
      <c r="I19" s="592">
        <v>0</v>
      </c>
      <c r="J19" s="592">
        <v>0</v>
      </c>
      <c r="K19" s="592">
        <v>0</v>
      </c>
      <c r="L19" s="592">
        <v>0</v>
      </c>
      <c r="M19" s="592">
        <v>0</v>
      </c>
      <c r="N19" s="592">
        <v>0</v>
      </c>
      <c r="O19" s="592">
        <v>0</v>
      </c>
      <c r="P19" s="592">
        <v>0</v>
      </c>
      <c r="Q19" s="592">
        <v>0</v>
      </c>
      <c r="R19" s="592">
        <v>0</v>
      </c>
      <c r="S19" s="604">
        <f t="shared" si="0"/>
        <v>0</v>
      </c>
    </row>
    <row r="20" spans="1:19">
      <c r="A20" s="66">
        <v>13</v>
      </c>
      <c r="B20" s="103" t="s">
        <v>70</v>
      </c>
      <c r="C20" s="592">
        <v>0</v>
      </c>
      <c r="D20" s="592">
        <v>0</v>
      </c>
      <c r="E20" s="592">
        <v>0</v>
      </c>
      <c r="F20" s="592">
        <v>0</v>
      </c>
      <c r="G20" s="592">
        <v>0</v>
      </c>
      <c r="H20" s="592">
        <v>0</v>
      </c>
      <c r="I20" s="592">
        <v>0</v>
      </c>
      <c r="J20" s="592">
        <v>0</v>
      </c>
      <c r="K20" s="592">
        <v>0</v>
      </c>
      <c r="L20" s="592">
        <v>0</v>
      </c>
      <c r="M20" s="592">
        <v>0</v>
      </c>
      <c r="N20" s="592">
        <v>0</v>
      </c>
      <c r="O20" s="592">
        <v>0</v>
      </c>
      <c r="P20" s="592">
        <v>0</v>
      </c>
      <c r="Q20" s="592">
        <v>0</v>
      </c>
      <c r="R20" s="592">
        <v>0</v>
      </c>
      <c r="S20" s="604">
        <f t="shared" si="0"/>
        <v>0</v>
      </c>
    </row>
    <row r="21" spans="1:19">
      <c r="A21" s="66">
        <v>14</v>
      </c>
      <c r="B21" s="103" t="s">
        <v>153</v>
      </c>
      <c r="C21" s="592">
        <v>303159.21999999997</v>
      </c>
      <c r="D21" s="592">
        <v>0</v>
      </c>
      <c r="E21" s="592">
        <v>0</v>
      </c>
      <c r="F21" s="592">
        <v>0</v>
      </c>
      <c r="G21" s="592">
        <v>0</v>
      </c>
      <c r="H21" s="592">
        <v>0</v>
      </c>
      <c r="I21" s="592">
        <v>0</v>
      </c>
      <c r="J21" s="592">
        <v>0</v>
      </c>
      <c r="K21" s="592">
        <v>0</v>
      </c>
      <c r="L21" s="592">
        <v>0</v>
      </c>
      <c r="M21" s="592">
        <v>464752.7</v>
      </c>
      <c r="N21" s="592">
        <v>0</v>
      </c>
      <c r="O21" s="592">
        <v>0</v>
      </c>
      <c r="P21" s="592">
        <v>0</v>
      </c>
      <c r="Q21" s="592">
        <v>0</v>
      </c>
      <c r="R21" s="592">
        <v>0</v>
      </c>
      <c r="S21" s="604">
        <f t="shared" si="0"/>
        <v>464752.7</v>
      </c>
    </row>
    <row r="22" spans="1:19" ht="15.75" thickBot="1">
      <c r="A22" s="49"/>
      <c r="B22" s="87" t="s">
        <v>66</v>
      </c>
      <c r="C22" s="153">
        <f>SUM(C8:C21)</f>
        <v>1004059.48</v>
      </c>
      <c r="D22" s="153">
        <f t="shared" ref="D22:S22" si="1">SUM(D8:D21)</f>
        <v>0</v>
      </c>
      <c r="E22" s="153">
        <f t="shared" si="1"/>
        <v>1305197.74</v>
      </c>
      <c r="F22" s="153">
        <f t="shared" si="1"/>
        <v>0</v>
      </c>
      <c r="G22" s="153">
        <f t="shared" si="1"/>
        <v>0</v>
      </c>
      <c r="H22" s="153">
        <f t="shared" si="1"/>
        <v>0</v>
      </c>
      <c r="I22" s="153">
        <f t="shared" si="1"/>
        <v>7313264.2299999995</v>
      </c>
      <c r="J22" s="153">
        <f t="shared" si="1"/>
        <v>0</v>
      </c>
      <c r="K22" s="153">
        <f t="shared" si="1"/>
        <v>0</v>
      </c>
      <c r="L22" s="153">
        <f t="shared" si="1"/>
        <v>0</v>
      </c>
      <c r="M22" s="153">
        <f t="shared" si="1"/>
        <v>464752.7</v>
      </c>
      <c r="N22" s="153">
        <f t="shared" si="1"/>
        <v>0</v>
      </c>
      <c r="O22" s="153">
        <f t="shared" si="1"/>
        <v>0</v>
      </c>
      <c r="P22" s="153">
        <f t="shared" si="1"/>
        <v>0</v>
      </c>
      <c r="Q22" s="153">
        <f t="shared" si="1"/>
        <v>0</v>
      </c>
      <c r="R22" s="153">
        <f t="shared" si="1"/>
        <v>0</v>
      </c>
      <c r="S22" s="605">
        <f t="shared" si="1"/>
        <v>4382424.3629999999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E14" sqref="E14"/>
    </sheetView>
  </sheetViews>
  <sheetFormatPr defaultColWidth="9.125" defaultRowHeight="15"/>
  <cols>
    <col min="1" max="1" width="10.5" style="1" bestFit="1" customWidth="1"/>
    <col min="2" max="2" width="97" style="1" bestFit="1" customWidth="1"/>
    <col min="3" max="3" width="19" style="1" customWidth="1"/>
    <col min="4" max="4" width="19.5" style="1" customWidth="1"/>
    <col min="5" max="5" width="31.125" style="1" customWidth="1"/>
    <col min="6" max="6" width="29.125" style="1" customWidth="1"/>
    <col min="7" max="7" width="28.5" style="1" customWidth="1"/>
    <col min="8" max="8" width="26.5" style="1" customWidth="1"/>
    <col min="9" max="9" width="23.75" style="1" customWidth="1"/>
    <col min="10" max="10" width="21.5" style="1" customWidth="1"/>
    <col min="11" max="11" width="15.75" style="1" customWidth="1"/>
    <col min="12" max="12" width="13.25" style="1" customWidth="1"/>
    <col min="13" max="13" width="20.875" style="1" customWidth="1"/>
    <col min="14" max="14" width="19.25" style="1" customWidth="1"/>
    <col min="15" max="15" width="18.5" style="1" customWidth="1"/>
    <col min="16" max="16" width="19" style="1" customWidth="1"/>
    <col min="17" max="17" width="20.25" style="1" customWidth="1"/>
    <col min="18" max="18" width="18" style="1" customWidth="1"/>
    <col min="19" max="19" width="36" style="1" customWidth="1"/>
    <col min="20" max="20" width="19.5" style="1" customWidth="1"/>
    <col min="21" max="21" width="19.125" style="1" customWidth="1"/>
    <col min="22" max="22" width="20" style="1" customWidth="1"/>
    <col min="23" max="16384" width="9.125" style="7"/>
  </cols>
  <sheetData>
    <row r="1" spans="1:22">
      <c r="A1" s="1" t="s">
        <v>108</v>
      </c>
      <c r="B1" s="1" t="s">
        <v>936</v>
      </c>
    </row>
    <row r="2" spans="1:22">
      <c r="A2" s="1" t="s">
        <v>109</v>
      </c>
      <c r="B2" s="280">
        <f>'1. key ratios'!B2</f>
        <v>45291</v>
      </c>
    </row>
    <row r="4" spans="1:22" ht="30.75" thickBot="1">
      <c r="A4" s="1" t="s">
        <v>249</v>
      </c>
      <c r="B4" s="175" t="s">
        <v>284</v>
      </c>
      <c r="V4" s="120" t="s">
        <v>87</v>
      </c>
    </row>
    <row r="5" spans="1:22">
      <c r="A5" s="47"/>
      <c r="B5" s="48"/>
      <c r="C5" s="763" t="s">
        <v>116</v>
      </c>
      <c r="D5" s="764"/>
      <c r="E5" s="764"/>
      <c r="F5" s="764"/>
      <c r="G5" s="764"/>
      <c r="H5" s="764"/>
      <c r="I5" s="764"/>
      <c r="J5" s="764"/>
      <c r="K5" s="764"/>
      <c r="L5" s="765"/>
      <c r="M5" s="763" t="s">
        <v>117</v>
      </c>
      <c r="N5" s="764"/>
      <c r="O5" s="764"/>
      <c r="P5" s="764"/>
      <c r="Q5" s="764"/>
      <c r="R5" s="764"/>
      <c r="S5" s="765"/>
      <c r="T5" s="768" t="s">
        <v>282</v>
      </c>
      <c r="U5" s="768" t="s">
        <v>281</v>
      </c>
      <c r="V5" s="766" t="s">
        <v>118</v>
      </c>
    </row>
    <row r="6" spans="1:22" s="26" customFormat="1" ht="135">
      <c r="A6" s="64"/>
      <c r="B6" s="105"/>
      <c r="C6" s="45" t="s">
        <v>119</v>
      </c>
      <c r="D6" s="44" t="s">
        <v>120</v>
      </c>
      <c r="E6" s="42" t="s">
        <v>121</v>
      </c>
      <c r="F6" s="42" t="s">
        <v>276</v>
      </c>
      <c r="G6" s="44" t="s">
        <v>122</v>
      </c>
      <c r="H6" s="44" t="s">
        <v>123</v>
      </c>
      <c r="I6" s="44" t="s">
        <v>124</v>
      </c>
      <c r="J6" s="44" t="s">
        <v>152</v>
      </c>
      <c r="K6" s="44" t="s">
        <v>125</v>
      </c>
      <c r="L6" s="46" t="s">
        <v>126</v>
      </c>
      <c r="M6" s="45" t="s">
        <v>127</v>
      </c>
      <c r="N6" s="44" t="s">
        <v>128</v>
      </c>
      <c r="O6" s="44" t="s">
        <v>129</v>
      </c>
      <c r="P6" s="44" t="s">
        <v>130</v>
      </c>
      <c r="Q6" s="44" t="s">
        <v>131</v>
      </c>
      <c r="R6" s="44" t="s">
        <v>132</v>
      </c>
      <c r="S6" s="46" t="s">
        <v>133</v>
      </c>
      <c r="T6" s="769"/>
      <c r="U6" s="769"/>
      <c r="V6" s="767"/>
    </row>
    <row r="7" spans="1:22">
      <c r="A7" s="86">
        <v>1</v>
      </c>
      <c r="B7" s="103" t="s">
        <v>134</v>
      </c>
      <c r="C7" s="154"/>
      <c r="D7" s="152"/>
      <c r="E7" s="152"/>
      <c r="F7" s="152"/>
      <c r="G7" s="152"/>
      <c r="H7" s="152"/>
      <c r="I7" s="152"/>
      <c r="J7" s="152"/>
      <c r="K7" s="152"/>
      <c r="L7" s="155"/>
      <c r="M7" s="154"/>
      <c r="N7" s="152"/>
      <c r="O7" s="152"/>
      <c r="P7" s="152"/>
      <c r="Q7" s="152"/>
      <c r="R7" s="152"/>
      <c r="S7" s="155"/>
      <c r="T7" s="172"/>
      <c r="U7" s="171"/>
      <c r="V7" s="156">
        <f>SUM(C7:S7)</f>
        <v>0</v>
      </c>
    </row>
    <row r="8" spans="1:22">
      <c r="A8" s="86">
        <v>2</v>
      </c>
      <c r="B8" s="103" t="s">
        <v>135</v>
      </c>
      <c r="C8" s="154"/>
      <c r="D8" s="152"/>
      <c r="E8" s="152"/>
      <c r="F8" s="152"/>
      <c r="G8" s="152"/>
      <c r="H8" s="152"/>
      <c r="I8" s="152"/>
      <c r="J8" s="152"/>
      <c r="K8" s="152"/>
      <c r="L8" s="155"/>
      <c r="M8" s="154"/>
      <c r="N8" s="152"/>
      <c r="O8" s="152"/>
      <c r="P8" s="152"/>
      <c r="Q8" s="152"/>
      <c r="R8" s="152"/>
      <c r="S8" s="155"/>
      <c r="T8" s="171"/>
      <c r="U8" s="171"/>
      <c r="V8" s="156">
        <f t="shared" ref="V8:V20" si="0">SUM(C8:S8)</f>
        <v>0</v>
      </c>
    </row>
    <row r="9" spans="1:22">
      <c r="A9" s="86">
        <v>3</v>
      </c>
      <c r="B9" s="103" t="s">
        <v>136</v>
      </c>
      <c r="C9" s="154"/>
      <c r="D9" s="152"/>
      <c r="E9" s="152"/>
      <c r="F9" s="152"/>
      <c r="G9" s="152"/>
      <c r="H9" s="152"/>
      <c r="I9" s="152"/>
      <c r="J9" s="152"/>
      <c r="K9" s="152"/>
      <c r="L9" s="155"/>
      <c r="M9" s="154"/>
      <c r="N9" s="152"/>
      <c r="O9" s="152"/>
      <c r="P9" s="152"/>
      <c r="Q9" s="152"/>
      <c r="R9" s="152"/>
      <c r="S9" s="155"/>
      <c r="T9" s="171"/>
      <c r="U9" s="171"/>
      <c r="V9" s="156">
        <f>SUM(C9:S9)</f>
        <v>0</v>
      </c>
    </row>
    <row r="10" spans="1:22">
      <c r="A10" s="86">
        <v>4</v>
      </c>
      <c r="B10" s="103" t="s">
        <v>137</v>
      </c>
      <c r="C10" s="154"/>
      <c r="D10" s="152"/>
      <c r="E10" s="152"/>
      <c r="F10" s="152"/>
      <c r="G10" s="152"/>
      <c r="H10" s="152"/>
      <c r="I10" s="152"/>
      <c r="J10" s="152"/>
      <c r="K10" s="152"/>
      <c r="L10" s="155"/>
      <c r="M10" s="154"/>
      <c r="N10" s="152"/>
      <c r="O10" s="152"/>
      <c r="P10" s="152"/>
      <c r="Q10" s="152"/>
      <c r="R10" s="152"/>
      <c r="S10" s="155"/>
      <c r="T10" s="171"/>
      <c r="U10" s="171"/>
      <c r="V10" s="156">
        <f t="shared" si="0"/>
        <v>0</v>
      </c>
    </row>
    <row r="11" spans="1:22">
      <c r="A11" s="86">
        <v>5</v>
      </c>
      <c r="B11" s="103" t="s">
        <v>925</v>
      </c>
      <c r="C11" s="154"/>
      <c r="D11" s="152"/>
      <c r="E11" s="152"/>
      <c r="F11" s="152"/>
      <c r="G11" s="152"/>
      <c r="H11" s="152"/>
      <c r="I11" s="152"/>
      <c r="J11" s="152"/>
      <c r="K11" s="152"/>
      <c r="L11" s="155"/>
      <c r="M11" s="154"/>
      <c r="N11" s="152"/>
      <c r="O11" s="152"/>
      <c r="P11" s="152"/>
      <c r="Q11" s="152"/>
      <c r="R11" s="152"/>
      <c r="S11" s="155"/>
      <c r="T11" s="171"/>
      <c r="U11" s="171"/>
      <c r="V11" s="156">
        <f t="shared" si="0"/>
        <v>0</v>
      </c>
    </row>
    <row r="12" spans="1:22">
      <c r="A12" s="86">
        <v>6</v>
      </c>
      <c r="B12" s="103" t="s">
        <v>138</v>
      </c>
      <c r="C12" s="154"/>
      <c r="D12" s="152"/>
      <c r="E12" s="152"/>
      <c r="F12" s="152"/>
      <c r="G12" s="152"/>
      <c r="H12" s="152"/>
      <c r="I12" s="152"/>
      <c r="J12" s="152"/>
      <c r="K12" s="152"/>
      <c r="L12" s="155"/>
      <c r="M12" s="154"/>
      <c r="N12" s="152"/>
      <c r="O12" s="152"/>
      <c r="P12" s="152"/>
      <c r="Q12" s="152"/>
      <c r="R12" s="152"/>
      <c r="S12" s="155"/>
      <c r="T12" s="171"/>
      <c r="U12" s="171"/>
      <c r="V12" s="156">
        <f t="shared" si="0"/>
        <v>0</v>
      </c>
    </row>
    <row r="13" spans="1:22">
      <c r="A13" s="86">
        <v>7</v>
      </c>
      <c r="B13" s="103" t="s">
        <v>71</v>
      </c>
      <c r="C13" s="154"/>
      <c r="D13" s="152"/>
      <c r="E13" s="152"/>
      <c r="F13" s="152"/>
      <c r="G13" s="152"/>
      <c r="H13" s="152"/>
      <c r="I13" s="152"/>
      <c r="J13" s="152"/>
      <c r="K13" s="152"/>
      <c r="L13" s="155"/>
      <c r="M13" s="154"/>
      <c r="N13" s="152"/>
      <c r="O13" s="152"/>
      <c r="P13" s="152"/>
      <c r="Q13" s="152"/>
      <c r="R13" s="152"/>
      <c r="S13" s="155"/>
      <c r="T13" s="171"/>
      <c r="U13" s="171"/>
      <c r="V13" s="156">
        <f t="shared" si="0"/>
        <v>0</v>
      </c>
    </row>
    <row r="14" spans="1:22">
      <c r="A14" s="86">
        <v>8</v>
      </c>
      <c r="B14" s="103" t="s">
        <v>72</v>
      </c>
      <c r="C14" s="154"/>
      <c r="D14" s="152"/>
      <c r="E14" s="152"/>
      <c r="F14" s="152"/>
      <c r="G14" s="152"/>
      <c r="H14" s="152"/>
      <c r="I14" s="152"/>
      <c r="J14" s="152"/>
      <c r="K14" s="152"/>
      <c r="L14" s="155"/>
      <c r="M14" s="154"/>
      <c r="N14" s="152"/>
      <c r="O14" s="152"/>
      <c r="P14" s="152"/>
      <c r="Q14" s="152"/>
      <c r="R14" s="152"/>
      <c r="S14" s="155"/>
      <c r="T14" s="171"/>
      <c r="U14" s="171"/>
      <c r="V14" s="156">
        <f t="shared" si="0"/>
        <v>0</v>
      </c>
    </row>
    <row r="15" spans="1:22">
      <c r="A15" s="86">
        <v>9</v>
      </c>
      <c r="B15" s="103" t="s">
        <v>926</v>
      </c>
      <c r="C15" s="154"/>
      <c r="D15" s="152"/>
      <c r="E15" s="152"/>
      <c r="F15" s="152"/>
      <c r="G15" s="152"/>
      <c r="H15" s="152"/>
      <c r="I15" s="152"/>
      <c r="J15" s="152"/>
      <c r="K15" s="152"/>
      <c r="L15" s="155"/>
      <c r="M15" s="154"/>
      <c r="N15" s="152"/>
      <c r="O15" s="152"/>
      <c r="P15" s="152"/>
      <c r="Q15" s="152"/>
      <c r="R15" s="152"/>
      <c r="S15" s="155"/>
      <c r="T15" s="171"/>
      <c r="U15" s="171"/>
      <c r="V15" s="156">
        <f t="shared" si="0"/>
        <v>0</v>
      </c>
    </row>
    <row r="16" spans="1:22">
      <c r="A16" s="86">
        <v>10</v>
      </c>
      <c r="B16" s="103" t="s">
        <v>67</v>
      </c>
      <c r="C16" s="154"/>
      <c r="D16" s="152"/>
      <c r="E16" s="152"/>
      <c r="F16" s="152"/>
      <c r="G16" s="152"/>
      <c r="H16" s="152"/>
      <c r="I16" s="152"/>
      <c r="J16" s="152"/>
      <c r="K16" s="152"/>
      <c r="L16" s="155"/>
      <c r="M16" s="154"/>
      <c r="N16" s="152"/>
      <c r="O16" s="152"/>
      <c r="P16" s="152"/>
      <c r="Q16" s="152"/>
      <c r="R16" s="152"/>
      <c r="S16" s="155"/>
      <c r="T16" s="171"/>
      <c r="U16" s="171"/>
      <c r="V16" s="156">
        <f t="shared" si="0"/>
        <v>0</v>
      </c>
    </row>
    <row r="17" spans="1:22">
      <c r="A17" s="86">
        <v>11</v>
      </c>
      <c r="B17" s="103" t="s">
        <v>68</v>
      </c>
      <c r="C17" s="154"/>
      <c r="D17" s="152"/>
      <c r="E17" s="152"/>
      <c r="F17" s="152"/>
      <c r="G17" s="152"/>
      <c r="H17" s="152"/>
      <c r="I17" s="152"/>
      <c r="J17" s="152"/>
      <c r="K17" s="152"/>
      <c r="L17" s="155"/>
      <c r="M17" s="154"/>
      <c r="N17" s="152"/>
      <c r="O17" s="152"/>
      <c r="P17" s="152"/>
      <c r="Q17" s="152"/>
      <c r="R17" s="152"/>
      <c r="S17" s="155"/>
      <c r="T17" s="171"/>
      <c r="U17" s="171"/>
      <c r="V17" s="156">
        <f t="shared" si="0"/>
        <v>0</v>
      </c>
    </row>
    <row r="18" spans="1:22">
      <c r="A18" s="86">
        <v>12</v>
      </c>
      <c r="B18" s="103" t="s">
        <v>69</v>
      </c>
      <c r="C18" s="154"/>
      <c r="D18" s="152"/>
      <c r="E18" s="152"/>
      <c r="F18" s="152"/>
      <c r="G18" s="152"/>
      <c r="H18" s="152"/>
      <c r="I18" s="152"/>
      <c r="J18" s="152"/>
      <c r="K18" s="152"/>
      <c r="L18" s="155"/>
      <c r="M18" s="154"/>
      <c r="N18" s="152"/>
      <c r="O18" s="152"/>
      <c r="P18" s="152"/>
      <c r="Q18" s="152"/>
      <c r="R18" s="152"/>
      <c r="S18" s="155"/>
      <c r="T18" s="171"/>
      <c r="U18" s="171"/>
      <c r="V18" s="156">
        <f t="shared" si="0"/>
        <v>0</v>
      </c>
    </row>
    <row r="19" spans="1:22">
      <c r="A19" s="86">
        <v>13</v>
      </c>
      <c r="B19" s="103" t="s">
        <v>70</v>
      </c>
      <c r="C19" s="154"/>
      <c r="D19" s="152"/>
      <c r="E19" s="152"/>
      <c r="F19" s="152"/>
      <c r="G19" s="152"/>
      <c r="H19" s="152"/>
      <c r="I19" s="152"/>
      <c r="J19" s="152"/>
      <c r="K19" s="152"/>
      <c r="L19" s="155"/>
      <c r="M19" s="154"/>
      <c r="N19" s="152"/>
      <c r="O19" s="152"/>
      <c r="P19" s="152"/>
      <c r="Q19" s="152"/>
      <c r="R19" s="152"/>
      <c r="S19" s="155"/>
      <c r="T19" s="171"/>
      <c r="U19" s="171"/>
      <c r="V19" s="156">
        <f t="shared" si="0"/>
        <v>0</v>
      </c>
    </row>
    <row r="20" spans="1:22">
      <c r="A20" s="86">
        <v>14</v>
      </c>
      <c r="B20" s="103" t="s">
        <v>153</v>
      </c>
      <c r="C20" s="154"/>
      <c r="D20" s="152"/>
      <c r="E20" s="152"/>
      <c r="F20" s="152"/>
      <c r="G20" s="152"/>
      <c r="H20" s="152"/>
      <c r="I20" s="152"/>
      <c r="J20" s="152"/>
      <c r="K20" s="152"/>
      <c r="L20" s="155"/>
      <c r="M20" s="154"/>
      <c r="N20" s="152"/>
      <c r="O20" s="152"/>
      <c r="P20" s="152"/>
      <c r="Q20" s="152"/>
      <c r="R20" s="152"/>
      <c r="S20" s="155"/>
      <c r="T20" s="171"/>
      <c r="U20" s="171"/>
      <c r="V20" s="156">
        <f t="shared" si="0"/>
        <v>0</v>
      </c>
    </row>
    <row r="21" spans="1:22" ht="15.75" thickBot="1">
      <c r="A21" s="49"/>
      <c r="B21" s="50" t="s">
        <v>66</v>
      </c>
      <c r="C21" s="157">
        <f>SUM(C7:C20)</f>
        <v>0</v>
      </c>
      <c r="D21" s="153">
        <f t="shared" ref="D21:V21" si="1">SUM(D7:D20)</f>
        <v>0</v>
      </c>
      <c r="E21" s="153">
        <f t="shared" si="1"/>
        <v>0</v>
      </c>
      <c r="F21" s="153">
        <f t="shared" si="1"/>
        <v>0</v>
      </c>
      <c r="G21" s="153">
        <f t="shared" si="1"/>
        <v>0</v>
      </c>
      <c r="H21" s="153">
        <f t="shared" si="1"/>
        <v>0</v>
      </c>
      <c r="I21" s="153">
        <f t="shared" si="1"/>
        <v>0</v>
      </c>
      <c r="J21" s="153">
        <f t="shared" si="1"/>
        <v>0</v>
      </c>
      <c r="K21" s="153">
        <f t="shared" si="1"/>
        <v>0</v>
      </c>
      <c r="L21" s="158">
        <f t="shared" si="1"/>
        <v>0</v>
      </c>
      <c r="M21" s="157">
        <f t="shared" si="1"/>
        <v>0</v>
      </c>
      <c r="N21" s="153">
        <f t="shared" si="1"/>
        <v>0</v>
      </c>
      <c r="O21" s="153">
        <f t="shared" si="1"/>
        <v>0</v>
      </c>
      <c r="P21" s="153">
        <f t="shared" si="1"/>
        <v>0</v>
      </c>
      <c r="Q21" s="153">
        <f t="shared" si="1"/>
        <v>0</v>
      </c>
      <c r="R21" s="153">
        <f t="shared" si="1"/>
        <v>0</v>
      </c>
      <c r="S21" s="158">
        <f t="shared" si="1"/>
        <v>0</v>
      </c>
      <c r="T21" s="158">
        <f>SUM(T7:T20)</f>
        <v>0</v>
      </c>
      <c r="U21" s="158">
        <f t="shared" si="1"/>
        <v>0</v>
      </c>
      <c r="V21" s="159">
        <f t="shared" si="1"/>
        <v>0</v>
      </c>
    </row>
    <row r="24" spans="1:22">
      <c r="C24" s="28"/>
      <c r="D24" s="28"/>
      <c r="E24" s="28"/>
    </row>
    <row r="25" spans="1:22">
      <c r="A25" s="25"/>
      <c r="B25" s="25"/>
      <c r="D25" s="28"/>
      <c r="E25" s="28"/>
    </row>
    <row r="26" spans="1:22">
      <c r="A26" s="25"/>
      <c r="B26" s="43"/>
      <c r="D26" s="28"/>
      <c r="E26" s="28"/>
    </row>
    <row r="27" spans="1:22">
      <c r="A27" s="25"/>
      <c r="B27" s="25"/>
      <c r="D27" s="28"/>
      <c r="E27" s="28"/>
    </row>
    <row r="28" spans="1:22">
      <c r="A28" s="25"/>
      <c r="B28" s="43"/>
      <c r="D28" s="28"/>
      <c r="E28" s="2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D12" sqref="D12"/>
    </sheetView>
  </sheetViews>
  <sheetFormatPr defaultColWidth="9.125" defaultRowHeight="15"/>
  <cols>
    <col min="1" max="1" width="10.5" style="1" bestFit="1" customWidth="1"/>
    <col min="2" max="2" width="101.875" style="1" customWidth="1"/>
    <col min="3" max="3" width="13.75" style="1" customWidth="1"/>
    <col min="4" max="4" width="14.875" style="1" bestFit="1" customWidth="1"/>
    <col min="5" max="5" width="17.75" style="1" customWidth="1"/>
    <col min="6" max="6" width="15.875" style="1" customWidth="1"/>
    <col min="7" max="7" width="17.5" style="1" customWidth="1"/>
    <col min="8" max="8" width="15.25" style="1" customWidth="1"/>
    <col min="9" max="16384" width="9.125" style="7"/>
  </cols>
  <sheetData>
    <row r="1" spans="1:9">
      <c r="A1" s="1" t="s">
        <v>108</v>
      </c>
      <c r="B1" s="1" t="s">
        <v>936</v>
      </c>
    </row>
    <row r="2" spans="1:9">
      <c r="A2" s="1" t="s">
        <v>109</v>
      </c>
      <c r="B2" s="280">
        <f>'1. key ratios'!B2</f>
        <v>45291</v>
      </c>
    </row>
    <row r="4" spans="1:9" ht="15.75" thickBot="1">
      <c r="A4" s="1" t="s">
        <v>250</v>
      </c>
      <c r="B4" s="20" t="s">
        <v>285</v>
      </c>
    </row>
    <row r="5" spans="1:9">
      <c r="A5" s="47"/>
      <c r="B5" s="84"/>
      <c r="C5" s="88" t="s">
        <v>0</v>
      </c>
      <c r="D5" s="88" t="s">
        <v>1</v>
      </c>
      <c r="E5" s="88" t="s">
        <v>2</v>
      </c>
      <c r="F5" s="88" t="s">
        <v>3</v>
      </c>
      <c r="G5" s="170" t="s">
        <v>4</v>
      </c>
      <c r="H5" s="89" t="s">
        <v>5</v>
      </c>
      <c r="I5" s="15"/>
    </row>
    <row r="6" spans="1:9" ht="15" customHeight="1">
      <c r="A6" s="83"/>
      <c r="B6" s="13"/>
      <c r="C6" s="761" t="s">
        <v>277</v>
      </c>
      <c r="D6" s="772" t="s">
        <v>297</v>
      </c>
      <c r="E6" s="773"/>
      <c r="F6" s="761" t="s">
        <v>303</v>
      </c>
      <c r="G6" s="761" t="s">
        <v>304</v>
      </c>
      <c r="H6" s="770" t="s">
        <v>279</v>
      </c>
      <c r="I6" s="15"/>
    </row>
    <row r="7" spans="1:9" ht="75">
      <c r="A7" s="83"/>
      <c r="B7" s="13"/>
      <c r="C7" s="762"/>
      <c r="D7" s="173" t="s">
        <v>280</v>
      </c>
      <c r="E7" s="173" t="s">
        <v>278</v>
      </c>
      <c r="F7" s="762"/>
      <c r="G7" s="762"/>
      <c r="H7" s="771"/>
      <c r="I7" s="15"/>
    </row>
    <row r="8" spans="1:9">
      <c r="A8" s="40">
        <v>1</v>
      </c>
      <c r="B8" s="103" t="s">
        <v>134</v>
      </c>
      <c r="C8" s="152">
        <v>700900.26</v>
      </c>
      <c r="D8" s="152"/>
      <c r="E8" s="152"/>
      <c r="F8" s="152">
        <v>0</v>
      </c>
      <c r="G8" s="169">
        <v>0</v>
      </c>
      <c r="H8" s="176">
        <f>G8/(C8+E8)</f>
        <v>0</v>
      </c>
    </row>
    <row r="9" spans="1:9" ht="15" customHeight="1">
      <c r="A9" s="40">
        <v>2</v>
      </c>
      <c r="B9" s="103" t="s">
        <v>135</v>
      </c>
      <c r="C9" s="152">
        <v>0</v>
      </c>
      <c r="D9" s="152"/>
      <c r="E9" s="152"/>
      <c r="F9" s="152"/>
      <c r="G9" s="169"/>
      <c r="H9" s="176" t="e">
        <f t="shared" ref="H9:H21" si="0">G9/(C9+E9)</f>
        <v>#DIV/0!</v>
      </c>
    </row>
    <row r="10" spans="1:9">
      <c r="A10" s="40">
        <v>3</v>
      </c>
      <c r="B10" s="103" t="s">
        <v>136</v>
      </c>
      <c r="C10" s="152">
        <v>0</v>
      </c>
      <c r="D10" s="152"/>
      <c r="E10" s="152"/>
      <c r="F10" s="152"/>
      <c r="G10" s="169"/>
      <c r="H10" s="176" t="e">
        <f t="shared" si="0"/>
        <v>#DIV/0!</v>
      </c>
    </row>
    <row r="11" spans="1:9">
      <c r="A11" s="40">
        <v>4</v>
      </c>
      <c r="B11" s="103" t="s">
        <v>137</v>
      </c>
      <c r="C11" s="152">
        <v>0</v>
      </c>
      <c r="D11" s="152"/>
      <c r="E11" s="152"/>
      <c r="F11" s="152"/>
      <c r="G11" s="169"/>
      <c r="H11" s="176" t="e">
        <f t="shared" si="0"/>
        <v>#DIV/0!</v>
      </c>
    </row>
    <row r="12" spans="1:9">
      <c r="A12" s="40">
        <v>5</v>
      </c>
      <c r="B12" s="103" t="s">
        <v>925</v>
      </c>
      <c r="C12" s="152">
        <v>0</v>
      </c>
      <c r="D12" s="152"/>
      <c r="E12" s="152"/>
      <c r="F12" s="152"/>
      <c r="G12" s="169"/>
      <c r="H12" s="176" t="e">
        <f t="shared" si="0"/>
        <v>#DIV/0!</v>
      </c>
    </row>
    <row r="13" spans="1:9">
      <c r="A13" s="40">
        <v>6</v>
      </c>
      <c r="B13" s="103" t="s">
        <v>138</v>
      </c>
      <c r="C13" s="152">
        <v>8618461.9699999988</v>
      </c>
      <c r="D13" s="152"/>
      <c r="E13" s="152"/>
      <c r="F13" s="152">
        <f>'11. CRWA'!S13</f>
        <v>3917671.6629999997</v>
      </c>
      <c r="G13" s="169">
        <f>'11. CRWA'!S13</f>
        <v>3917671.6629999997</v>
      </c>
      <c r="H13" s="176">
        <f t="shared" si="0"/>
        <v>0.45456737833699579</v>
      </c>
    </row>
    <row r="14" spans="1:9">
      <c r="A14" s="40">
        <v>7</v>
      </c>
      <c r="B14" s="103" t="s">
        <v>71</v>
      </c>
      <c r="C14" s="152">
        <v>0</v>
      </c>
      <c r="D14" s="152"/>
      <c r="E14" s="152"/>
      <c r="F14" s="152"/>
      <c r="G14" s="169"/>
      <c r="H14" s="176" t="e">
        <f>G14/(C14+E14)</f>
        <v>#DIV/0!</v>
      </c>
    </row>
    <row r="15" spans="1:9">
      <c r="A15" s="40">
        <v>8</v>
      </c>
      <c r="B15" s="103" t="s">
        <v>72</v>
      </c>
      <c r="C15" s="152">
        <v>0</v>
      </c>
      <c r="D15" s="152"/>
      <c r="E15" s="152"/>
      <c r="F15" s="152"/>
      <c r="G15" s="169"/>
      <c r="H15" s="176" t="e">
        <f t="shared" si="0"/>
        <v>#DIV/0!</v>
      </c>
    </row>
    <row r="16" spans="1:9">
      <c r="A16" s="40">
        <v>9</v>
      </c>
      <c r="B16" s="103" t="s">
        <v>926</v>
      </c>
      <c r="C16" s="152">
        <v>0</v>
      </c>
      <c r="D16" s="152"/>
      <c r="E16" s="152"/>
      <c r="F16" s="152"/>
      <c r="G16" s="169"/>
      <c r="H16" s="176" t="e">
        <f t="shared" si="0"/>
        <v>#DIV/0!</v>
      </c>
    </row>
    <row r="17" spans="1:8">
      <c r="A17" s="40">
        <v>10</v>
      </c>
      <c r="B17" s="103" t="s">
        <v>67</v>
      </c>
      <c r="C17" s="152">
        <v>0</v>
      </c>
      <c r="D17" s="152"/>
      <c r="E17" s="152"/>
      <c r="F17" s="152"/>
      <c r="G17" s="169"/>
      <c r="H17" s="176" t="e">
        <f t="shared" si="0"/>
        <v>#DIV/0!</v>
      </c>
    </row>
    <row r="18" spans="1:8">
      <c r="A18" s="40">
        <v>11</v>
      </c>
      <c r="B18" s="103" t="s">
        <v>68</v>
      </c>
      <c r="C18" s="152">
        <v>0</v>
      </c>
      <c r="D18" s="152"/>
      <c r="E18" s="152"/>
      <c r="F18" s="152"/>
      <c r="G18" s="169"/>
      <c r="H18" s="176" t="e">
        <f t="shared" si="0"/>
        <v>#DIV/0!</v>
      </c>
    </row>
    <row r="19" spans="1:8">
      <c r="A19" s="40">
        <v>12</v>
      </c>
      <c r="B19" s="103" t="s">
        <v>69</v>
      </c>
      <c r="C19" s="152">
        <v>0</v>
      </c>
      <c r="D19" s="152"/>
      <c r="E19" s="152"/>
      <c r="F19" s="152"/>
      <c r="G19" s="169"/>
      <c r="H19" s="176" t="e">
        <f t="shared" si="0"/>
        <v>#DIV/0!</v>
      </c>
    </row>
    <row r="20" spans="1:8">
      <c r="A20" s="40">
        <v>13</v>
      </c>
      <c r="B20" s="103" t="s">
        <v>70</v>
      </c>
      <c r="C20" s="152">
        <v>0</v>
      </c>
      <c r="D20" s="152"/>
      <c r="E20" s="152"/>
      <c r="F20" s="152"/>
      <c r="G20" s="169"/>
      <c r="H20" s="176" t="e">
        <f t="shared" si="0"/>
        <v>#DIV/0!</v>
      </c>
    </row>
    <row r="21" spans="1:8">
      <c r="A21" s="40">
        <v>14</v>
      </c>
      <c r="B21" s="103" t="s">
        <v>153</v>
      </c>
      <c r="C21" s="152">
        <v>767911.91999999993</v>
      </c>
      <c r="D21" s="639"/>
      <c r="E21" s="639"/>
      <c r="F21" s="639">
        <f>'11. CRWA'!S21</f>
        <v>464752.7</v>
      </c>
      <c r="G21" s="640">
        <f>'11. CRWA'!S21</f>
        <v>464752.7</v>
      </c>
      <c r="H21" s="176">
        <f t="shared" si="0"/>
        <v>0.60521615551950292</v>
      </c>
    </row>
    <row r="22" spans="1:8" ht="15.75" thickBot="1">
      <c r="A22" s="85"/>
      <c r="B22" s="90" t="s">
        <v>66</v>
      </c>
      <c r="C22" s="153">
        <f>SUM(C8:C21)</f>
        <v>10087274.149999999</v>
      </c>
      <c r="D22" s="153">
        <f>SUM(D8:D21)</f>
        <v>0</v>
      </c>
      <c r="E22" s="153">
        <f>SUM(E8:E21)</f>
        <v>0</v>
      </c>
      <c r="F22" s="153">
        <f>SUM(F8:F21)</f>
        <v>4382424.3629999999</v>
      </c>
      <c r="G22" s="153">
        <f>SUM(G8:G21)</f>
        <v>4382424.3629999999</v>
      </c>
      <c r="H22" s="177">
        <f>G22/(C22+E22)</f>
        <v>0.43445080383782375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E14" sqref="E14"/>
    </sheetView>
  </sheetViews>
  <sheetFormatPr defaultColWidth="9.125" defaultRowHeight="15"/>
  <cols>
    <col min="1" max="1" width="10.5" style="1" bestFit="1" customWidth="1"/>
    <col min="2" max="2" width="104.125" style="1" customWidth="1"/>
    <col min="3" max="5" width="12.75" style="1" customWidth="1"/>
    <col min="6" max="11" width="12.75" style="548" customWidth="1"/>
    <col min="12" max="16384" width="9.125" style="1"/>
  </cols>
  <sheetData>
    <row r="1" spans="1:11">
      <c r="A1" s="1" t="s">
        <v>108</v>
      </c>
      <c r="B1" s="1" t="s">
        <v>936</v>
      </c>
    </row>
    <row r="2" spans="1:11">
      <c r="A2" s="1" t="s">
        <v>109</v>
      </c>
      <c r="B2" s="280">
        <f>'1. key ratios'!B2</f>
        <v>45291</v>
      </c>
    </row>
    <row r="4" spans="1:11" ht="15.75" thickBot="1">
      <c r="A4" s="1" t="s">
        <v>339</v>
      </c>
      <c r="B4" s="20" t="s">
        <v>338</v>
      </c>
    </row>
    <row r="5" spans="1:11" ht="30" customHeight="1">
      <c r="A5" s="777"/>
      <c r="B5" s="778"/>
      <c r="C5" s="779" t="s">
        <v>370</v>
      </c>
      <c r="D5" s="779"/>
      <c r="E5" s="779"/>
      <c r="F5" s="775" t="s">
        <v>371</v>
      </c>
      <c r="G5" s="775"/>
      <c r="H5" s="775"/>
      <c r="I5" s="775" t="s">
        <v>372</v>
      </c>
      <c r="J5" s="775"/>
      <c r="K5" s="776"/>
    </row>
    <row r="6" spans="1:11">
      <c r="A6" s="197"/>
      <c r="B6" s="198"/>
      <c r="C6" s="199" t="s">
        <v>26</v>
      </c>
      <c r="D6" s="199" t="s">
        <v>90</v>
      </c>
      <c r="E6" s="199" t="s">
        <v>66</v>
      </c>
      <c r="F6" s="577" t="s">
        <v>26</v>
      </c>
      <c r="G6" s="577" t="s">
        <v>90</v>
      </c>
      <c r="H6" s="577" t="s">
        <v>66</v>
      </c>
      <c r="I6" s="577" t="s">
        <v>26</v>
      </c>
      <c r="J6" s="577" t="s">
        <v>90</v>
      </c>
      <c r="K6" s="606" t="s">
        <v>66</v>
      </c>
    </row>
    <row r="7" spans="1:11">
      <c r="A7" s="201" t="s">
        <v>309</v>
      </c>
      <c r="B7" s="196"/>
      <c r="C7" s="196"/>
      <c r="D7" s="196"/>
      <c r="E7" s="196"/>
      <c r="F7" s="607"/>
      <c r="G7" s="607"/>
      <c r="H7" s="607"/>
      <c r="I7" s="607"/>
      <c r="J7" s="607"/>
      <c r="K7" s="608"/>
    </row>
    <row r="8" spans="1:11">
      <c r="A8" s="195">
        <v>1</v>
      </c>
      <c r="B8" s="179" t="s">
        <v>309</v>
      </c>
      <c r="C8" s="178"/>
      <c r="D8" s="178"/>
      <c r="E8" s="178"/>
      <c r="F8" s="611">
        <v>2354780.4101086967</v>
      </c>
      <c r="G8" s="611">
        <v>5527850.2707605995</v>
      </c>
      <c r="H8" s="611">
        <v>7882630.6808692962</v>
      </c>
      <c r="I8" s="609">
        <v>357009.13</v>
      </c>
      <c r="J8" s="609">
        <v>532469.71250000002</v>
      </c>
      <c r="K8" s="610">
        <f>SUM(I8:J8)</f>
        <v>889478.84250000003</v>
      </c>
    </row>
    <row r="9" spans="1:11">
      <c r="A9" s="201" t="s">
        <v>310</v>
      </c>
      <c r="B9" s="196"/>
      <c r="C9" s="196"/>
      <c r="D9" s="196"/>
      <c r="E9" s="196"/>
      <c r="F9" s="607"/>
      <c r="G9" s="607"/>
      <c r="H9" s="607"/>
      <c r="I9" s="607"/>
      <c r="J9" s="607"/>
      <c r="K9" s="608"/>
    </row>
    <row r="10" spans="1:11">
      <c r="A10" s="202">
        <v>2</v>
      </c>
      <c r="B10" s="180" t="s">
        <v>311</v>
      </c>
      <c r="C10" s="611">
        <v>592562.51</v>
      </c>
      <c r="D10" s="611">
        <v>476716.09</v>
      </c>
      <c r="E10" s="611">
        <v>1069278.6399999999</v>
      </c>
      <c r="F10" s="611">
        <v>350416.84000825643</v>
      </c>
      <c r="G10" s="611">
        <v>230623.54992014804</v>
      </c>
      <c r="H10" s="611">
        <v>581040.38992840447</v>
      </c>
      <c r="I10" s="611">
        <v>58094.63</v>
      </c>
      <c r="J10" s="611">
        <v>252284.40900000001</v>
      </c>
      <c r="K10" s="610">
        <f t="shared" ref="K10:K16" si="0">SUM(I10:J10)</f>
        <v>310379.03899999999</v>
      </c>
    </row>
    <row r="11" spans="1:11">
      <c r="A11" s="202">
        <v>3</v>
      </c>
      <c r="B11" s="180" t="s">
        <v>312</v>
      </c>
      <c r="C11" s="611">
        <v>127677.26</v>
      </c>
      <c r="D11" s="611">
        <v>574515.18000000005</v>
      </c>
      <c r="E11" s="611">
        <v>702192.52</v>
      </c>
      <c r="F11" s="611">
        <v>697157.66</v>
      </c>
      <c r="G11" s="611">
        <v>458827.76</v>
      </c>
      <c r="H11" s="611">
        <v>1155985.4269999999</v>
      </c>
      <c r="I11" s="611">
        <v>486538.64999999997</v>
      </c>
      <c r="J11" s="611">
        <v>491903.56740000006</v>
      </c>
      <c r="K11" s="610">
        <f t="shared" si="0"/>
        <v>978442.21739999996</v>
      </c>
    </row>
    <row r="12" spans="1:11">
      <c r="A12" s="202">
        <v>4</v>
      </c>
      <c r="B12" s="180" t="s">
        <v>313</v>
      </c>
      <c r="C12" s="181"/>
      <c r="D12" s="611"/>
      <c r="E12" s="181"/>
      <c r="F12" s="611"/>
      <c r="G12" s="611"/>
      <c r="H12" s="611"/>
      <c r="I12" s="611"/>
      <c r="J12" s="611"/>
      <c r="K12" s="610">
        <f t="shared" si="0"/>
        <v>0</v>
      </c>
    </row>
    <row r="13" spans="1:11">
      <c r="A13" s="202">
        <v>5</v>
      </c>
      <c r="B13" s="180" t="s">
        <v>314</v>
      </c>
      <c r="C13" s="181"/>
      <c r="D13" s="611"/>
      <c r="E13" s="181"/>
      <c r="F13" s="611"/>
      <c r="G13" s="611"/>
      <c r="H13" s="611"/>
      <c r="I13" s="611"/>
      <c r="J13" s="611"/>
      <c r="K13" s="610">
        <f t="shared" si="0"/>
        <v>0</v>
      </c>
    </row>
    <row r="14" spans="1:11">
      <c r="A14" s="202">
        <v>6</v>
      </c>
      <c r="B14" s="180" t="s">
        <v>329</v>
      </c>
      <c r="C14" s="181"/>
      <c r="D14" s="611"/>
      <c r="E14" s="181"/>
      <c r="F14" s="611"/>
      <c r="G14" s="611"/>
      <c r="H14" s="611"/>
      <c r="I14" s="611"/>
      <c r="J14" s="611"/>
      <c r="K14" s="610">
        <f t="shared" si="0"/>
        <v>0</v>
      </c>
    </row>
    <row r="15" spans="1:11">
      <c r="A15" s="202">
        <v>7</v>
      </c>
      <c r="B15" s="180" t="s">
        <v>316</v>
      </c>
      <c r="C15" s="611">
        <v>48208.684193548368</v>
      </c>
      <c r="D15" s="611">
        <v>1019811.4187903227</v>
      </c>
      <c r="E15" s="611">
        <v>1068020.102983871</v>
      </c>
      <c r="F15" s="611">
        <v>44091</v>
      </c>
      <c r="G15" s="611">
        <v>1267848</v>
      </c>
      <c r="H15" s="611">
        <v>1311939</v>
      </c>
      <c r="I15" s="611">
        <v>23744.79</v>
      </c>
      <c r="J15" s="611">
        <v>1270048.8525</v>
      </c>
      <c r="K15" s="610">
        <f t="shared" si="0"/>
        <v>1293793.6425000001</v>
      </c>
    </row>
    <row r="16" spans="1:11">
      <c r="A16" s="202">
        <v>8</v>
      </c>
      <c r="B16" s="182" t="s">
        <v>317</v>
      </c>
      <c r="C16" s="615">
        <f t="shared" ref="C16:E16" si="1">SUM(C10:C15)</f>
        <v>768448.45419354842</v>
      </c>
      <c r="D16" s="615">
        <f t="shared" si="1"/>
        <v>2071042.6887903227</v>
      </c>
      <c r="E16" s="615">
        <f t="shared" si="1"/>
        <v>2839491.2629838707</v>
      </c>
      <c r="F16" s="615">
        <f>SUM(F10:F15)</f>
        <v>1091665.5000082564</v>
      </c>
      <c r="G16" s="615">
        <f t="shared" ref="G16:J16" si="2">SUM(G10:G15)</f>
        <v>1957299.309920148</v>
      </c>
      <c r="H16" s="615">
        <f t="shared" si="2"/>
        <v>3048964.8169284044</v>
      </c>
      <c r="I16" s="615">
        <f t="shared" si="2"/>
        <v>568378.06999999995</v>
      </c>
      <c r="J16" s="615">
        <f t="shared" si="2"/>
        <v>2014236.8289000001</v>
      </c>
      <c r="K16" s="610">
        <f t="shared" si="0"/>
        <v>2582614.8988999999</v>
      </c>
    </row>
    <row r="17" spans="1:11">
      <c r="A17" s="201" t="s">
        <v>318</v>
      </c>
      <c r="B17" s="196"/>
      <c r="C17" s="181"/>
      <c r="D17" s="611"/>
      <c r="E17" s="181"/>
      <c r="F17" s="607"/>
      <c r="G17" s="607"/>
      <c r="H17" s="607"/>
      <c r="I17" s="607"/>
      <c r="J17" s="607"/>
      <c r="K17" s="608"/>
    </row>
    <row r="18" spans="1:11">
      <c r="A18" s="202">
        <v>9</v>
      </c>
      <c r="B18" s="180" t="s">
        <v>319</v>
      </c>
      <c r="C18" s="181"/>
      <c r="D18" s="611"/>
      <c r="E18" s="181"/>
      <c r="F18" s="611"/>
      <c r="G18" s="611"/>
      <c r="H18" s="611"/>
      <c r="I18" s="611"/>
      <c r="J18" s="611"/>
      <c r="K18" s="612"/>
    </row>
    <row r="19" spans="1:11">
      <c r="A19" s="202">
        <v>10</v>
      </c>
      <c r="B19" s="180" t="s">
        <v>320</v>
      </c>
      <c r="C19" s="181"/>
      <c r="D19" s="611"/>
      <c r="E19" s="181"/>
      <c r="F19" s="611"/>
      <c r="G19" s="611"/>
      <c r="H19" s="611"/>
      <c r="I19" s="611">
        <v>1305197.74</v>
      </c>
      <c r="J19" s="611">
        <v>4616871.7839000002</v>
      </c>
      <c r="K19" s="610">
        <f t="shared" ref="K19" si="3">SUM(I19:J19)</f>
        <v>5922069.5239000004</v>
      </c>
    </row>
    <row r="20" spans="1:11">
      <c r="A20" s="202">
        <v>11</v>
      </c>
      <c r="B20" s="180" t="s">
        <v>321</v>
      </c>
      <c r="C20" s="181"/>
      <c r="D20" s="611"/>
      <c r="E20" s="181"/>
      <c r="F20" s="611"/>
      <c r="G20" s="611"/>
      <c r="H20" s="611"/>
      <c r="I20" s="611"/>
      <c r="J20" s="611"/>
      <c r="K20" s="612"/>
    </row>
    <row r="21" spans="1:11" ht="15.75" thickBot="1">
      <c r="A21" s="126">
        <v>12</v>
      </c>
      <c r="B21" s="203" t="s">
        <v>322</v>
      </c>
      <c r="C21" s="613"/>
      <c r="D21" s="613"/>
      <c r="E21" s="613"/>
      <c r="F21" s="613"/>
      <c r="G21" s="613"/>
      <c r="H21" s="613"/>
      <c r="I21" s="613">
        <v>1305197.74</v>
      </c>
      <c r="J21" s="613">
        <v>4616871.7839000002</v>
      </c>
      <c r="K21" s="614">
        <f t="shared" ref="K21" si="4">SUM(I21:J21)</f>
        <v>5922069.5239000004</v>
      </c>
    </row>
    <row r="22" spans="1:11" ht="38.25" customHeight="1" thickBot="1">
      <c r="A22" s="193"/>
      <c r="B22" s="194"/>
      <c r="C22" s="194"/>
      <c r="D22" s="194"/>
      <c r="E22" s="194"/>
      <c r="F22" s="774" t="s">
        <v>323</v>
      </c>
      <c r="G22" s="775"/>
      <c r="H22" s="775"/>
      <c r="I22" s="774" t="s">
        <v>324</v>
      </c>
      <c r="J22" s="775"/>
      <c r="K22" s="776"/>
    </row>
    <row r="23" spans="1:11" ht="15.75" thickBot="1">
      <c r="A23" s="186">
        <v>13</v>
      </c>
      <c r="B23" s="183" t="s">
        <v>309</v>
      </c>
      <c r="C23" s="192"/>
      <c r="D23" s="192"/>
      <c r="E23" s="192"/>
      <c r="F23" s="616">
        <f>F8</f>
        <v>2354780.4101086967</v>
      </c>
      <c r="G23" s="616">
        <f t="shared" ref="G23:H23" si="5">G8</f>
        <v>5527850.2707605995</v>
      </c>
      <c r="H23" s="616">
        <f t="shared" si="5"/>
        <v>7882630.6808692962</v>
      </c>
      <c r="I23" s="616">
        <f>I8</f>
        <v>357009.13</v>
      </c>
      <c r="J23" s="616">
        <f>J8</f>
        <v>532469.71250000002</v>
      </c>
      <c r="K23" s="617">
        <f>K8</f>
        <v>889478.84250000003</v>
      </c>
    </row>
    <row r="24" spans="1:11" ht="15.75" thickBot="1">
      <c r="A24" s="187">
        <v>14</v>
      </c>
      <c r="B24" s="184" t="s">
        <v>325</v>
      </c>
      <c r="C24" s="204"/>
      <c r="D24" s="190"/>
      <c r="E24" s="191"/>
      <c r="F24" s="618">
        <f>F16</f>
        <v>1091665.5000082564</v>
      </c>
      <c r="G24" s="618">
        <f>G16</f>
        <v>1957299.309920148</v>
      </c>
      <c r="H24" s="618">
        <f>H16</f>
        <v>3048964.8169284044</v>
      </c>
      <c r="I24" s="616">
        <f>MAX(I16-I21,I16*0.25)</f>
        <v>142094.51749999999</v>
      </c>
      <c r="J24" s="616">
        <f t="shared" ref="J24:K24" si="6">MAX(J16-J21,J16*0.25)</f>
        <v>503559.20722500002</v>
      </c>
      <c r="K24" s="621">
        <f t="shared" si="6"/>
        <v>645653.72472499998</v>
      </c>
    </row>
    <row r="25" spans="1:11" ht="15.75" thickBot="1">
      <c r="A25" s="188">
        <v>15</v>
      </c>
      <c r="B25" s="185" t="s">
        <v>326</v>
      </c>
      <c r="C25" s="189"/>
      <c r="D25" s="189"/>
      <c r="E25" s="189"/>
      <c r="F25" s="619">
        <f t="shared" ref="F25:K25" si="7">IFERROR(F23/F24,0)</f>
        <v>2.1570530625827118</v>
      </c>
      <c r="G25" s="619">
        <f t="shared" si="7"/>
        <v>2.8242232768099833</v>
      </c>
      <c r="H25" s="619">
        <f t="shared" si="7"/>
        <v>2.5853465533952718</v>
      </c>
      <c r="I25" s="619">
        <f t="shared" si="7"/>
        <v>2.5124764577915544</v>
      </c>
      <c r="J25" s="619">
        <f t="shared" si="7"/>
        <v>1.0574123258202728</v>
      </c>
      <c r="K25" s="620">
        <f t="shared" si="7"/>
        <v>1.3776406894870021</v>
      </c>
    </row>
    <row r="28" spans="1:11" ht="30">
      <c r="B28" s="14" t="s">
        <v>369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ColWidth="9.125" defaultRowHeight="15"/>
  <cols>
    <col min="1" max="1" width="10.5" style="27" bestFit="1" customWidth="1"/>
    <col min="2" max="2" width="95" style="27" customWidth="1"/>
    <col min="3" max="3" width="12.5" style="27" bestFit="1" customWidth="1"/>
    <col min="4" max="4" width="10" style="27" bestFit="1" customWidth="1"/>
    <col min="5" max="5" width="18.25" style="27" bestFit="1" customWidth="1"/>
    <col min="6" max="13" width="10.75" style="27" customWidth="1"/>
    <col min="14" max="14" width="31" style="27" bestFit="1" customWidth="1"/>
    <col min="15" max="16384" width="9.125" style="7"/>
  </cols>
  <sheetData>
    <row r="1" spans="1:14">
      <c r="A1" s="1" t="s">
        <v>108</v>
      </c>
      <c r="B1" s="27" t="s">
        <v>936</v>
      </c>
    </row>
    <row r="2" spans="1:14" ht="14.25" customHeight="1">
      <c r="A2" s="27" t="s">
        <v>109</v>
      </c>
      <c r="B2" s="280">
        <f>'1. key ratios'!B2</f>
        <v>45291</v>
      </c>
    </row>
    <row r="3" spans="1:14" ht="14.25" customHeight="1"/>
    <row r="4" spans="1:14" ht="15.75" thickBot="1">
      <c r="A4" s="1" t="s">
        <v>251</v>
      </c>
      <c r="B4" s="41" t="s">
        <v>74</v>
      </c>
    </row>
    <row r="5" spans="1:14" s="16" customFormat="1">
      <c r="A5" s="99"/>
      <c r="B5" s="100"/>
      <c r="C5" s="101" t="s">
        <v>0</v>
      </c>
      <c r="D5" s="101" t="s">
        <v>1</v>
      </c>
      <c r="E5" s="101" t="s">
        <v>2</v>
      </c>
      <c r="F5" s="101" t="s">
        <v>3</v>
      </c>
      <c r="G5" s="101" t="s">
        <v>4</v>
      </c>
      <c r="H5" s="101" t="s">
        <v>5</v>
      </c>
      <c r="I5" s="101" t="s">
        <v>145</v>
      </c>
      <c r="J5" s="101" t="s">
        <v>146</v>
      </c>
      <c r="K5" s="101" t="s">
        <v>147</v>
      </c>
      <c r="L5" s="101" t="s">
        <v>148</v>
      </c>
      <c r="M5" s="101" t="s">
        <v>149</v>
      </c>
      <c r="N5" s="102" t="s">
        <v>150</v>
      </c>
    </row>
    <row r="6" spans="1:14" ht="45">
      <c r="A6" s="91"/>
      <c r="B6" s="51"/>
      <c r="C6" s="52" t="s">
        <v>84</v>
      </c>
      <c r="D6" s="53" t="s">
        <v>73</v>
      </c>
      <c r="E6" s="54" t="s">
        <v>83</v>
      </c>
      <c r="F6" s="55">
        <v>0</v>
      </c>
      <c r="G6" s="55">
        <v>0.2</v>
      </c>
      <c r="H6" s="55">
        <v>0.35</v>
      </c>
      <c r="I6" s="55">
        <v>0.5</v>
      </c>
      <c r="J6" s="55">
        <v>0.75</v>
      </c>
      <c r="K6" s="55">
        <v>1</v>
      </c>
      <c r="L6" s="55">
        <v>1.5</v>
      </c>
      <c r="M6" s="55">
        <v>2.5</v>
      </c>
      <c r="N6" s="92" t="s">
        <v>74</v>
      </c>
    </row>
    <row r="7" spans="1:14">
      <c r="A7" s="93">
        <v>1</v>
      </c>
      <c r="B7" s="56" t="s">
        <v>75</v>
      </c>
      <c r="C7" s="160">
        <f>SUM(C8:C13)</f>
        <v>0</v>
      </c>
      <c r="D7" s="51"/>
      <c r="E7" s="163">
        <f t="shared" ref="E7:M7" si="0">SUM(E8:E13)</f>
        <v>0</v>
      </c>
      <c r="F7" s="160">
        <f>SUM(F8:F13)</f>
        <v>0</v>
      </c>
      <c r="G7" s="160">
        <f t="shared" si="0"/>
        <v>0</v>
      </c>
      <c r="H7" s="160">
        <f t="shared" si="0"/>
        <v>0</v>
      </c>
      <c r="I7" s="160">
        <f t="shared" si="0"/>
        <v>0</v>
      </c>
      <c r="J7" s="160">
        <f t="shared" si="0"/>
        <v>0</v>
      </c>
      <c r="K7" s="160">
        <f t="shared" si="0"/>
        <v>0</v>
      </c>
      <c r="L7" s="160">
        <f t="shared" si="0"/>
        <v>0</v>
      </c>
      <c r="M7" s="160">
        <f t="shared" si="0"/>
        <v>0</v>
      </c>
      <c r="N7" s="94">
        <f>SUM(N8:N13)</f>
        <v>0</v>
      </c>
    </row>
    <row r="8" spans="1:14">
      <c r="A8" s="93">
        <v>1.1000000000000001</v>
      </c>
      <c r="B8" s="57" t="s">
        <v>76</v>
      </c>
      <c r="C8" s="161">
        <v>0</v>
      </c>
      <c r="D8" s="58">
        <v>0.02</v>
      </c>
      <c r="E8" s="163">
        <f>C8*D8</f>
        <v>0</v>
      </c>
      <c r="F8" s="161"/>
      <c r="G8" s="161"/>
      <c r="H8" s="161"/>
      <c r="I8" s="161"/>
      <c r="J8" s="161"/>
      <c r="K8" s="161"/>
      <c r="L8" s="161"/>
      <c r="M8" s="161"/>
      <c r="N8" s="94">
        <f>SUMPRODUCT($F$6:$M$6,F8:M8)</f>
        <v>0</v>
      </c>
    </row>
    <row r="9" spans="1:14">
      <c r="A9" s="93">
        <v>1.2</v>
      </c>
      <c r="B9" s="57" t="s">
        <v>77</v>
      </c>
      <c r="C9" s="161">
        <v>0</v>
      </c>
      <c r="D9" s="58">
        <v>0.05</v>
      </c>
      <c r="E9" s="163">
        <f>C9*D9</f>
        <v>0</v>
      </c>
      <c r="F9" s="161"/>
      <c r="G9" s="161"/>
      <c r="H9" s="161"/>
      <c r="I9" s="161"/>
      <c r="J9" s="161"/>
      <c r="K9" s="161"/>
      <c r="L9" s="161"/>
      <c r="M9" s="161"/>
      <c r="N9" s="94">
        <f t="shared" ref="N9:N12" si="1">SUMPRODUCT($F$6:$M$6,F9:M9)</f>
        <v>0</v>
      </c>
    </row>
    <row r="10" spans="1:14">
      <c r="A10" s="93">
        <v>1.3</v>
      </c>
      <c r="B10" s="57" t="s">
        <v>78</v>
      </c>
      <c r="C10" s="161">
        <v>0</v>
      </c>
      <c r="D10" s="58">
        <v>0.08</v>
      </c>
      <c r="E10" s="163">
        <f>C10*D10</f>
        <v>0</v>
      </c>
      <c r="F10" s="161"/>
      <c r="G10" s="161"/>
      <c r="H10" s="161"/>
      <c r="I10" s="161"/>
      <c r="J10" s="161"/>
      <c r="K10" s="161"/>
      <c r="L10" s="161"/>
      <c r="M10" s="161"/>
      <c r="N10" s="94">
        <f>SUMPRODUCT($F$6:$M$6,F10:M10)</f>
        <v>0</v>
      </c>
    </row>
    <row r="11" spans="1:14">
      <c r="A11" s="93">
        <v>1.4</v>
      </c>
      <c r="B11" s="57" t="s">
        <v>79</v>
      </c>
      <c r="C11" s="161">
        <v>0</v>
      </c>
      <c r="D11" s="58">
        <v>0.11</v>
      </c>
      <c r="E11" s="163">
        <f>C11*D11</f>
        <v>0</v>
      </c>
      <c r="F11" s="161"/>
      <c r="G11" s="161"/>
      <c r="H11" s="161"/>
      <c r="I11" s="161"/>
      <c r="J11" s="161"/>
      <c r="K11" s="161"/>
      <c r="L11" s="161"/>
      <c r="M11" s="161"/>
      <c r="N11" s="94">
        <f t="shared" si="1"/>
        <v>0</v>
      </c>
    </row>
    <row r="12" spans="1:14">
      <c r="A12" s="93">
        <v>1.5</v>
      </c>
      <c r="B12" s="57" t="s">
        <v>80</v>
      </c>
      <c r="C12" s="161">
        <v>0</v>
      </c>
      <c r="D12" s="58">
        <v>0.14000000000000001</v>
      </c>
      <c r="E12" s="163">
        <f>C12*D12</f>
        <v>0</v>
      </c>
      <c r="F12" s="161"/>
      <c r="G12" s="161"/>
      <c r="H12" s="161"/>
      <c r="I12" s="161"/>
      <c r="J12" s="161"/>
      <c r="K12" s="161"/>
      <c r="L12" s="161"/>
      <c r="M12" s="161"/>
      <c r="N12" s="94">
        <f t="shared" si="1"/>
        <v>0</v>
      </c>
    </row>
    <row r="13" spans="1:14">
      <c r="A13" s="93">
        <v>1.6</v>
      </c>
      <c r="B13" s="59" t="s">
        <v>81</v>
      </c>
      <c r="C13" s="161">
        <v>0</v>
      </c>
      <c r="D13" s="60"/>
      <c r="E13" s="161"/>
      <c r="F13" s="161"/>
      <c r="G13" s="161"/>
      <c r="H13" s="161"/>
      <c r="I13" s="161"/>
      <c r="J13" s="161"/>
      <c r="K13" s="161"/>
      <c r="L13" s="161"/>
      <c r="M13" s="161"/>
      <c r="N13" s="94">
        <f>SUMPRODUCT($F$6:$M$6,F13:M13)</f>
        <v>0</v>
      </c>
    </row>
    <row r="14" spans="1:14">
      <c r="A14" s="93">
        <v>2</v>
      </c>
      <c r="B14" s="61" t="s">
        <v>82</v>
      </c>
      <c r="C14" s="160">
        <f>SUM(C15:C20)</f>
        <v>0</v>
      </c>
      <c r="D14" s="51"/>
      <c r="E14" s="163">
        <f t="shared" ref="E14:M14" si="2">SUM(E15:E20)</f>
        <v>0</v>
      </c>
      <c r="F14" s="161">
        <f t="shared" si="2"/>
        <v>0</v>
      </c>
      <c r="G14" s="161">
        <f t="shared" si="2"/>
        <v>0</v>
      </c>
      <c r="H14" s="161">
        <f t="shared" si="2"/>
        <v>0</v>
      </c>
      <c r="I14" s="161">
        <f t="shared" si="2"/>
        <v>0</v>
      </c>
      <c r="J14" s="161">
        <f t="shared" si="2"/>
        <v>0</v>
      </c>
      <c r="K14" s="161">
        <f t="shared" si="2"/>
        <v>0</v>
      </c>
      <c r="L14" s="161">
        <f t="shared" si="2"/>
        <v>0</v>
      </c>
      <c r="M14" s="161">
        <f t="shared" si="2"/>
        <v>0</v>
      </c>
      <c r="N14" s="94">
        <f>SUM(N15:N20)</f>
        <v>0</v>
      </c>
    </row>
    <row r="15" spans="1:14">
      <c r="A15" s="93">
        <v>2.1</v>
      </c>
      <c r="B15" s="59" t="s">
        <v>76</v>
      </c>
      <c r="C15" s="161"/>
      <c r="D15" s="58">
        <v>5.0000000000000001E-3</v>
      </c>
      <c r="E15" s="163">
        <f>C15*D15</f>
        <v>0</v>
      </c>
      <c r="F15" s="161"/>
      <c r="G15" s="161"/>
      <c r="H15" s="161"/>
      <c r="I15" s="161"/>
      <c r="J15" s="161"/>
      <c r="K15" s="161"/>
      <c r="L15" s="161"/>
      <c r="M15" s="161"/>
      <c r="N15" s="94">
        <f>SUMPRODUCT($F$6:$M$6,F15:M15)</f>
        <v>0</v>
      </c>
    </row>
    <row r="16" spans="1:14">
      <c r="A16" s="93">
        <v>2.2000000000000002</v>
      </c>
      <c r="B16" s="59" t="s">
        <v>77</v>
      </c>
      <c r="C16" s="161"/>
      <c r="D16" s="58">
        <v>0.01</v>
      </c>
      <c r="E16" s="163">
        <f>C16*D16</f>
        <v>0</v>
      </c>
      <c r="F16" s="161"/>
      <c r="G16" s="161"/>
      <c r="H16" s="161"/>
      <c r="I16" s="161"/>
      <c r="J16" s="161"/>
      <c r="K16" s="161"/>
      <c r="L16" s="161"/>
      <c r="M16" s="161"/>
      <c r="N16" s="94">
        <f t="shared" ref="N16:N20" si="3">SUMPRODUCT($F$6:$M$6,F16:M16)</f>
        <v>0</v>
      </c>
    </row>
    <row r="17" spans="1:14">
      <c r="A17" s="93">
        <v>2.2999999999999998</v>
      </c>
      <c r="B17" s="59" t="s">
        <v>78</v>
      </c>
      <c r="C17" s="161"/>
      <c r="D17" s="58">
        <v>0.02</v>
      </c>
      <c r="E17" s="163">
        <f>C17*D17</f>
        <v>0</v>
      </c>
      <c r="F17" s="161"/>
      <c r="G17" s="161"/>
      <c r="H17" s="161"/>
      <c r="I17" s="161"/>
      <c r="J17" s="161"/>
      <c r="K17" s="161"/>
      <c r="L17" s="161"/>
      <c r="M17" s="161"/>
      <c r="N17" s="94">
        <f t="shared" si="3"/>
        <v>0</v>
      </c>
    </row>
    <row r="18" spans="1:14">
      <c r="A18" s="93">
        <v>2.4</v>
      </c>
      <c r="B18" s="59" t="s">
        <v>79</v>
      </c>
      <c r="C18" s="161"/>
      <c r="D18" s="58">
        <v>0.03</v>
      </c>
      <c r="E18" s="163">
        <f>C18*D18</f>
        <v>0</v>
      </c>
      <c r="F18" s="161"/>
      <c r="G18" s="161"/>
      <c r="H18" s="161"/>
      <c r="I18" s="161"/>
      <c r="J18" s="161"/>
      <c r="K18" s="161"/>
      <c r="L18" s="161"/>
      <c r="M18" s="161"/>
      <c r="N18" s="94">
        <f t="shared" si="3"/>
        <v>0</v>
      </c>
    </row>
    <row r="19" spans="1:14">
      <c r="A19" s="93">
        <v>2.5</v>
      </c>
      <c r="B19" s="59" t="s">
        <v>80</v>
      </c>
      <c r="C19" s="161"/>
      <c r="D19" s="58">
        <v>0.04</v>
      </c>
      <c r="E19" s="163">
        <f>C19*D19</f>
        <v>0</v>
      </c>
      <c r="F19" s="161"/>
      <c r="G19" s="161"/>
      <c r="H19" s="161"/>
      <c r="I19" s="161"/>
      <c r="J19" s="161"/>
      <c r="K19" s="161"/>
      <c r="L19" s="161"/>
      <c r="M19" s="161"/>
      <c r="N19" s="94">
        <f t="shared" si="3"/>
        <v>0</v>
      </c>
    </row>
    <row r="20" spans="1:14">
      <c r="A20" s="93">
        <v>2.6</v>
      </c>
      <c r="B20" s="59" t="s">
        <v>81</v>
      </c>
      <c r="C20" s="161"/>
      <c r="D20" s="60"/>
      <c r="E20" s="164"/>
      <c r="F20" s="161"/>
      <c r="G20" s="161"/>
      <c r="H20" s="161"/>
      <c r="I20" s="161"/>
      <c r="J20" s="161"/>
      <c r="K20" s="161"/>
      <c r="L20" s="161"/>
      <c r="M20" s="161"/>
      <c r="N20" s="94">
        <f t="shared" si="3"/>
        <v>0</v>
      </c>
    </row>
    <row r="21" spans="1:14" ht="15.75" thickBot="1">
      <c r="A21" s="95">
        <v>3</v>
      </c>
      <c r="B21" s="96" t="s">
        <v>66</v>
      </c>
      <c r="C21" s="162">
        <f>C14+C7</f>
        <v>0</v>
      </c>
      <c r="D21" s="97"/>
      <c r="E21" s="165">
        <f>E14+E7</f>
        <v>0</v>
      </c>
      <c r="F21" s="166">
        <f>F7+F14</f>
        <v>0</v>
      </c>
      <c r="G21" s="166">
        <f t="shared" ref="G21:L21" si="4">G7+G14</f>
        <v>0</v>
      </c>
      <c r="H21" s="166">
        <f t="shared" si="4"/>
        <v>0</v>
      </c>
      <c r="I21" s="166">
        <f t="shared" si="4"/>
        <v>0</v>
      </c>
      <c r="J21" s="166">
        <f t="shared" si="4"/>
        <v>0</v>
      </c>
      <c r="K21" s="166">
        <f t="shared" si="4"/>
        <v>0</v>
      </c>
      <c r="L21" s="166">
        <f t="shared" si="4"/>
        <v>0</v>
      </c>
      <c r="M21" s="166">
        <f>M7+M14</f>
        <v>0</v>
      </c>
      <c r="N21" s="98">
        <f>N14+N7</f>
        <v>0</v>
      </c>
    </row>
    <row r="22" spans="1:14">
      <c r="E22" s="167"/>
      <c r="F22" s="167"/>
      <c r="G22" s="167"/>
      <c r="H22" s="167"/>
      <c r="I22" s="167"/>
      <c r="J22" s="167"/>
      <c r="K22" s="167"/>
      <c r="L22" s="167"/>
      <c r="M22" s="167"/>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F27" sqref="F27"/>
    </sheetView>
  </sheetViews>
  <sheetFormatPr defaultRowHeight="15"/>
  <cols>
    <col min="1" max="1" width="11.5" customWidth="1"/>
    <col min="2" max="2" width="76.875" style="2" customWidth="1"/>
    <col min="3" max="3" width="22.875" customWidth="1"/>
  </cols>
  <sheetData>
    <row r="1" spans="1:3" ht="15.75">
      <c r="A1" s="1" t="s">
        <v>108</v>
      </c>
      <c r="B1" t="s">
        <v>936</v>
      </c>
    </row>
    <row r="2" spans="1:3" ht="15.75">
      <c r="A2" s="1" t="s">
        <v>109</v>
      </c>
      <c r="B2" s="280">
        <f>'1. key ratios'!B2</f>
        <v>45291</v>
      </c>
    </row>
    <row r="3" spans="1:3" ht="15.75">
      <c r="A3" s="1"/>
      <c r="B3"/>
    </row>
    <row r="4" spans="1:3" ht="15.75">
      <c r="A4" s="1" t="s">
        <v>414</v>
      </c>
      <c r="B4" t="s">
        <v>373</v>
      </c>
    </row>
    <row r="5" spans="1:3">
      <c r="A5" s="229"/>
      <c r="B5" s="229" t="s">
        <v>374</v>
      </c>
      <c r="C5" s="241"/>
    </row>
    <row r="6" spans="1:3">
      <c r="A6" s="230">
        <v>1</v>
      </c>
      <c r="B6" s="242" t="s">
        <v>426</v>
      </c>
      <c r="C6" s="243">
        <v>6457490.1999999993</v>
      </c>
    </row>
    <row r="7" spans="1:3">
      <c r="A7" s="230">
        <v>2</v>
      </c>
      <c r="B7" s="242" t="s">
        <v>375</v>
      </c>
      <c r="C7" s="243">
        <v>-200738.65</v>
      </c>
    </row>
    <row r="8" spans="1:3">
      <c r="A8" s="231">
        <v>3</v>
      </c>
      <c r="B8" s="244" t="s">
        <v>376</v>
      </c>
      <c r="C8" s="245">
        <f>C6+C7</f>
        <v>6256751.5499999989</v>
      </c>
    </row>
    <row r="9" spans="1:3">
      <c r="A9" s="232"/>
      <c r="B9" s="232" t="s">
        <v>377</v>
      </c>
      <c r="C9" s="246"/>
    </row>
    <row r="10" spans="1:3">
      <c r="A10" s="233">
        <v>4</v>
      </c>
      <c r="B10" s="247" t="s">
        <v>378</v>
      </c>
      <c r="C10" s="243"/>
    </row>
    <row r="11" spans="1:3">
      <c r="A11" s="233">
        <v>5</v>
      </c>
      <c r="B11" s="248" t="s">
        <v>379</v>
      </c>
      <c r="C11" s="243"/>
    </row>
    <row r="12" spans="1:3">
      <c r="A12" s="233" t="s">
        <v>380</v>
      </c>
      <c r="B12" s="242" t="s">
        <v>381</v>
      </c>
      <c r="C12" s="245">
        <f>'15. CCR'!E21</f>
        <v>0</v>
      </c>
    </row>
    <row r="13" spans="1:3">
      <c r="A13" s="234">
        <v>6</v>
      </c>
      <c r="B13" s="249" t="s">
        <v>382</v>
      </c>
      <c r="C13" s="243"/>
    </row>
    <row r="14" spans="1:3">
      <c r="A14" s="234">
        <v>7</v>
      </c>
      <c r="B14" s="250" t="s">
        <v>383</v>
      </c>
      <c r="C14" s="243"/>
    </row>
    <row r="15" spans="1:3">
      <c r="A15" s="235">
        <v>8</v>
      </c>
      <c r="B15" s="242" t="s">
        <v>384</v>
      </c>
      <c r="C15" s="243"/>
    </row>
    <row r="16" spans="1:3" ht="24">
      <c r="A16" s="234">
        <v>9</v>
      </c>
      <c r="B16" s="250" t="s">
        <v>385</v>
      </c>
      <c r="C16" s="243"/>
    </row>
    <row r="17" spans="1:3">
      <c r="A17" s="234">
        <v>10</v>
      </c>
      <c r="B17" s="250" t="s">
        <v>386</v>
      </c>
      <c r="C17" s="243"/>
    </row>
    <row r="18" spans="1:3">
      <c r="A18" s="236">
        <v>11</v>
      </c>
      <c r="B18" s="251" t="s">
        <v>387</v>
      </c>
      <c r="C18" s="245">
        <f>SUM(C10:C17)</f>
        <v>0</v>
      </c>
    </row>
    <row r="19" spans="1:3">
      <c r="A19" s="232"/>
      <c r="B19" s="232" t="s">
        <v>388</v>
      </c>
      <c r="C19" s="252"/>
    </row>
    <row r="20" spans="1:3">
      <c r="A20" s="234">
        <v>12</v>
      </c>
      <c r="B20" s="247" t="s">
        <v>389</v>
      </c>
      <c r="C20" s="243"/>
    </row>
    <row r="21" spans="1:3">
      <c r="A21" s="234">
        <v>13</v>
      </c>
      <c r="B21" s="247" t="s">
        <v>390</v>
      </c>
      <c r="C21" s="243"/>
    </row>
    <row r="22" spans="1:3">
      <c r="A22" s="234">
        <v>14</v>
      </c>
      <c r="B22" s="247" t="s">
        <v>391</v>
      </c>
      <c r="C22" s="243"/>
    </row>
    <row r="23" spans="1:3" ht="24">
      <c r="A23" s="234" t="s">
        <v>392</v>
      </c>
      <c r="B23" s="247" t="s">
        <v>393</v>
      </c>
      <c r="C23" s="243"/>
    </row>
    <row r="24" spans="1:3">
      <c r="A24" s="234">
        <v>15</v>
      </c>
      <c r="B24" s="247" t="s">
        <v>394</v>
      </c>
      <c r="C24" s="243"/>
    </row>
    <row r="25" spans="1:3">
      <c r="A25" s="234" t="s">
        <v>395</v>
      </c>
      <c r="B25" s="242" t="s">
        <v>396</v>
      </c>
      <c r="C25" s="243"/>
    </row>
    <row r="26" spans="1:3">
      <c r="A26" s="236">
        <v>16</v>
      </c>
      <c r="B26" s="251" t="s">
        <v>397</v>
      </c>
      <c r="C26" s="245">
        <f>SUM(C20:C25)</f>
        <v>0</v>
      </c>
    </row>
    <row r="27" spans="1:3">
      <c r="A27" s="232"/>
      <c r="B27" s="232" t="s">
        <v>398</v>
      </c>
      <c r="C27" s="246"/>
    </row>
    <row r="28" spans="1:3">
      <c r="A28" s="233">
        <v>17</v>
      </c>
      <c r="B28" s="242" t="s">
        <v>399</v>
      </c>
      <c r="C28" s="243"/>
    </row>
    <row r="29" spans="1:3">
      <c r="A29" s="233">
        <v>18</v>
      </c>
      <c r="B29" s="242" t="s">
        <v>400</v>
      </c>
      <c r="C29" s="243"/>
    </row>
    <row r="30" spans="1:3">
      <c r="A30" s="236">
        <v>19</v>
      </c>
      <c r="B30" s="251" t="s">
        <v>401</v>
      </c>
      <c r="C30" s="245">
        <f>C28+C29</f>
        <v>0</v>
      </c>
    </row>
    <row r="31" spans="1:3">
      <c r="A31" s="237"/>
      <c r="B31" s="232" t="s">
        <v>402</v>
      </c>
      <c r="C31" s="246"/>
    </row>
    <row r="32" spans="1:3">
      <c r="A32" s="233" t="s">
        <v>403</v>
      </c>
      <c r="B32" s="247" t="s">
        <v>404</v>
      </c>
      <c r="C32" s="253"/>
    </row>
    <row r="33" spans="1:3">
      <c r="A33" s="233" t="s">
        <v>405</v>
      </c>
      <c r="B33" s="248" t="s">
        <v>406</v>
      </c>
      <c r="C33" s="253"/>
    </row>
    <row r="34" spans="1:3">
      <c r="A34" s="232"/>
      <c r="B34" s="232" t="s">
        <v>407</v>
      </c>
      <c r="C34" s="246"/>
    </row>
    <row r="35" spans="1:3">
      <c r="A35" s="236">
        <v>20</v>
      </c>
      <c r="B35" s="251" t="s">
        <v>86</v>
      </c>
      <c r="C35" s="245">
        <f>'1. key ratios'!C9</f>
        <v>7769583.5600000005</v>
      </c>
    </row>
    <row r="36" spans="1:3">
      <c r="A36" s="236">
        <v>21</v>
      </c>
      <c r="B36" s="251" t="s">
        <v>408</v>
      </c>
      <c r="C36" s="245">
        <f>C8+C18+C26+C30</f>
        <v>6256751.5499999989</v>
      </c>
    </row>
    <row r="37" spans="1:3">
      <c r="A37" s="238"/>
      <c r="B37" s="238" t="s">
        <v>373</v>
      </c>
      <c r="C37" s="246"/>
    </row>
    <row r="38" spans="1:3">
      <c r="A38" s="236">
        <v>22</v>
      </c>
      <c r="B38" s="251" t="s">
        <v>373</v>
      </c>
      <c r="C38" s="717">
        <f>IFERROR(C35/C36,0)</f>
        <v>1.2417919263551389</v>
      </c>
    </row>
    <row r="39" spans="1:3">
      <c r="A39" s="238"/>
      <c r="B39" s="238" t="s">
        <v>409</v>
      </c>
      <c r="C39" s="246"/>
    </row>
    <row r="40" spans="1:3">
      <c r="A40" s="239" t="s">
        <v>410</v>
      </c>
      <c r="B40" s="247" t="s">
        <v>411</v>
      </c>
      <c r="C40" s="253"/>
    </row>
    <row r="41" spans="1:3">
      <c r="A41" s="240" t="s">
        <v>412</v>
      </c>
      <c r="B41" s="248" t="s">
        <v>413</v>
      </c>
      <c r="C41" s="253"/>
    </row>
    <row r="43" spans="1:3">
      <c r="B43" s="262" t="s">
        <v>427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B43" sqref="B43"/>
    </sheetView>
  </sheetViews>
  <sheetFormatPr defaultRowHeight="15.75"/>
  <cols>
    <col min="1" max="1" width="9.875" style="1" bestFit="1" customWidth="1"/>
    <col min="2" max="2" width="82.625" style="14" customWidth="1"/>
    <col min="3" max="7" width="17.5" style="1" customWidth="1"/>
  </cols>
  <sheetData>
    <row r="1" spans="1:7">
      <c r="A1" s="1" t="s">
        <v>108</v>
      </c>
      <c r="B1" s="1" t="s">
        <v>936</v>
      </c>
    </row>
    <row r="2" spans="1:7">
      <c r="A2" s="1" t="s">
        <v>109</v>
      </c>
      <c r="B2" s="280">
        <f>'1. key ratios'!B2</f>
        <v>45291</v>
      </c>
    </row>
    <row r="3" spans="1:7">
      <c r="B3" s="280"/>
    </row>
    <row r="4" spans="1:7" ht="16.5" thickBot="1">
      <c r="A4" s="1" t="s">
        <v>474</v>
      </c>
      <c r="B4" s="175" t="s">
        <v>439</v>
      </c>
    </row>
    <row r="5" spans="1:7">
      <c r="A5" s="281"/>
      <c r="B5" s="282"/>
      <c r="C5" s="780" t="s">
        <v>440</v>
      </c>
      <c r="D5" s="780"/>
      <c r="E5" s="780"/>
      <c r="F5" s="780"/>
      <c r="G5" s="781" t="s">
        <v>441</v>
      </c>
    </row>
    <row r="6" spans="1:7">
      <c r="A6" s="283"/>
      <c r="B6" s="284"/>
      <c r="C6" s="285" t="s">
        <v>442</v>
      </c>
      <c r="D6" s="285" t="s">
        <v>443</v>
      </c>
      <c r="E6" s="285" t="s">
        <v>444</v>
      </c>
      <c r="F6" s="285" t="s">
        <v>445</v>
      </c>
      <c r="G6" s="782"/>
    </row>
    <row r="7" spans="1:7">
      <c r="A7" s="286"/>
      <c r="B7" s="287" t="s">
        <v>446</v>
      </c>
      <c r="C7" s="288"/>
      <c r="D7" s="288"/>
      <c r="E7" s="288"/>
      <c r="F7" s="288"/>
      <c r="G7" s="289"/>
    </row>
    <row r="8" spans="1:7">
      <c r="A8" s="290">
        <v>1</v>
      </c>
      <c r="B8" s="291" t="s">
        <v>447</v>
      </c>
      <c r="C8" s="292">
        <f>SUM(C9:C10)</f>
        <v>7769583.5600000005</v>
      </c>
      <c r="D8" s="292">
        <f>SUM(D9:D10)</f>
        <v>0</v>
      </c>
      <c r="E8" s="292">
        <f>SUM(E9:E10)</f>
        <v>0</v>
      </c>
      <c r="F8" s="292">
        <f>SUM(F9:F10)</f>
        <v>111.52999999999156</v>
      </c>
      <c r="G8" s="293">
        <f>SUM(G9:G10)</f>
        <v>7769695.0900000008</v>
      </c>
    </row>
    <row r="9" spans="1:7">
      <c r="A9" s="290">
        <v>2</v>
      </c>
      <c r="B9" s="294" t="s">
        <v>85</v>
      </c>
      <c r="C9" s="292">
        <v>7769583.5600000005</v>
      </c>
      <c r="D9" s="292"/>
      <c r="E9" s="292"/>
      <c r="F9" s="292"/>
      <c r="G9" s="293">
        <v>7769583.5600000005</v>
      </c>
    </row>
    <row r="10" spans="1:7">
      <c r="A10" s="290">
        <v>3</v>
      </c>
      <c r="B10" s="294" t="s">
        <v>448</v>
      </c>
      <c r="C10" s="295"/>
      <c r="D10" s="295"/>
      <c r="E10" s="295"/>
      <c r="F10" s="292">
        <v>111.52999999999156</v>
      </c>
      <c r="G10" s="293">
        <v>111.52999999999156</v>
      </c>
    </row>
    <row r="11" spans="1:7" ht="30">
      <c r="A11" s="290">
        <v>4</v>
      </c>
      <c r="B11" s="291" t="s">
        <v>449</v>
      </c>
      <c r="C11" s="292">
        <f t="shared" ref="C11:F11" si="0">SUM(C12:C13)</f>
        <v>0</v>
      </c>
      <c r="D11" s="292">
        <f t="shared" si="0"/>
        <v>310379.17000000033</v>
      </c>
      <c r="E11" s="292">
        <f t="shared" si="0"/>
        <v>0</v>
      </c>
      <c r="F11" s="292">
        <f t="shared" si="0"/>
        <v>0</v>
      </c>
      <c r="G11" s="293">
        <f>SUM(G12:G13)</f>
        <v>291479.37950000027</v>
      </c>
    </row>
    <row r="12" spans="1:7">
      <c r="A12" s="290">
        <v>5</v>
      </c>
      <c r="B12" s="294" t="s">
        <v>450</v>
      </c>
      <c r="C12" s="292"/>
      <c r="D12" s="296">
        <v>302866.21000000031</v>
      </c>
      <c r="E12" s="292"/>
      <c r="F12" s="292"/>
      <c r="G12" s="293">
        <v>287722.89950000029</v>
      </c>
    </row>
    <row r="13" spans="1:7">
      <c r="A13" s="290">
        <v>6</v>
      </c>
      <c r="B13" s="294" t="s">
        <v>451</v>
      </c>
      <c r="C13" s="292"/>
      <c r="D13" s="296">
        <v>7512.96</v>
      </c>
      <c r="E13" s="292"/>
      <c r="F13" s="292"/>
      <c r="G13" s="293">
        <v>3756.48</v>
      </c>
    </row>
    <row r="14" spans="1:7">
      <c r="A14" s="290">
        <v>7</v>
      </c>
      <c r="B14" s="291" t="s">
        <v>452</v>
      </c>
      <c r="C14" s="292">
        <f t="shared" ref="C14:F14" si="1">SUM(C15:C16)</f>
        <v>0</v>
      </c>
      <c r="D14" s="292">
        <f t="shared" si="1"/>
        <v>978442.23999999999</v>
      </c>
      <c r="E14" s="292">
        <f t="shared" si="1"/>
        <v>0</v>
      </c>
      <c r="F14" s="292">
        <f t="shared" si="1"/>
        <v>0</v>
      </c>
      <c r="G14" s="293">
        <f>SUM(G15:G16)</f>
        <v>489221.12</v>
      </c>
    </row>
    <row r="15" spans="1:7" ht="60">
      <c r="A15" s="290">
        <v>8</v>
      </c>
      <c r="B15" s="294" t="s">
        <v>453</v>
      </c>
      <c r="C15" s="296"/>
      <c r="D15" s="296">
        <v>978442.23999999999</v>
      </c>
      <c r="E15" s="292"/>
      <c r="F15" s="292"/>
      <c r="G15" s="293">
        <v>489221.12</v>
      </c>
    </row>
    <row r="16" spans="1:7" ht="30">
      <c r="A16" s="290">
        <v>9</v>
      </c>
      <c r="B16" s="294" t="s">
        <v>454</v>
      </c>
      <c r="C16" s="292"/>
      <c r="D16" s="296"/>
      <c r="E16" s="292"/>
      <c r="F16" s="292"/>
      <c r="G16" s="293"/>
    </row>
    <row r="17" spans="1:7">
      <c r="A17" s="290">
        <v>10</v>
      </c>
      <c r="B17" s="291" t="s">
        <v>455</v>
      </c>
      <c r="C17" s="292"/>
      <c r="D17" s="296"/>
      <c r="E17" s="292"/>
      <c r="F17" s="292"/>
      <c r="G17" s="293"/>
    </row>
    <row r="18" spans="1:7">
      <c r="A18" s="290">
        <v>11</v>
      </c>
      <c r="B18" s="291" t="s">
        <v>89</v>
      </c>
      <c r="C18" s="292">
        <f>SUM(C19:C20)</f>
        <v>1683978.7100000028</v>
      </c>
      <c r="D18" s="296">
        <f t="shared" ref="D18:G18" si="2">SUM(D19:D20)</f>
        <v>0</v>
      </c>
      <c r="E18" s="292">
        <f t="shared" si="2"/>
        <v>0</v>
      </c>
      <c r="F18" s="292">
        <f t="shared" si="2"/>
        <v>0</v>
      </c>
      <c r="G18" s="293">
        <f t="shared" si="2"/>
        <v>0</v>
      </c>
    </row>
    <row r="19" spans="1:7">
      <c r="A19" s="290">
        <v>12</v>
      </c>
      <c r="B19" s="294" t="s">
        <v>456</v>
      </c>
      <c r="C19" s="295"/>
      <c r="D19" s="296">
        <v>0</v>
      </c>
      <c r="E19" s="292">
        <v>0</v>
      </c>
      <c r="F19" s="292">
        <v>0</v>
      </c>
      <c r="G19" s="293">
        <v>0</v>
      </c>
    </row>
    <row r="20" spans="1:7" ht="30">
      <c r="A20" s="290">
        <v>13</v>
      </c>
      <c r="B20" s="294" t="s">
        <v>457</v>
      </c>
      <c r="C20" s="292">
        <v>1683978.7100000028</v>
      </c>
      <c r="D20" s="292">
        <v>0</v>
      </c>
      <c r="E20" s="292">
        <v>0</v>
      </c>
      <c r="F20" s="292">
        <v>0</v>
      </c>
      <c r="G20" s="293">
        <v>0</v>
      </c>
    </row>
    <row r="21" spans="1:7">
      <c r="A21" s="297">
        <v>14</v>
      </c>
      <c r="B21" s="298" t="s">
        <v>458</v>
      </c>
      <c r="C21" s="295"/>
      <c r="D21" s="295"/>
      <c r="E21" s="295"/>
      <c r="F21" s="295"/>
      <c r="G21" s="299">
        <f>SUM(G8,G11,G14,G17,G18)</f>
        <v>8550395.5895000007</v>
      </c>
    </row>
    <row r="22" spans="1:7">
      <c r="A22" s="300"/>
      <c r="B22" s="314" t="s">
        <v>459</v>
      </c>
      <c r="C22" s="301"/>
      <c r="D22" s="302"/>
      <c r="E22" s="301"/>
      <c r="F22" s="301"/>
      <c r="G22" s="303"/>
    </row>
    <row r="23" spans="1:7">
      <c r="A23" s="290">
        <v>15</v>
      </c>
      <c r="B23" s="291" t="s">
        <v>309</v>
      </c>
      <c r="C23" s="304">
        <v>9556044.8400000017</v>
      </c>
      <c r="D23" s="305">
        <v>0</v>
      </c>
      <c r="E23" s="304">
        <v>0</v>
      </c>
      <c r="F23" s="304">
        <v>0</v>
      </c>
      <c r="G23" s="293">
        <v>430923.09850000008</v>
      </c>
    </row>
    <row r="24" spans="1:7">
      <c r="A24" s="290">
        <v>16</v>
      </c>
      <c r="B24" s="291" t="s">
        <v>460</v>
      </c>
      <c r="C24" s="292">
        <f>SUM(C25:C27,C29,C31)</f>
        <v>0</v>
      </c>
      <c r="D24" s="296">
        <f t="shared" ref="D24:G24" si="3">SUM(D25:D27,D29,D31)</f>
        <v>0</v>
      </c>
      <c r="E24" s="292">
        <f t="shared" si="3"/>
        <v>0</v>
      </c>
      <c r="F24" s="292">
        <f t="shared" si="3"/>
        <v>0</v>
      </c>
      <c r="G24" s="293">
        <f t="shared" si="3"/>
        <v>0</v>
      </c>
    </row>
    <row r="25" spans="1:7" ht="30">
      <c r="A25" s="290">
        <v>17</v>
      </c>
      <c r="B25" s="294" t="s">
        <v>461</v>
      </c>
      <c r="C25" s="292">
        <v>0</v>
      </c>
      <c r="D25" s="296">
        <v>0</v>
      </c>
      <c r="E25" s="292">
        <v>0</v>
      </c>
      <c r="F25" s="292">
        <v>0</v>
      </c>
      <c r="G25" s="293">
        <v>0</v>
      </c>
    </row>
    <row r="26" spans="1:7" ht="30">
      <c r="A26" s="290">
        <v>18</v>
      </c>
      <c r="B26" s="294" t="s">
        <v>462</v>
      </c>
      <c r="C26" s="292">
        <v>0</v>
      </c>
      <c r="D26" s="296">
        <v>0</v>
      </c>
      <c r="E26" s="292">
        <v>0</v>
      </c>
      <c r="F26" s="292">
        <v>0</v>
      </c>
      <c r="G26" s="293">
        <v>0</v>
      </c>
    </row>
    <row r="27" spans="1:7">
      <c r="A27" s="290">
        <v>19</v>
      </c>
      <c r="B27" s="294" t="s">
        <v>463</v>
      </c>
      <c r="C27" s="292">
        <v>0</v>
      </c>
      <c r="D27" s="296">
        <v>0</v>
      </c>
      <c r="E27" s="292">
        <v>0</v>
      </c>
      <c r="F27" s="292">
        <v>0</v>
      </c>
      <c r="G27" s="293">
        <v>0</v>
      </c>
    </row>
    <row r="28" spans="1:7">
      <c r="A28" s="290">
        <v>20</v>
      </c>
      <c r="B28" s="306" t="s">
        <v>464</v>
      </c>
      <c r="C28" s="292">
        <v>0</v>
      </c>
      <c r="D28" s="296">
        <v>0</v>
      </c>
      <c r="E28" s="292">
        <v>0</v>
      </c>
      <c r="F28" s="292">
        <v>0</v>
      </c>
      <c r="G28" s="293">
        <v>0</v>
      </c>
    </row>
    <row r="29" spans="1:7">
      <c r="A29" s="290">
        <v>21</v>
      </c>
      <c r="B29" s="294" t="s">
        <v>465</v>
      </c>
      <c r="C29" s="292">
        <v>0</v>
      </c>
      <c r="D29" s="296">
        <v>0</v>
      </c>
      <c r="E29" s="292">
        <v>0</v>
      </c>
      <c r="F29" s="292">
        <v>0</v>
      </c>
      <c r="G29" s="293">
        <v>0</v>
      </c>
    </row>
    <row r="30" spans="1:7">
      <c r="A30" s="290">
        <v>22</v>
      </c>
      <c r="B30" s="306" t="s">
        <v>464</v>
      </c>
      <c r="C30" s="292">
        <v>0</v>
      </c>
      <c r="D30" s="296">
        <v>0</v>
      </c>
      <c r="E30" s="292">
        <v>0</v>
      </c>
      <c r="F30" s="292">
        <v>0</v>
      </c>
      <c r="G30" s="293">
        <v>0</v>
      </c>
    </row>
    <row r="31" spans="1:7">
      <c r="A31" s="290">
        <v>23</v>
      </c>
      <c r="B31" s="294" t="s">
        <v>466</v>
      </c>
      <c r="C31" s="292">
        <v>0</v>
      </c>
      <c r="D31" s="296">
        <v>0</v>
      </c>
      <c r="E31" s="292">
        <v>0</v>
      </c>
      <c r="F31" s="292">
        <v>0</v>
      </c>
      <c r="G31" s="293">
        <v>0</v>
      </c>
    </row>
    <row r="32" spans="1:7">
      <c r="A32" s="290">
        <v>24</v>
      </c>
      <c r="B32" s="291" t="s">
        <v>467</v>
      </c>
      <c r="C32" s="292">
        <v>0</v>
      </c>
      <c r="D32" s="296">
        <v>0</v>
      </c>
      <c r="E32" s="292">
        <v>0</v>
      </c>
      <c r="F32" s="292">
        <v>0</v>
      </c>
      <c r="G32" s="293">
        <v>0</v>
      </c>
    </row>
    <row r="33" spans="1:7">
      <c r="A33" s="290">
        <v>25</v>
      </c>
      <c r="B33" s="291" t="s">
        <v>99</v>
      </c>
      <c r="C33" s="292">
        <f>SUM(C34:C35)</f>
        <v>0</v>
      </c>
      <c r="D33" s="292">
        <f>SUM(D34:D35)</f>
        <v>0</v>
      </c>
      <c r="E33" s="292">
        <f>SUM(E34:E35)</f>
        <v>0</v>
      </c>
      <c r="F33" s="292">
        <f>SUM(F34:F35)</f>
        <v>0</v>
      </c>
      <c r="G33" s="293">
        <f>SUM(G34:G35)</f>
        <v>1119973.5999999996</v>
      </c>
    </row>
    <row r="34" spans="1:7">
      <c r="A34" s="290">
        <v>26</v>
      </c>
      <c r="B34" s="294" t="s">
        <v>468</v>
      </c>
      <c r="C34" s="295"/>
      <c r="D34" s="296">
        <v>0</v>
      </c>
      <c r="E34" s="292">
        <v>0</v>
      </c>
      <c r="F34" s="292">
        <v>0</v>
      </c>
      <c r="G34" s="293">
        <v>0</v>
      </c>
    </row>
    <row r="35" spans="1:7">
      <c r="A35" s="290">
        <v>27</v>
      </c>
      <c r="B35" s="294" t="s">
        <v>469</v>
      </c>
      <c r="C35" s="641">
        <v>0</v>
      </c>
      <c r="D35" s="641">
        <v>0</v>
      </c>
      <c r="E35" s="641">
        <v>0</v>
      </c>
      <c r="F35" s="641">
        <v>0</v>
      </c>
      <c r="G35" s="293">
        <v>1119973.5999999996</v>
      </c>
    </row>
    <row r="36" spans="1:7">
      <c r="A36" s="290">
        <v>28</v>
      </c>
      <c r="B36" s="291" t="s">
        <v>470</v>
      </c>
      <c r="C36" s="292">
        <v>0</v>
      </c>
      <c r="D36" s="296">
        <v>0</v>
      </c>
      <c r="E36" s="292">
        <v>0</v>
      </c>
      <c r="F36" s="292">
        <v>0</v>
      </c>
      <c r="G36" s="293"/>
    </row>
    <row r="37" spans="1:7">
      <c r="A37" s="297">
        <v>29</v>
      </c>
      <c r="B37" s="298" t="s">
        <v>471</v>
      </c>
      <c r="C37" s="295"/>
      <c r="D37" s="295"/>
      <c r="E37" s="295"/>
      <c r="F37" s="295"/>
      <c r="G37" s="299">
        <f>SUM(G23:G24,G32:G33,G36)</f>
        <v>1550896.6984999997</v>
      </c>
    </row>
    <row r="38" spans="1:7">
      <c r="A38" s="286"/>
      <c r="B38" s="307"/>
      <c r="C38" s="308"/>
      <c r="D38" s="308"/>
      <c r="E38" s="308"/>
      <c r="F38" s="308"/>
      <c r="G38" s="309"/>
    </row>
    <row r="39" spans="1:7" ht="16.5" thickBot="1">
      <c r="A39" s="310">
        <v>30</v>
      </c>
      <c r="B39" s="311" t="s">
        <v>439</v>
      </c>
      <c r="C39" s="204"/>
      <c r="D39" s="190"/>
      <c r="E39" s="190"/>
      <c r="F39" s="312"/>
      <c r="G39" s="313">
        <f>IFERROR(G21/G37,0)</f>
        <v>5.5131947845203326</v>
      </c>
    </row>
    <row r="42" spans="1:7" ht="45">
      <c r="B42" s="14" t="s">
        <v>472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RowHeight="15.75"/>
  <cols>
    <col min="1" max="1" width="9.5" style="648" bestFit="1" customWidth="1"/>
    <col min="2" max="2" width="88.375" style="648" customWidth="1"/>
    <col min="3" max="3" width="12.75" style="648" customWidth="1"/>
    <col min="4" max="7" width="12.75" style="649" customWidth="1"/>
    <col min="8" max="8" width="6.75" style="650" customWidth="1"/>
    <col min="9" max="12" width="9.375" style="650" bestFit="1" customWidth="1"/>
    <col min="13" max="13" width="6.75" style="650" customWidth="1"/>
    <col min="14" max="16384" width="9" style="650"/>
  </cols>
  <sheetData>
    <row r="1" spans="1:12">
      <c r="A1" s="646" t="s">
        <v>108</v>
      </c>
      <c r="B1" s="647" t="s">
        <v>936</v>
      </c>
    </row>
    <row r="2" spans="1:12">
      <c r="A2" s="646" t="s">
        <v>109</v>
      </c>
      <c r="B2" s="718">
        <v>45291</v>
      </c>
    </row>
    <row r="3" spans="1:12" ht="16.5" thickBot="1">
      <c r="A3" s="646"/>
    </row>
    <row r="4" spans="1:12" ht="16.5" thickBot="1">
      <c r="A4" s="651" t="s">
        <v>241</v>
      </c>
      <c r="B4" s="652" t="s">
        <v>139</v>
      </c>
      <c r="C4" s="653"/>
      <c r="D4" s="719" t="s">
        <v>919</v>
      </c>
      <c r="E4" s="720"/>
      <c r="F4" s="720"/>
      <c r="G4" s="721"/>
      <c r="I4" s="722" t="s">
        <v>920</v>
      </c>
      <c r="J4" s="723"/>
      <c r="K4" s="723"/>
      <c r="L4" s="724"/>
    </row>
    <row r="5" spans="1:12" ht="15">
      <c r="A5" s="654" t="s">
        <v>25</v>
      </c>
      <c r="B5" s="655"/>
      <c r="C5" s="656" t="str">
        <f>INT((MONTH($B$2))/3)&amp;"Q"&amp;"-"&amp;YEAR($B$2)</f>
        <v>4Q-2023</v>
      </c>
      <c r="D5" s="656" t="str">
        <f>IF(INT(MONTH($B$2))=3, "4"&amp;"Q"&amp;"-"&amp;YEAR($B$2)-1, IF(INT(MONTH($B$2))=6, "1"&amp;"Q"&amp;"-"&amp;YEAR($B$2), IF(INT(MONTH($B$2))=9, "2"&amp;"Q"&amp;"-"&amp;YEAR($B$2),IF(INT(MONTH($B$2))=12, "3"&amp;"Q"&amp;"-"&amp;YEAR($B$2), 0))))</f>
        <v>3Q-2023</v>
      </c>
      <c r="E5" s="656" t="str">
        <f>IF(INT(MONTH($B$2))=3, "3"&amp;"Q"&amp;"-"&amp;YEAR($B$2)-1, IF(INT(MONTH($B$2))=6, "4"&amp;"Q"&amp;"-"&amp;YEAR($B$2)-1, IF(INT(MONTH($B$2))=9, "1"&amp;"Q"&amp;"-"&amp;YEAR($B$2),IF(INT(MONTH($B$2))=12, "2"&amp;"Q"&amp;"-"&amp;YEAR($B$2), 0))))</f>
        <v>2Q-2023</v>
      </c>
      <c r="F5" s="656" t="str">
        <f>IF(INT(MONTH($B$2))=3, "2"&amp;"Q"&amp;"-"&amp;YEAR($B$2)-1, IF(INT(MONTH($B$2))=6, "3"&amp;"Q"&amp;"-"&amp;YEAR($B$2)-1, IF(INT(MONTH($B$2))=9, "4"&amp;"Q"&amp;"-"&amp;YEAR($B$2)-1,IF(INT(MONTH($B$2))=12, "1"&amp;"Q"&amp;"-"&amp;YEAR($B$2), 0))))</f>
        <v>1Q-2023</v>
      </c>
      <c r="G5" s="657" t="str">
        <f>IF(INT(MONTH($B$2))=3, "1"&amp;"Q"&amp;"-"&amp;YEAR($B$2)-1, IF(INT(MONTH($B$2))=6, "2"&amp;"Q"&amp;"-"&amp;YEAR($B$2)-1, IF(INT(MONTH($B$2))=9, "3"&amp;"Q"&amp;"-"&amp;YEAR($B$2)-1,IF(INT(MONTH($B$2))=12, "4"&amp;"Q"&amp;"-"&amp;YEAR($B$2)-1, 0))))</f>
        <v>4Q-2022</v>
      </c>
      <c r="I5" s="658" t="str">
        <f>D5</f>
        <v>3Q-2023</v>
      </c>
      <c r="J5" s="656" t="str">
        <f t="shared" ref="J5:L5" si="0">E5</f>
        <v>2Q-2023</v>
      </c>
      <c r="K5" s="656" t="str">
        <f t="shared" si="0"/>
        <v>1Q-2023</v>
      </c>
      <c r="L5" s="657" t="str">
        <f t="shared" si="0"/>
        <v>4Q-2022</v>
      </c>
    </row>
    <row r="6" spans="1:12">
      <c r="A6" s="659"/>
      <c r="B6" s="660" t="s">
        <v>106</v>
      </c>
      <c r="C6" s="661"/>
      <c r="D6" s="661"/>
      <c r="E6" s="661"/>
      <c r="F6" s="661"/>
      <c r="G6" s="662"/>
      <c r="I6" s="663"/>
      <c r="J6" s="661"/>
      <c r="K6" s="661"/>
      <c r="L6" s="662"/>
    </row>
    <row r="7" spans="1:12">
      <c r="A7" s="659"/>
      <c r="B7" s="664" t="s">
        <v>110</v>
      </c>
      <c r="C7" s="661"/>
      <c r="D7" s="661"/>
      <c r="E7" s="661"/>
      <c r="F7" s="661"/>
      <c r="G7" s="662"/>
      <c r="I7" s="663"/>
      <c r="J7" s="661"/>
      <c r="K7" s="661"/>
      <c r="L7" s="662"/>
    </row>
    <row r="8" spans="1:12" ht="15">
      <c r="A8" s="665">
        <v>1</v>
      </c>
      <c r="B8" s="666" t="s">
        <v>22</v>
      </c>
      <c r="C8" s="667">
        <v>1754934.17</v>
      </c>
      <c r="D8" s="667">
        <v>1742375.1099999999</v>
      </c>
      <c r="E8" s="668">
        <v>1975144.8200000003</v>
      </c>
      <c r="F8" s="669">
        <v>2550742.7399999998</v>
      </c>
      <c r="G8" s="670">
        <v>2778303.0956772366</v>
      </c>
      <c r="I8" s="671"/>
      <c r="J8" s="668"/>
      <c r="K8" s="668"/>
      <c r="L8" s="672"/>
    </row>
    <row r="9" spans="1:12" ht="15">
      <c r="A9" s="665">
        <v>2</v>
      </c>
      <c r="B9" s="666" t="s">
        <v>86</v>
      </c>
      <c r="C9" s="667">
        <v>7769583.5600000005</v>
      </c>
      <c r="D9" s="667">
        <v>5707823.2400000002</v>
      </c>
      <c r="E9" s="668">
        <v>5850869.5600000005</v>
      </c>
      <c r="F9" s="669">
        <v>6341630.0199999996</v>
      </c>
      <c r="G9" s="670">
        <v>6778841.1956772357</v>
      </c>
      <c r="I9" s="671"/>
      <c r="J9" s="668"/>
      <c r="K9" s="668"/>
      <c r="L9" s="672"/>
    </row>
    <row r="10" spans="1:12" ht="15">
      <c r="A10" s="665">
        <v>3</v>
      </c>
      <c r="B10" s="666" t="s">
        <v>85</v>
      </c>
      <c r="C10" s="667">
        <v>7769583.5600000005</v>
      </c>
      <c r="D10" s="667">
        <v>5707823.2400000002</v>
      </c>
      <c r="E10" s="668">
        <v>5850869.5600000005</v>
      </c>
      <c r="F10" s="669">
        <v>6341630.0199999996</v>
      </c>
      <c r="G10" s="670">
        <v>6778841.1956772357</v>
      </c>
      <c r="I10" s="671"/>
      <c r="J10" s="668"/>
      <c r="K10" s="668"/>
      <c r="L10" s="672"/>
    </row>
    <row r="11" spans="1:12" ht="15">
      <c r="A11" s="665">
        <v>4</v>
      </c>
      <c r="B11" s="666" t="s">
        <v>431</v>
      </c>
      <c r="C11" s="667">
        <f>'9.1. Capital Requirements'!D19</f>
        <v>359867.4658399999</v>
      </c>
      <c r="D11" s="667">
        <v>323613.38496</v>
      </c>
      <c r="E11" s="668">
        <v>242893.07967999997</v>
      </c>
      <c r="F11" s="669">
        <v>257808.00128000003</v>
      </c>
      <c r="G11" s="670">
        <v>222979.91671591179</v>
      </c>
      <c r="I11" s="671"/>
      <c r="J11" s="668"/>
      <c r="K11" s="668"/>
      <c r="L11" s="672"/>
    </row>
    <row r="12" spans="1:12" ht="15">
      <c r="A12" s="665">
        <v>5</v>
      </c>
      <c r="B12" s="666" t="s">
        <v>432</v>
      </c>
      <c r="C12" s="667">
        <f>'9.1. Capital Requirements'!D20</f>
        <v>427342.61568499985</v>
      </c>
      <c r="D12" s="667">
        <v>384290.89463999995</v>
      </c>
      <c r="E12" s="668">
        <v>288435.53211999987</v>
      </c>
      <c r="F12" s="669">
        <v>306147.00151999999</v>
      </c>
      <c r="G12" s="670">
        <v>270761.32744074997</v>
      </c>
      <c r="I12" s="671"/>
      <c r="J12" s="668"/>
      <c r="K12" s="668"/>
      <c r="L12" s="672"/>
    </row>
    <row r="13" spans="1:12" ht="15">
      <c r="A13" s="665">
        <v>6</v>
      </c>
      <c r="B13" s="666" t="s">
        <v>433</v>
      </c>
      <c r="C13" s="667">
        <f>'9.1. Capital Requirements'!D21</f>
        <v>517309.4821449999</v>
      </c>
      <c r="D13" s="667">
        <v>465194.24088</v>
      </c>
      <c r="E13" s="668">
        <v>349158.80203999992</v>
      </c>
      <c r="F13" s="669">
        <v>370599.00184000004</v>
      </c>
      <c r="G13" s="670">
        <v>334469.87507386768</v>
      </c>
      <c r="I13" s="671"/>
      <c r="J13" s="668"/>
      <c r="K13" s="668"/>
      <c r="L13" s="672"/>
    </row>
    <row r="14" spans="1:12">
      <c r="A14" s="659"/>
      <c r="B14" s="660" t="s">
        <v>435</v>
      </c>
      <c r="C14" s="661"/>
      <c r="D14" s="661"/>
      <c r="E14" s="661"/>
      <c r="F14" s="661"/>
      <c r="G14" s="662"/>
      <c r="I14" s="663"/>
      <c r="J14" s="661"/>
      <c r="K14" s="661"/>
      <c r="L14" s="662"/>
    </row>
    <row r="15" spans="1:12" ht="21.95" customHeight="1">
      <c r="A15" s="665">
        <v>7</v>
      </c>
      <c r="B15" s="666" t="s">
        <v>434</v>
      </c>
      <c r="C15" s="673">
        <f>'5. RWA'!C13</f>
        <v>4498343.3229999989</v>
      </c>
      <c r="D15" s="673">
        <v>4045167.3119999999</v>
      </c>
      <c r="E15" s="673">
        <v>3036163.4959999993</v>
      </c>
      <c r="F15" s="668">
        <v>3222600.0160000003</v>
      </c>
      <c r="G15" s="670">
        <v>3185427.3816558826</v>
      </c>
      <c r="I15" s="671"/>
      <c r="J15" s="668"/>
      <c r="K15" s="668"/>
      <c r="L15" s="672"/>
    </row>
    <row r="16" spans="1:12">
      <c r="A16" s="659"/>
      <c r="B16" s="660" t="s">
        <v>438</v>
      </c>
      <c r="C16" s="661"/>
      <c r="D16" s="661"/>
      <c r="E16" s="661"/>
      <c r="F16" s="661"/>
      <c r="G16" s="662"/>
      <c r="I16" s="663"/>
      <c r="J16" s="661"/>
      <c r="K16" s="661"/>
      <c r="L16" s="662"/>
    </row>
    <row r="17" spans="1:12">
      <c r="A17" s="665"/>
      <c r="B17" s="664" t="s">
        <v>421</v>
      </c>
      <c r="C17" s="661"/>
      <c r="D17" s="661"/>
      <c r="E17" s="661"/>
      <c r="F17" s="661"/>
      <c r="G17" s="662"/>
      <c r="I17" s="663"/>
      <c r="J17" s="661"/>
      <c r="K17" s="661"/>
      <c r="L17" s="662"/>
    </row>
    <row r="18" spans="1:12" ht="15">
      <c r="A18" s="665">
        <v>8</v>
      </c>
      <c r="B18" s="666" t="s">
        <v>429</v>
      </c>
      <c r="C18" s="674">
        <f>C8/$C$15</f>
        <v>0.39012899727484857</v>
      </c>
      <c r="D18" s="675">
        <v>0.43073004788485247</v>
      </c>
      <c r="E18" s="675">
        <v>0.65053967699768456</v>
      </c>
      <c r="F18" s="676">
        <v>0.7915170133853805</v>
      </c>
      <c r="G18" s="677">
        <v>0.8721916285635084</v>
      </c>
      <c r="I18" s="678"/>
      <c r="J18" s="676"/>
      <c r="K18" s="676"/>
      <c r="L18" s="679"/>
    </row>
    <row r="19" spans="1:12" ht="15" customHeight="1">
      <c r="A19" s="665">
        <v>9</v>
      </c>
      <c r="B19" s="666" t="s">
        <v>428</v>
      </c>
      <c r="C19" s="675">
        <f t="shared" ref="C19:C23" si="1">C9/$C$15</f>
        <v>1.7272099975727002</v>
      </c>
      <c r="D19" s="675">
        <v>1.4110227834254783</v>
      </c>
      <c r="E19" s="675">
        <v>1.9270601098090541</v>
      </c>
      <c r="F19" s="676">
        <v>1.9678613506219256</v>
      </c>
      <c r="G19" s="677">
        <v>2.1280790247220724</v>
      </c>
      <c r="I19" s="678"/>
      <c r="J19" s="676"/>
      <c r="K19" s="676"/>
      <c r="L19" s="679"/>
    </row>
    <row r="20" spans="1:12" ht="15">
      <c r="A20" s="665">
        <v>10</v>
      </c>
      <c r="B20" s="666" t="s">
        <v>430</v>
      </c>
      <c r="C20" s="675">
        <f t="shared" si="1"/>
        <v>1.7272099975727002</v>
      </c>
      <c r="D20" s="675">
        <v>1.4110227834254783</v>
      </c>
      <c r="E20" s="675">
        <v>1.9270601098090541</v>
      </c>
      <c r="F20" s="676">
        <v>1.9678613506219256</v>
      </c>
      <c r="G20" s="677">
        <v>2.1280790247220724</v>
      </c>
      <c r="I20" s="678"/>
      <c r="J20" s="676"/>
      <c r="K20" s="676"/>
      <c r="L20" s="679"/>
    </row>
    <row r="21" spans="1:12" ht="15">
      <c r="A21" s="665">
        <v>11</v>
      </c>
      <c r="B21" s="666" t="s">
        <v>431</v>
      </c>
      <c r="C21" s="675">
        <f t="shared" si="1"/>
        <v>0.08</v>
      </c>
      <c r="D21" s="675">
        <v>0.08</v>
      </c>
      <c r="E21" s="675">
        <v>0.08</v>
      </c>
      <c r="F21" s="676">
        <v>4.4999999999999998E-2</v>
      </c>
      <c r="G21" s="677">
        <v>7.0000000000000007E-2</v>
      </c>
      <c r="I21" s="678"/>
      <c r="J21" s="676"/>
      <c r="K21" s="676"/>
      <c r="L21" s="679"/>
    </row>
    <row r="22" spans="1:12" ht="15">
      <c r="A22" s="665">
        <v>12</v>
      </c>
      <c r="B22" s="666" t="s">
        <v>432</v>
      </c>
      <c r="C22" s="675">
        <f t="shared" si="1"/>
        <v>9.4999999999999987E-2</v>
      </c>
      <c r="D22" s="675">
        <v>9.4999999999999987E-2</v>
      </c>
      <c r="E22" s="675">
        <v>9.4999999999999973E-2</v>
      </c>
      <c r="F22" s="676">
        <v>0.06</v>
      </c>
      <c r="G22" s="677">
        <v>8.4999999999999978E-2</v>
      </c>
      <c r="I22" s="678"/>
      <c r="J22" s="676"/>
      <c r="K22" s="676"/>
      <c r="L22" s="679"/>
    </row>
    <row r="23" spans="1:12" ht="15">
      <c r="A23" s="665">
        <v>13</v>
      </c>
      <c r="B23" s="666" t="s">
        <v>433</v>
      </c>
      <c r="C23" s="675">
        <f t="shared" si="1"/>
        <v>0.115</v>
      </c>
      <c r="D23" s="675">
        <v>0.115</v>
      </c>
      <c r="E23" s="675">
        <v>0.115</v>
      </c>
      <c r="F23" s="676">
        <v>0.08</v>
      </c>
      <c r="G23" s="677">
        <v>0.105</v>
      </c>
      <c r="I23" s="678"/>
      <c r="J23" s="676"/>
      <c r="K23" s="676"/>
      <c r="L23" s="679"/>
    </row>
    <row r="24" spans="1:12">
      <c r="A24" s="659"/>
      <c r="B24" s="660" t="s">
        <v>6</v>
      </c>
      <c r="C24" s="661"/>
      <c r="D24" s="661"/>
      <c r="E24" s="661"/>
      <c r="F24" s="661"/>
      <c r="G24" s="661"/>
      <c r="I24" s="663"/>
      <c r="J24" s="661"/>
      <c r="K24" s="661"/>
      <c r="L24" s="662"/>
    </row>
    <row r="25" spans="1:12" ht="15" customHeight="1">
      <c r="A25" s="680">
        <v>14</v>
      </c>
      <c r="B25" s="681" t="s">
        <v>7</v>
      </c>
      <c r="C25" s="682">
        <v>3.3556299381293585E-2</v>
      </c>
      <c r="D25" s="683">
        <v>1.9560812649976198E-2</v>
      </c>
      <c r="E25" s="683">
        <v>1.3327951356868123E-2</v>
      </c>
      <c r="F25" s="684">
        <v>7.0831404062207332E-3</v>
      </c>
      <c r="G25" s="677">
        <v>2.6718508444110074E-2</v>
      </c>
      <c r="I25" s="685"/>
      <c r="J25" s="686"/>
      <c r="K25" s="686"/>
      <c r="L25" s="687"/>
    </row>
    <row r="26" spans="1:12" ht="15">
      <c r="A26" s="680">
        <v>15</v>
      </c>
      <c r="B26" s="681" t="s">
        <v>8</v>
      </c>
      <c r="C26" s="688">
        <v>1.241087810067812E-3</v>
      </c>
      <c r="D26" s="689">
        <v>9.715965752277396E-4</v>
      </c>
      <c r="E26" s="689">
        <v>6.7297822698937811E-4</v>
      </c>
      <c r="F26" s="684">
        <v>3.5384200832297961E-4</v>
      </c>
      <c r="G26" s="677">
        <v>1.1127042555414135E-3</v>
      </c>
      <c r="I26" s="685"/>
      <c r="J26" s="686"/>
      <c r="K26" s="686"/>
      <c r="L26" s="687"/>
    </row>
    <row r="27" spans="1:12" ht="15">
      <c r="A27" s="680">
        <v>16</v>
      </c>
      <c r="B27" s="681" t="s">
        <v>9</v>
      </c>
      <c r="C27" s="690">
        <v>-0.20223779395588118</v>
      </c>
      <c r="D27" s="684">
        <v>-0.1393229276567014</v>
      </c>
      <c r="E27" s="684">
        <v>-0.13917497318268807</v>
      </c>
      <c r="F27" s="684">
        <v>-3.353400731354679E-2</v>
      </c>
      <c r="G27" s="677">
        <v>-6.2640848252923612E-2</v>
      </c>
      <c r="I27" s="685"/>
      <c r="J27" s="686"/>
      <c r="K27" s="686"/>
      <c r="L27" s="687"/>
    </row>
    <row r="28" spans="1:12" ht="15">
      <c r="A28" s="680">
        <v>17</v>
      </c>
      <c r="B28" s="681" t="s">
        <v>140</v>
      </c>
      <c r="C28" s="690">
        <v>3.2315211571225771E-2</v>
      </c>
      <c r="D28" s="684">
        <v>1.8589216074748456E-2</v>
      </c>
      <c r="E28" s="684">
        <v>1.2654973129878743E-2</v>
      </c>
      <c r="F28" s="684">
        <v>6.7292983978977537E-3</v>
      </c>
      <c r="G28" s="677">
        <v>2.5605804188568657E-2</v>
      </c>
      <c r="I28" s="685"/>
      <c r="J28" s="686"/>
      <c r="K28" s="686"/>
      <c r="L28" s="687"/>
    </row>
    <row r="29" spans="1:12" ht="15">
      <c r="A29" s="680">
        <v>18</v>
      </c>
      <c r="B29" s="681" t="s">
        <v>10</v>
      </c>
      <c r="C29" s="690">
        <v>-0.19720392785367774</v>
      </c>
      <c r="D29" s="684">
        <v>-0.13517432093436435</v>
      </c>
      <c r="E29" s="684">
        <v>-0.13513629878225547</v>
      </c>
      <c r="F29" s="684">
        <v>-2.983093068345832E-2</v>
      </c>
      <c r="G29" s="677">
        <v>-7.3706685025214769E-2</v>
      </c>
      <c r="I29" s="685"/>
      <c r="J29" s="686"/>
      <c r="K29" s="686"/>
      <c r="L29" s="687"/>
    </row>
    <row r="30" spans="1:12" ht="15">
      <c r="A30" s="680">
        <v>19</v>
      </c>
      <c r="B30" s="681" t="s">
        <v>11</v>
      </c>
      <c r="C30" s="690">
        <v>-0.48631869366552638</v>
      </c>
      <c r="D30" s="684">
        <v>-0.33334933989094334</v>
      </c>
      <c r="E30" s="684">
        <v>-0.33325557460165528</v>
      </c>
      <c r="F30" s="684">
        <v>-7.3565163730260674E-2</v>
      </c>
      <c r="G30" s="677">
        <v>-0.18110179633647297</v>
      </c>
      <c r="I30" s="685"/>
      <c r="J30" s="686"/>
      <c r="K30" s="686"/>
      <c r="L30" s="687"/>
    </row>
    <row r="31" spans="1:12">
      <c r="A31" s="659"/>
      <c r="B31" s="660" t="s">
        <v>12</v>
      </c>
      <c r="C31" s="661"/>
      <c r="D31" s="661"/>
      <c r="E31" s="661"/>
      <c r="F31" s="661"/>
      <c r="G31" s="661"/>
      <c r="I31" s="663"/>
      <c r="J31" s="661"/>
      <c r="K31" s="661"/>
      <c r="L31" s="662"/>
    </row>
    <row r="32" spans="1:12" ht="15">
      <c r="A32" s="680">
        <v>20</v>
      </c>
      <c r="B32" s="681" t="s">
        <v>13</v>
      </c>
      <c r="C32" s="690">
        <v>0</v>
      </c>
      <c r="D32" s="684">
        <v>0</v>
      </c>
      <c r="E32" s="684">
        <v>0</v>
      </c>
      <c r="F32" s="684">
        <v>0</v>
      </c>
      <c r="G32" s="684">
        <v>0</v>
      </c>
      <c r="I32" s="685"/>
      <c r="J32" s="686"/>
      <c r="K32" s="686"/>
      <c r="L32" s="687"/>
    </row>
    <row r="33" spans="1:12" ht="15" customHeight="1">
      <c r="A33" s="680">
        <v>21</v>
      </c>
      <c r="B33" s="681" t="s">
        <v>934</v>
      </c>
      <c r="C33" s="690">
        <v>0</v>
      </c>
      <c r="D33" s="684">
        <v>0</v>
      </c>
      <c r="E33" s="684">
        <v>0</v>
      </c>
      <c r="F33" s="684">
        <v>0</v>
      </c>
      <c r="G33" s="684">
        <v>0</v>
      </c>
      <c r="I33" s="685"/>
      <c r="J33" s="686"/>
      <c r="K33" s="686"/>
      <c r="L33" s="687"/>
    </row>
    <row r="34" spans="1:12" ht="15">
      <c r="A34" s="680">
        <v>22</v>
      </c>
      <c r="B34" s="681" t="s">
        <v>14</v>
      </c>
      <c r="C34" s="690">
        <v>0</v>
      </c>
      <c r="D34" s="684">
        <v>0</v>
      </c>
      <c r="E34" s="684">
        <v>0</v>
      </c>
      <c r="F34" s="684">
        <v>0</v>
      </c>
      <c r="G34" s="684">
        <v>0</v>
      </c>
      <c r="I34" s="685"/>
      <c r="J34" s="686"/>
      <c r="K34" s="686"/>
      <c r="L34" s="687"/>
    </row>
    <row r="35" spans="1:12" ht="15" customHeight="1">
      <c r="A35" s="680">
        <v>23</v>
      </c>
      <c r="B35" s="681" t="s">
        <v>15</v>
      </c>
      <c r="C35" s="690">
        <f>'2. SOFP'!D36/'2. SOFP'!E36</f>
        <v>0.77542029214153563</v>
      </c>
      <c r="D35" s="684">
        <v>0.62841146063550757</v>
      </c>
      <c r="E35" s="684">
        <v>0.61720965213388945</v>
      </c>
      <c r="F35" s="684">
        <v>0.56566305360893643</v>
      </c>
      <c r="G35" s="684">
        <v>0.54971165197140937</v>
      </c>
      <c r="I35" s="685"/>
      <c r="J35" s="686"/>
      <c r="K35" s="686"/>
      <c r="L35" s="687"/>
    </row>
    <row r="36" spans="1:12" ht="15">
      <c r="A36" s="680">
        <v>24</v>
      </c>
      <c r="B36" s="681" t="s">
        <v>16</v>
      </c>
      <c r="C36" s="690">
        <v>0</v>
      </c>
      <c r="D36" s="684">
        <v>0</v>
      </c>
      <c r="E36" s="684">
        <v>0</v>
      </c>
      <c r="F36" s="684">
        <v>0</v>
      </c>
      <c r="G36" s="684">
        <v>0</v>
      </c>
      <c r="I36" s="685"/>
      <c r="J36" s="686"/>
      <c r="K36" s="686"/>
      <c r="L36" s="687"/>
    </row>
    <row r="37" spans="1:12" ht="15" customHeight="1">
      <c r="A37" s="659"/>
      <c r="B37" s="660" t="s">
        <v>17</v>
      </c>
      <c r="C37" s="661"/>
      <c r="D37" s="661"/>
      <c r="E37" s="661"/>
      <c r="F37" s="661"/>
      <c r="G37" s="661"/>
      <c r="I37" s="663"/>
      <c r="J37" s="661"/>
      <c r="K37" s="661"/>
      <c r="L37" s="662"/>
    </row>
    <row r="38" spans="1:12" ht="15" customHeight="1">
      <c r="A38" s="680">
        <v>25</v>
      </c>
      <c r="B38" s="681" t="s">
        <v>18</v>
      </c>
      <c r="C38" s="682">
        <f>('2. SOFP'!E8+'2. SOFP'!E9+'2. SOFP'!E10)/'2. SOFP'!E36</f>
        <v>0.89574362428959187</v>
      </c>
      <c r="D38" s="683">
        <v>0.89334875823140603</v>
      </c>
      <c r="E38" s="683">
        <v>0.88694147921432387</v>
      </c>
      <c r="F38" s="683">
        <v>0.87740392076113749</v>
      </c>
      <c r="G38" s="684">
        <v>0.89494342779270275</v>
      </c>
      <c r="I38" s="691"/>
      <c r="J38" s="692"/>
      <c r="K38" s="692"/>
      <c r="L38" s="693"/>
    </row>
    <row r="39" spans="1:12" ht="15" customHeight="1">
      <c r="A39" s="680">
        <v>26</v>
      </c>
      <c r="B39" s="681" t="s">
        <v>19</v>
      </c>
      <c r="C39" s="682">
        <f>'2. SOFP'!D53/'2. SOFP'!E53</f>
        <v>0.79324510032622209</v>
      </c>
      <c r="D39" s="683">
        <v>0.90982034414896285</v>
      </c>
      <c r="E39" s="683">
        <v>0.93751311734228726</v>
      </c>
      <c r="F39" s="683">
        <v>0.99454662580254938</v>
      </c>
      <c r="G39" s="684">
        <v>0.98742657449241678</v>
      </c>
      <c r="I39" s="691"/>
      <c r="J39" s="692"/>
      <c r="K39" s="692"/>
      <c r="L39" s="693"/>
    </row>
    <row r="40" spans="1:12" ht="15" customHeight="1">
      <c r="A40" s="680">
        <v>27</v>
      </c>
      <c r="B40" s="694" t="s">
        <v>20</v>
      </c>
      <c r="C40" s="682">
        <v>0</v>
      </c>
      <c r="D40" s="683">
        <v>0</v>
      </c>
      <c r="E40" s="683">
        <v>0</v>
      </c>
      <c r="F40" s="683">
        <v>0</v>
      </c>
      <c r="G40" s="684">
        <v>0</v>
      </c>
      <c r="I40" s="691"/>
      <c r="J40" s="692"/>
      <c r="K40" s="692"/>
      <c r="L40" s="693"/>
    </row>
    <row r="41" spans="1:12" ht="15" customHeight="1">
      <c r="A41" s="695"/>
      <c r="B41" s="660" t="s">
        <v>343</v>
      </c>
      <c r="C41" s="661"/>
      <c r="D41" s="661"/>
      <c r="E41" s="661"/>
      <c r="F41" s="661"/>
      <c r="G41" s="661"/>
      <c r="I41" s="663"/>
      <c r="J41" s="661"/>
      <c r="K41" s="661"/>
      <c r="L41" s="662"/>
    </row>
    <row r="42" spans="1:12" ht="15" customHeight="1">
      <c r="A42" s="680">
        <v>28</v>
      </c>
      <c r="B42" s="696" t="s">
        <v>327</v>
      </c>
      <c r="C42" s="697">
        <f>'14. LCR'!H23</f>
        <v>7882630.6808692962</v>
      </c>
      <c r="D42" s="698">
        <v>6818273.5456000008</v>
      </c>
      <c r="E42" s="698">
        <v>5720101.4800000004</v>
      </c>
      <c r="F42" s="692">
        <v>5877915.71</v>
      </c>
      <c r="G42" s="694">
        <v>6443624.5300000003</v>
      </c>
      <c r="I42" s="691"/>
      <c r="J42" s="692"/>
      <c r="K42" s="692"/>
      <c r="L42" s="693"/>
    </row>
    <row r="43" spans="1:12" ht="15">
      <c r="A43" s="680">
        <v>29</v>
      </c>
      <c r="B43" s="681" t="s">
        <v>328</v>
      </c>
      <c r="C43" s="697">
        <f>'14. LCR'!H24</f>
        <v>3048964.8169284044</v>
      </c>
      <c r="D43" s="698">
        <v>1666134.4539999999</v>
      </c>
      <c r="E43" s="698">
        <v>663.29499999999996</v>
      </c>
      <c r="F43" s="692">
        <v>7483.4299999999994</v>
      </c>
      <c r="G43" s="699">
        <v>62516.226681818182</v>
      </c>
      <c r="I43" s="685"/>
      <c r="J43" s="686"/>
      <c r="K43" s="686"/>
      <c r="L43" s="687"/>
    </row>
    <row r="44" spans="1:12" ht="15">
      <c r="A44" s="700">
        <v>30</v>
      </c>
      <c r="B44" s="701" t="s">
        <v>326</v>
      </c>
      <c r="C44" s="682">
        <f>C42/C43</f>
        <v>2.5853465533952718</v>
      </c>
      <c r="D44" s="683">
        <v>4.0922709024058159</v>
      </c>
      <c r="E44" s="683">
        <v>8623.7669212039909</v>
      </c>
      <c r="F44" s="683">
        <v>785.45743195299485</v>
      </c>
      <c r="G44" s="694">
        <v>103.07123241451204</v>
      </c>
      <c r="I44" s="691"/>
      <c r="J44" s="692"/>
      <c r="K44" s="692"/>
      <c r="L44" s="693"/>
    </row>
    <row r="45" spans="1:12">
      <c r="A45" s="700"/>
      <c r="B45" s="660" t="s">
        <v>439</v>
      </c>
      <c r="C45" s="661"/>
      <c r="D45" s="661"/>
      <c r="E45" s="661"/>
      <c r="F45" s="661"/>
      <c r="G45" s="661"/>
      <c r="I45" s="663"/>
      <c r="J45" s="661"/>
      <c r="K45" s="661"/>
      <c r="L45" s="662"/>
    </row>
    <row r="46" spans="1:12" ht="15">
      <c r="A46" s="700">
        <v>31</v>
      </c>
      <c r="B46" s="701" t="s">
        <v>446</v>
      </c>
      <c r="C46" s="702">
        <f>'16. NSFR'!G21</f>
        <v>8550395.5895000007</v>
      </c>
      <c r="D46" s="702">
        <v>6101638.1449999996</v>
      </c>
      <c r="E46" s="702">
        <v>6341666.6804999998</v>
      </c>
      <c r="F46" s="703">
        <v>6820653.8456772361</v>
      </c>
      <c r="G46" s="704">
        <v>6778841.1956772357</v>
      </c>
      <c r="I46" s="705"/>
      <c r="J46" s="706"/>
      <c r="K46" s="706"/>
      <c r="L46" s="707"/>
    </row>
    <row r="47" spans="1:12" ht="15">
      <c r="A47" s="700">
        <v>32</v>
      </c>
      <c r="B47" s="701" t="s">
        <v>459</v>
      </c>
      <c r="C47" s="702">
        <f>'16. NSFR'!G37</f>
        <v>1550896.6984999997</v>
      </c>
      <c r="D47" s="702">
        <v>1147355.4684999997</v>
      </c>
      <c r="E47" s="702">
        <v>1016302.1305</v>
      </c>
      <c r="F47" s="703">
        <v>1134228.1560000002</v>
      </c>
      <c r="G47" s="704">
        <v>1200965.4458225493</v>
      </c>
      <c r="I47" s="705"/>
      <c r="J47" s="706"/>
      <c r="K47" s="706"/>
      <c r="L47" s="707"/>
    </row>
    <row r="48" spans="1:12" thickBot="1">
      <c r="A48" s="708">
        <v>33</v>
      </c>
      <c r="B48" s="709" t="s">
        <v>473</v>
      </c>
      <c r="C48" s="710">
        <f>C46/C47</f>
        <v>5.5131947845203326</v>
      </c>
      <c r="D48" s="710">
        <v>5.3180015370275813</v>
      </c>
      <c r="E48" s="710">
        <v>6.2399423263828337</v>
      </c>
      <c r="F48" s="710">
        <v>6.0134760450059179</v>
      </c>
      <c r="G48" s="710">
        <v>5.6444931194788559</v>
      </c>
      <c r="I48" s="711"/>
      <c r="J48" s="712"/>
      <c r="K48" s="712"/>
      <c r="L48" s="713"/>
    </row>
    <row r="49" spans="1:2">
      <c r="A49" s="714"/>
    </row>
    <row r="50" spans="1:2" ht="45">
      <c r="B50" s="715" t="s">
        <v>921</v>
      </c>
    </row>
    <row r="51" spans="1:2" ht="75">
      <c r="B51" s="716" t="s">
        <v>342</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Normal="100" workbookViewId="0">
      <selection activeCell="B15" sqref="B15"/>
    </sheetView>
  </sheetViews>
  <sheetFormatPr defaultColWidth="9.125" defaultRowHeight="12.75"/>
  <cols>
    <col min="1" max="1" width="11.875" style="319" bestFit="1" customWidth="1"/>
    <col min="2" max="2" width="105.125" style="319" bestFit="1" customWidth="1"/>
    <col min="3" max="3" width="13.875" style="319" bestFit="1" customWidth="1"/>
    <col min="4" max="4" width="8.75" style="319" bestFit="1" customWidth="1"/>
    <col min="5" max="5" width="17.375" style="319" bestFit="1" customWidth="1"/>
    <col min="6" max="6" width="8.75" style="319" bestFit="1" customWidth="1"/>
    <col min="7" max="7" width="30.5" style="319" customWidth="1"/>
    <col min="8" max="8" width="19.25" style="319" customWidth="1"/>
    <col min="9" max="16384" width="9.125" style="319"/>
  </cols>
  <sheetData>
    <row r="1" spans="1:8" ht="15">
      <c r="A1" s="318" t="s">
        <v>108</v>
      </c>
      <c r="B1" s="261" t="s">
        <v>936</v>
      </c>
    </row>
    <row r="2" spans="1:8">
      <c r="A2" s="318" t="s">
        <v>109</v>
      </c>
      <c r="B2" s="321">
        <f>'1. key ratios'!B2</f>
        <v>45291</v>
      </c>
    </row>
    <row r="3" spans="1:8">
      <c r="A3" s="320" t="s">
        <v>479</v>
      </c>
    </row>
    <row r="5" spans="1:8">
      <c r="A5" s="783" t="s">
        <v>480</v>
      </c>
      <c r="B5" s="784"/>
      <c r="C5" s="789" t="s">
        <v>481</v>
      </c>
      <c r="D5" s="790"/>
      <c r="E5" s="790"/>
      <c r="F5" s="790"/>
      <c r="G5" s="790"/>
      <c r="H5" s="791"/>
    </row>
    <row r="6" spans="1:8">
      <c r="A6" s="785"/>
      <c r="B6" s="786"/>
      <c r="C6" s="792"/>
      <c r="D6" s="793"/>
      <c r="E6" s="793"/>
      <c r="F6" s="793"/>
      <c r="G6" s="793"/>
      <c r="H6" s="794"/>
    </row>
    <row r="7" spans="1:8">
      <c r="A7" s="787"/>
      <c r="B7" s="788"/>
      <c r="C7" s="410" t="s">
        <v>951</v>
      </c>
      <c r="D7" s="410" t="s">
        <v>482</v>
      </c>
      <c r="E7" s="410" t="s">
        <v>483</v>
      </c>
      <c r="F7" s="410" t="s">
        <v>484</v>
      </c>
      <c r="G7" s="410" t="s">
        <v>663</v>
      </c>
      <c r="H7" s="410" t="s">
        <v>66</v>
      </c>
    </row>
    <row r="8" spans="1:8">
      <c r="A8" s="406">
        <v>1</v>
      </c>
      <c r="B8" s="405" t="s">
        <v>134</v>
      </c>
      <c r="C8" s="642">
        <v>700900.26</v>
      </c>
      <c r="D8" s="642">
        <v>0</v>
      </c>
      <c r="E8" s="642">
        <v>0</v>
      </c>
      <c r="F8" s="642">
        <v>0</v>
      </c>
      <c r="G8" s="642">
        <v>0</v>
      </c>
      <c r="H8" s="624">
        <f t="shared" ref="H8:H20" si="0">SUM(C8:G8)</f>
        <v>700900.26</v>
      </c>
    </row>
    <row r="9" spans="1:8">
      <c r="A9" s="406">
        <v>2</v>
      </c>
      <c r="B9" s="405" t="s">
        <v>135</v>
      </c>
      <c r="C9" s="642">
        <v>0</v>
      </c>
      <c r="D9" s="642">
        <v>0</v>
      </c>
      <c r="E9" s="642">
        <v>0</v>
      </c>
      <c r="F9" s="642">
        <v>0</v>
      </c>
      <c r="G9" s="642">
        <v>0</v>
      </c>
      <c r="H9" s="624">
        <f t="shared" si="0"/>
        <v>0</v>
      </c>
    </row>
    <row r="10" spans="1:8">
      <c r="A10" s="406">
        <v>3</v>
      </c>
      <c r="B10" s="405" t="s">
        <v>136</v>
      </c>
      <c r="C10" s="642">
        <v>0</v>
      </c>
      <c r="D10" s="642">
        <v>0</v>
      </c>
      <c r="E10" s="642">
        <v>0</v>
      </c>
      <c r="F10" s="642">
        <v>0</v>
      </c>
      <c r="G10" s="642">
        <v>0</v>
      </c>
      <c r="H10" s="624">
        <f t="shared" si="0"/>
        <v>0</v>
      </c>
    </row>
    <row r="11" spans="1:8">
      <c r="A11" s="406">
        <v>4</v>
      </c>
      <c r="B11" s="405" t="s">
        <v>137</v>
      </c>
      <c r="C11" s="642">
        <v>0</v>
      </c>
      <c r="D11" s="642">
        <v>0</v>
      </c>
      <c r="E11" s="642">
        <v>0</v>
      </c>
      <c r="F11" s="642">
        <v>0</v>
      </c>
      <c r="G11" s="642">
        <v>0</v>
      </c>
      <c r="H11" s="624">
        <f t="shared" si="0"/>
        <v>0</v>
      </c>
    </row>
    <row r="12" spans="1:8">
      <c r="A12" s="406">
        <v>5</v>
      </c>
      <c r="B12" s="405" t="s">
        <v>925</v>
      </c>
      <c r="C12" s="642">
        <v>0</v>
      </c>
      <c r="D12" s="642">
        <v>0</v>
      </c>
      <c r="E12" s="642">
        <v>0</v>
      </c>
      <c r="F12" s="642">
        <v>0</v>
      </c>
      <c r="G12" s="642">
        <v>0</v>
      </c>
      <c r="H12" s="624">
        <f t="shared" si="0"/>
        <v>0</v>
      </c>
    </row>
    <row r="13" spans="1:8">
      <c r="A13" s="406">
        <v>6</v>
      </c>
      <c r="B13" s="405" t="s">
        <v>138</v>
      </c>
      <c r="C13" s="642">
        <v>4629061.9700000007</v>
      </c>
      <c r="D13" s="642">
        <v>3989400</v>
      </c>
      <c r="E13" s="642">
        <v>0</v>
      </c>
      <c r="F13" s="642">
        <v>0</v>
      </c>
      <c r="G13" s="642">
        <v>0</v>
      </c>
      <c r="H13" s="624">
        <f t="shared" si="0"/>
        <v>8618461.9700000007</v>
      </c>
    </row>
    <row r="14" spans="1:8">
      <c r="A14" s="406">
        <v>7</v>
      </c>
      <c r="B14" s="405" t="s">
        <v>71</v>
      </c>
      <c r="C14" s="642">
        <v>0</v>
      </c>
      <c r="D14" s="642">
        <v>0</v>
      </c>
      <c r="E14" s="642">
        <v>0</v>
      </c>
      <c r="F14" s="642">
        <v>0</v>
      </c>
      <c r="G14" s="642">
        <v>0</v>
      </c>
      <c r="H14" s="624">
        <f t="shared" si="0"/>
        <v>0</v>
      </c>
    </row>
    <row r="15" spans="1:8">
      <c r="A15" s="406">
        <v>8</v>
      </c>
      <c r="B15" s="407" t="s">
        <v>72</v>
      </c>
      <c r="C15" s="642">
        <v>0</v>
      </c>
      <c r="D15" s="642">
        <v>0</v>
      </c>
      <c r="E15" s="642">
        <v>0</v>
      </c>
      <c r="F15" s="642">
        <v>0</v>
      </c>
      <c r="G15" s="642">
        <v>0</v>
      </c>
      <c r="H15" s="624">
        <f t="shared" si="0"/>
        <v>0</v>
      </c>
    </row>
    <row r="16" spans="1:8">
      <c r="A16" s="406">
        <v>9</v>
      </c>
      <c r="B16" s="405" t="s">
        <v>926</v>
      </c>
      <c r="C16" s="642">
        <v>0</v>
      </c>
      <c r="D16" s="642">
        <v>0</v>
      </c>
      <c r="E16" s="642">
        <v>0</v>
      </c>
      <c r="F16" s="642">
        <v>0</v>
      </c>
      <c r="G16" s="642">
        <v>0</v>
      </c>
      <c r="H16" s="624">
        <f t="shared" si="0"/>
        <v>0</v>
      </c>
    </row>
    <row r="17" spans="1:8">
      <c r="A17" s="406">
        <v>10</v>
      </c>
      <c r="B17" s="409" t="s">
        <v>499</v>
      </c>
      <c r="C17" s="642">
        <v>0</v>
      </c>
      <c r="D17" s="642">
        <v>0</v>
      </c>
      <c r="E17" s="642">
        <v>0</v>
      </c>
      <c r="F17" s="642">
        <v>0</v>
      </c>
      <c r="G17" s="642">
        <v>0</v>
      </c>
      <c r="H17" s="624">
        <f t="shared" si="0"/>
        <v>0</v>
      </c>
    </row>
    <row r="18" spans="1:8">
      <c r="A18" s="406">
        <v>11</v>
      </c>
      <c r="B18" s="405" t="s">
        <v>68</v>
      </c>
      <c r="C18" s="642">
        <v>0</v>
      </c>
      <c r="D18" s="642">
        <v>0</v>
      </c>
      <c r="E18" s="642">
        <v>0</v>
      </c>
      <c r="F18" s="642">
        <v>0</v>
      </c>
      <c r="G18" s="642">
        <v>0</v>
      </c>
      <c r="H18" s="624">
        <f t="shared" si="0"/>
        <v>0</v>
      </c>
    </row>
    <row r="19" spans="1:8">
      <c r="A19" s="406">
        <v>12</v>
      </c>
      <c r="B19" s="405" t="s">
        <v>69</v>
      </c>
      <c r="C19" s="642">
        <v>0</v>
      </c>
      <c r="D19" s="642">
        <v>0</v>
      </c>
      <c r="E19" s="642">
        <v>0</v>
      </c>
      <c r="F19" s="642">
        <v>0</v>
      </c>
      <c r="G19" s="642">
        <v>0</v>
      </c>
      <c r="H19" s="624">
        <f t="shared" si="0"/>
        <v>0</v>
      </c>
    </row>
    <row r="20" spans="1:8">
      <c r="A20" s="408">
        <v>13</v>
      </c>
      <c r="B20" s="407" t="s">
        <v>70</v>
      </c>
      <c r="C20" s="642">
        <v>0</v>
      </c>
      <c r="D20" s="642">
        <v>0</v>
      </c>
      <c r="E20" s="642">
        <v>0</v>
      </c>
      <c r="F20" s="642">
        <v>0</v>
      </c>
      <c r="G20" s="642">
        <v>0</v>
      </c>
      <c r="H20" s="624">
        <f t="shared" si="0"/>
        <v>0</v>
      </c>
    </row>
    <row r="21" spans="1:8">
      <c r="A21" s="406">
        <v>14</v>
      </c>
      <c r="B21" s="405" t="s">
        <v>485</v>
      </c>
      <c r="C21" s="642">
        <v>786065.0299999998</v>
      </c>
      <c r="D21" s="642">
        <v>90867.19</v>
      </c>
      <c r="E21" s="642">
        <v>313766.55</v>
      </c>
      <c r="F21" s="642">
        <v>32434.05</v>
      </c>
      <c r="G21" s="642">
        <v>0</v>
      </c>
      <c r="H21" s="624">
        <f>SUM(C21:G21)</f>
        <v>1223132.8199999998</v>
      </c>
    </row>
    <row r="22" spans="1:8">
      <c r="A22" s="404">
        <v>15</v>
      </c>
      <c r="B22" s="403" t="s">
        <v>66</v>
      </c>
      <c r="C22" s="624">
        <f>SUM(C18:C21)+SUM(C8:C16)</f>
        <v>6116027.2599999998</v>
      </c>
      <c r="D22" s="624">
        <f t="shared" ref="D22:H22" si="1">SUM(D18:D21)+SUM(D8:D16)</f>
        <v>4080267.19</v>
      </c>
      <c r="E22" s="624">
        <f t="shared" si="1"/>
        <v>313766.55</v>
      </c>
      <c r="F22" s="624">
        <f t="shared" si="1"/>
        <v>32434.05</v>
      </c>
      <c r="G22" s="624">
        <f t="shared" si="1"/>
        <v>0</v>
      </c>
      <c r="H22" s="624">
        <f t="shared" si="1"/>
        <v>10542495.050000001</v>
      </c>
    </row>
    <row r="23" spans="1:8">
      <c r="H23" s="645"/>
    </row>
    <row r="26" spans="1:8" ht="38.25">
      <c r="B26" s="336" t="s">
        <v>662</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D20" sqref="D20"/>
    </sheetView>
  </sheetViews>
  <sheetFormatPr defaultColWidth="9.125" defaultRowHeight="12.75"/>
  <cols>
    <col min="1" max="1" width="11.875" style="322" bestFit="1" customWidth="1"/>
    <col min="2" max="2" width="86.875" style="319" customWidth="1"/>
    <col min="3" max="4" width="31.5" style="319" customWidth="1"/>
    <col min="5" max="5" width="16.5" style="319" bestFit="1" customWidth="1"/>
    <col min="6" max="6" width="14.25" style="319" bestFit="1" customWidth="1"/>
    <col min="7" max="7" width="20" style="319" bestFit="1" customWidth="1"/>
    <col min="8" max="8" width="25.125" style="319" bestFit="1" customWidth="1"/>
    <col min="9" max="16384" width="9.125" style="319"/>
  </cols>
  <sheetData>
    <row r="1" spans="1:8" ht="15">
      <c r="A1" s="318" t="s">
        <v>108</v>
      </c>
      <c r="B1" s="261" t="s">
        <v>936</v>
      </c>
      <c r="C1" s="422"/>
      <c r="D1" s="422"/>
      <c r="E1" s="422"/>
      <c r="F1" s="422"/>
      <c r="G1" s="422"/>
      <c r="H1" s="422"/>
    </row>
    <row r="2" spans="1:8">
      <c r="A2" s="318" t="s">
        <v>109</v>
      </c>
      <c r="B2" s="321">
        <f>'1. key ratios'!B2</f>
        <v>45291</v>
      </c>
      <c r="C2" s="422"/>
      <c r="D2" s="422"/>
      <c r="E2" s="422"/>
      <c r="F2" s="422"/>
      <c r="G2" s="422"/>
      <c r="H2" s="422"/>
    </row>
    <row r="3" spans="1:8">
      <c r="A3" s="320" t="s">
        <v>486</v>
      </c>
      <c r="B3" s="422"/>
      <c r="C3" s="422"/>
      <c r="D3" s="422"/>
      <c r="E3" s="422"/>
      <c r="F3" s="422"/>
      <c r="G3" s="422"/>
      <c r="H3" s="422"/>
    </row>
    <row r="4" spans="1:8">
      <c r="A4" s="423"/>
      <c r="B4" s="422"/>
      <c r="C4" s="421" t="s">
        <v>487</v>
      </c>
      <c r="D4" s="421" t="s">
        <v>488</v>
      </c>
      <c r="E4" s="421" t="s">
        <v>489</v>
      </c>
      <c r="F4" s="421" t="s">
        <v>490</v>
      </c>
      <c r="G4" s="421" t="s">
        <v>491</v>
      </c>
      <c r="H4" s="421" t="s">
        <v>492</v>
      </c>
    </row>
    <row r="5" spans="1:8" ht="33.950000000000003" customHeight="1">
      <c r="A5" s="783" t="s">
        <v>850</v>
      </c>
      <c r="B5" s="784"/>
      <c r="C5" s="797" t="s">
        <v>581</v>
      </c>
      <c r="D5" s="797"/>
      <c r="E5" s="797" t="s">
        <v>849</v>
      </c>
      <c r="F5" s="795" t="s">
        <v>848</v>
      </c>
      <c r="G5" s="795" t="s">
        <v>496</v>
      </c>
      <c r="H5" s="419" t="s">
        <v>847</v>
      </c>
    </row>
    <row r="6" spans="1:8" ht="25.5">
      <c r="A6" s="787"/>
      <c r="B6" s="788"/>
      <c r="C6" s="420" t="s">
        <v>497</v>
      </c>
      <c r="D6" s="420" t="s">
        <v>498</v>
      </c>
      <c r="E6" s="797"/>
      <c r="F6" s="796"/>
      <c r="G6" s="796"/>
      <c r="H6" s="419" t="s">
        <v>846</v>
      </c>
    </row>
    <row r="7" spans="1:8">
      <c r="A7" s="417">
        <v>1</v>
      </c>
      <c r="B7" s="405" t="s">
        <v>134</v>
      </c>
      <c r="C7" s="412"/>
      <c r="D7" s="622">
        <v>700900.26</v>
      </c>
      <c r="E7" s="412"/>
      <c r="F7" s="412"/>
      <c r="G7" s="412"/>
      <c r="H7" s="643">
        <f t="shared" ref="H7:H20" si="0">C7+D7-E7-F7</f>
        <v>700900.26</v>
      </c>
    </row>
    <row r="8" spans="1:8" ht="14.45" customHeight="1">
      <c r="A8" s="417">
        <v>2</v>
      </c>
      <c r="B8" s="405" t="s">
        <v>135</v>
      </c>
      <c r="C8" s="412"/>
      <c r="D8" s="622">
        <v>0</v>
      </c>
      <c r="E8" s="412"/>
      <c r="F8" s="412"/>
      <c r="G8" s="412"/>
      <c r="H8" s="643">
        <f t="shared" si="0"/>
        <v>0</v>
      </c>
    </row>
    <row r="9" spans="1:8">
      <c r="A9" s="417">
        <v>3</v>
      </c>
      <c r="B9" s="405" t="s">
        <v>136</v>
      </c>
      <c r="C9" s="412"/>
      <c r="D9" s="622">
        <v>0</v>
      </c>
      <c r="E9" s="412"/>
      <c r="F9" s="412"/>
      <c r="G9" s="412"/>
      <c r="H9" s="643">
        <f t="shared" si="0"/>
        <v>0</v>
      </c>
    </row>
    <row r="10" spans="1:8">
      <c r="A10" s="417">
        <v>4</v>
      </c>
      <c r="B10" s="405" t="s">
        <v>137</v>
      </c>
      <c r="C10" s="412"/>
      <c r="D10" s="622">
        <v>0</v>
      </c>
      <c r="E10" s="412"/>
      <c r="F10" s="412"/>
      <c r="G10" s="412"/>
      <c r="H10" s="643">
        <f t="shared" si="0"/>
        <v>0</v>
      </c>
    </row>
    <row r="11" spans="1:8">
      <c r="A11" s="417">
        <v>5</v>
      </c>
      <c r="B11" s="405" t="s">
        <v>925</v>
      </c>
      <c r="C11" s="412"/>
      <c r="D11" s="622">
        <v>0</v>
      </c>
      <c r="E11" s="412"/>
      <c r="F11" s="412"/>
      <c r="G11" s="412"/>
      <c r="H11" s="643">
        <f t="shared" si="0"/>
        <v>0</v>
      </c>
    </row>
    <row r="12" spans="1:8">
      <c r="A12" s="417">
        <v>6</v>
      </c>
      <c r="B12" s="405" t="s">
        <v>138</v>
      </c>
      <c r="C12" s="412"/>
      <c r="D12" s="622">
        <v>8618461.9699999988</v>
      </c>
      <c r="E12" s="412"/>
      <c r="F12" s="412"/>
      <c r="G12" s="412"/>
      <c r="H12" s="643">
        <f t="shared" si="0"/>
        <v>8618461.9699999988</v>
      </c>
    </row>
    <row r="13" spans="1:8">
      <c r="A13" s="417">
        <v>7</v>
      </c>
      <c r="B13" s="405" t="s">
        <v>71</v>
      </c>
      <c r="C13" s="412"/>
      <c r="D13" s="622">
        <v>0</v>
      </c>
      <c r="E13" s="412"/>
      <c r="F13" s="412"/>
      <c r="G13" s="412"/>
      <c r="H13" s="643">
        <f t="shared" si="0"/>
        <v>0</v>
      </c>
    </row>
    <row r="14" spans="1:8">
      <c r="A14" s="417">
        <v>8</v>
      </c>
      <c r="B14" s="407" t="s">
        <v>72</v>
      </c>
      <c r="C14" s="412"/>
      <c r="D14" s="622">
        <v>0</v>
      </c>
      <c r="E14" s="412"/>
      <c r="F14" s="412"/>
      <c r="G14" s="412"/>
      <c r="H14" s="643">
        <f t="shared" si="0"/>
        <v>0</v>
      </c>
    </row>
    <row r="15" spans="1:8">
      <c r="A15" s="417">
        <v>9</v>
      </c>
      <c r="B15" s="405" t="s">
        <v>926</v>
      </c>
      <c r="C15" s="412"/>
      <c r="D15" s="622">
        <v>0</v>
      </c>
      <c r="E15" s="412"/>
      <c r="F15" s="412"/>
      <c r="G15" s="412"/>
      <c r="H15" s="643">
        <f t="shared" si="0"/>
        <v>0</v>
      </c>
    </row>
    <row r="16" spans="1:8">
      <c r="A16" s="417">
        <v>10</v>
      </c>
      <c r="B16" s="409" t="s">
        <v>499</v>
      </c>
      <c r="C16" s="412"/>
      <c r="D16" s="622">
        <v>0</v>
      </c>
      <c r="E16" s="412"/>
      <c r="F16" s="412"/>
      <c r="G16" s="412"/>
      <c r="H16" s="643">
        <f t="shared" si="0"/>
        <v>0</v>
      </c>
    </row>
    <row r="17" spans="1:8">
      <c r="A17" s="417">
        <v>11</v>
      </c>
      <c r="B17" s="405" t="s">
        <v>68</v>
      </c>
      <c r="C17" s="412"/>
      <c r="D17" s="622">
        <v>0</v>
      </c>
      <c r="E17" s="412"/>
      <c r="F17" s="412"/>
      <c r="G17" s="412"/>
      <c r="H17" s="643">
        <f t="shared" si="0"/>
        <v>0</v>
      </c>
    </row>
    <row r="18" spans="1:8">
      <c r="A18" s="417">
        <v>12</v>
      </c>
      <c r="B18" s="405" t="s">
        <v>69</v>
      </c>
      <c r="C18" s="412"/>
      <c r="D18" s="622">
        <v>0</v>
      </c>
      <c r="E18" s="412"/>
      <c r="F18" s="412"/>
      <c r="G18" s="412"/>
      <c r="H18" s="643">
        <f t="shared" si="0"/>
        <v>0</v>
      </c>
    </row>
    <row r="19" spans="1:8">
      <c r="A19" s="418">
        <v>13</v>
      </c>
      <c r="B19" s="407" t="s">
        <v>70</v>
      </c>
      <c r="C19" s="412"/>
      <c r="D19" s="622">
        <v>0</v>
      </c>
      <c r="E19" s="412"/>
      <c r="F19" s="412"/>
      <c r="G19" s="412"/>
      <c r="H19" s="643">
        <f t="shared" si="0"/>
        <v>0</v>
      </c>
    </row>
    <row r="20" spans="1:8">
      <c r="A20" s="417">
        <v>14</v>
      </c>
      <c r="B20" s="405" t="s">
        <v>485</v>
      </c>
      <c r="C20" s="412"/>
      <c r="D20" s="622">
        <v>1423132.8199999996</v>
      </c>
      <c r="E20" s="412"/>
      <c r="F20" s="412"/>
      <c r="G20" s="412"/>
      <c r="H20" s="643">
        <f t="shared" si="0"/>
        <v>1423132.8199999996</v>
      </c>
    </row>
    <row r="21" spans="1:8" s="323" customFormat="1">
      <c r="A21" s="416">
        <v>15</v>
      </c>
      <c r="B21" s="415" t="s">
        <v>66</v>
      </c>
      <c r="C21" s="415">
        <f t="shared" ref="C21:H21" si="1">SUM(C7:C15)+SUM(C17:C20)</f>
        <v>0</v>
      </c>
      <c r="D21" s="623">
        <f t="shared" si="1"/>
        <v>10742495.049999999</v>
      </c>
      <c r="E21" s="415">
        <f t="shared" si="1"/>
        <v>0</v>
      </c>
      <c r="F21" s="415">
        <f t="shared" si="1"/>
        <v>0</v>
      </c>
      <c r="G21" s="415">
        <f t="shared" si="1"/>
        <v>0</v>
      </c>
      <c r="H21" s="643">
        <f t="shared" si="1"/>
        <v>10742495.049999999</v>
      </c>
    </row>
    <row r="22" spans="1:8">
      <c r="A22" s="414">
        <v>16</v>
      </c>
      <c r="B22" s="413" t="s">
        <v>500</v>
      </c>
      <c r="C22" s="412"/>
      <c r="D22" s="412"/>
      <c r="E22" s="412"/>
      <c r="F22" s="412"/>
      <c r="G22" s="412"/>
      <c r="H22" s="643">
        <f>C22+D22-E22-F22</f>
        <v>0</v>
      </c>
    </row>
    <row r="23" spans="1:8">
      <c r="A23" s="414">
        <v>17</v>
      </c>
      <c r="B23" s="413" t="s">
        <v>501</v>
      </c>
      <c r="C23" s="412"/>
      <c r="D23" s="412"/>
      <c r="E23" s="412"/>
      <c r="F23" s="412"/>
      <c r="G23" s="412"/>
      <c r="H23" s="643">
        <f>C23+D23-E23-F23</f>
        <v>0</v>
      </c>
    </row>
    <row r="26" spans="1:8" ht="42.6" customHeight="1">
      <c r="B26" s="336" t="s">
        <v>662</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zoomScaleNormal="100" workbookViewId="0">
      <selection activeCell="D16" sqref="D16"/>
    </sheetView>
  </sheetViews>
  <sheetFormatPr defaultColWidth="9.125" defaultRowHeight="12.75"/>
  <cols>
    <col min="1" max="1" width="11" style="319" bestFit="1" customWidth="1"/>
    <col min="2" max="2" width="93.5" style="319" customWidth="1"/>
    <col min="3" max="4" width="35" style="319" customWidth="1"/>
    <col min="5" max="7" width="22" style="319" customWidth="1"/>
    <col min="8" max="8" width="42.25" style="319" bestFit="1" customWidth="1"/>
    <col min="9" max="16384" width="9.125" style="319"/>
  </cols>
  <sheetData>
    <row r="1" spans="1:8" ht="15">
      <c r="A1" s="318" t="s">
        <v>108</v>
      </c>
      <c r="B1" s="261" t="s">
        <v>936</v>
      </c>
      <c r="C1" s="422"/>
      <c r="D1" s="422"/>
      <c r="E1" s="422"/>
      <c r="F1" s="422"/>
      <c r="G1" s="422"/>
      <c r="H1" s="422"/>
    </row>
    <row r="2" spans="1:8">
      <c r="A2" s="318" t="s">
        <v>109</v>
      </c>
      <c r="B2" s="321">
        <f>'1. key ratios'!B2</f>
        <v>45291</v>
      </c>
      <c r="C2" s="422"/>
      <c r="D2" s="422"/>
      <c r="E2" s="422"/>
      <c r="F2" s="422"/>
      <c r="G2" s="422"/>
      <c r="H2" s="422"/>
    </row>
    <row r="3" spans="1:8">
      <c r="A3" s="320" t="s">
        <v>502</v>
      </c>
      <c r="B3" s="422"/>
      <c r="C3" s="422"/>
      <c r="D3" s="422"/>
      <c r="E3" s="422"/>
      <c r="F3" s="422"/>
      <c r="G3" s="422"/>
      <c r="H3" s="422"/>
    </row>
    <row r="4" spans="1:8">
      <c r="A4" s="422"/>
      <c r="B4" s="422"/>
      <c r="C4" s="421" t="s">
        <v>487</v>
      </c>
      <c r="D4" s="421" t="s">
        <v>488</v>
      </c>
      <c r="E4" s="421" t="s">
        <v>489</v>
      </c>
      <c r="F4" s="421" t="s">
        <v>490</v>
      </c>
      <c r="G4" s="421" t="s">
        <v>491</v>
      </c>
      <c r="H4" s="421" t="s">
        <v>492</v>
      </c>
    </row>
    <row r="5" spans="1:8" ht="41.45" customHeight="1">
      <c r="A5" s="783" t="s">
        <v>852</v>
      </c>
      <c r="B5" s="784"/>
      <c r="C5" s="798" t="s">
        <v>581</v>
      </c>
      <c r="D5" s="799"/>
      <c r="E5" s="795" t="s">
        <v>849</v>
      </c>
      <c r="F5" s="795" t="s">
        <v>848</v>
      </c>
      <c r="G5" s="795" t="s">
        <v>496</v>
      </c>
      <c r="H5" s="419" t="s">
        <v>847</v>
      </c>
    </row>
    <row r="6" spans="1:8" ht="25.5">
      <c r="A6" s="787"/>
      <c r="B6" s="788"/>
      <c r="C6" s="420" t="s">
        <v>497</v>
      </c>
      <c r="D6" s="420" t="s">
        <v>498</v>
      </c>
      <c r="E6" s="796"/>
      <c r="F6" s="796"/>
      <c r="G6" s="796"/>
      <c r="H6" s="419" t="s">
        <v>846</v>
      </c>
    </row>
    <row r="7" spans="1:8">
      <c r="A7" s="412">
        <v>1</v>
      </c>
      <c r="B7" s="425" t="s">
        <v>503</v>
      </c>
      <c r="C7" s="412"/>
      <c r="D7" s="622">
        <v>700900.26</v>
      </c>
      <c r="E7" s="412"/>
      <c r="F7" s="412"/>
      <c r="G7" s="412"/>
      <c r="H7" s="411">
        <f t="shared" ref="H7:H34" si="0">C7+D7-E7-F7</f>
        <v>700900.26</v>
      </c>
    </row>
    <row r="8" spans="1:8">
      <c r="A8" s="412">
        <v>2</v>
      </c>
      <c r="B8" s="425" t="s">
        <v>504</v>
      </c>
      <c r="C8" s="412"/>
      <c r="D8" s="622">
        <v>8618461.9699999988</v>
      </c>
      <c r="E8" s="412"/>
      <c r="F8" s="412"/>
      <c r="G8" s="412"/>
      <c r="H8" s="411">
        <f t="shared" si="0"/>
        <v>8618461.9699999988</v>
      </c>
    </row>
    <row r="9" spans="1:8">
      <c r="A9" s="412">
        <v>3</v>
      </c>
      <c r="B9" s="425" t="s">
        <v>851</v>
      </c>
      <c r="C9" s="412"/>
      <c r="D9" s="622">
        <v>0</v>
      </c>
      <c r="E9" s="412"/>
      <c r="F9" s="412"/>
      <c r="G9" s="412"/>
      <c r="H9" s="411">
        <f t="shared" si="0"/>
        <v>0</v>
      </c>
    </row>
    <row r="10" spans="1:8">
      <c r="A10" s="412">
        <v>4</v>
      </c>
      <c r="B10" s="425" t="s">
        <v>505</v>
      </c>
      <c r="C10" s="412"/>
      <c r="D10" s="622">
        <v>0</v>
      </c>
      <c r="E10" s="412"/>
      <c r="F10" s="412"/>
      <c r="G10" s="412"/>
      <c r="H10" s="411">
        <f t="shared" si="0"/>
        <v>0</v>
      </c>
    </row>
    <row r="11" spans="1:8">
      <c r="A11" s="412">
        <v>5</v>
      </c>
      <c r="B11" s="425" t="s">
        <v>506</v>
      </c>
      <c r="C11" s="412"/>
      <c r="D11" s="622">
        <v>0</v>
      </c>
      <c r="E11" s="412"/>
      <c r="F11" s="412"/>
      <c r="G11" s="412"/>
      <c r="H11" s="411">
        <f t="shared" si="0"/>
        <v>0</v>
      </c>
    </row>
    <row r="12" spans="1:8">
      <c r="A12" s="412">
        <v>6</v>
      </c>
      <c r="B12" s="425" t="s">
        <v>507</v>
      </c>
      <c r="C12" s="412"/>
      <c r="D12" s="622">
        <v>0</v>
      </c>
      <c r="E12" s="412"/>
      <c r="F12" s="412"/>
      <c r="G12" s="412"/>
      <c r="H12" s="411">
        <f t="shared" si="0"/>
        <v>0</v>
      </c>
    </row>
    <row r="13" spans="1:8">
      <c r="A13" s="412">
        <v>7</v>
      </c>
      <c r="B13" s="425" t="s">
        <v>508</v>
      </c>
      <c r="C13" s="412"/>
      <c r="D13" s="622">
        <v>0</v>
      </c>
      <c r="E13" s="412"/>
      <c r="F13" s="412"/>
      <c r="G13" s="412"/>
      <c r="H13" s="411">
        <f t="shared" si="0"/>
        <v>0</v>
      </c>
    </row>
    <row r="14" spans="1:8">
      <c r="A14" s="412">
        <v>8</v>
      </c>
      <c r="B14" s="425" t="s">
        <v>509</v>
      </c>
      <c r="C14" s="412"/>
      <c r="D14" s="622">
        <v>0</v>
      </c>
      <c r="E14" s="412"/>
      <c r="F14" s="412"/>
      <c r="G14" s="412"/>
      <c r="H14" s="411">
        <f t="shared" si="0"/>
        <v>0</v>
      </c>
    </row>
    <row r="15" spans="1:8">
      <c r="A15" s="412">
        <v>9</v>
      </c>
      <c r="B15" s="425" t="s">
        <v>510</v>
      </c>
      <c r="C15" s="412"/>
      <c r="D15" s="622">
        <v>0</v>
      </c>
      <c r="E15" s="412"/>
      <c r="F15" s="412"/>
      <c r="G15" s="412"/>
      <c r="H15" s="411">
        <f t="shared" si="0"/>
        <v>0</v>
      </c>
    </row>
    <row r="16" spans="1:8">
      <c r="A16" s="412">
        <v>10</v>
      </c>
      <c r="B16" s="425" t="s">
        <v>511</v>
      </c>
      <c r="C16" s="412"/>
      <c r="D16" s="622">
        <v>0</v>
      </c>
      <c r="E16" s="412"/>
      <c r="F16" s="412"/>
      <c r="G16" s="412"/>
      <c r="H16" s="411">
        <f t="shared" si="0"/>
        <v>0</v>
      </c>
    </row>
    <row r="17" spans="1:8">
      <c r="A17" s="412">
        <v>11</v>
      </c>
      <c r="B17" s="425" t="s">
        <v>512</v>
      </c>
      <c r="C17" s="412"/>
      <c r="D17" s="622">
        <v>0</v>
      </c>
      <c r="E17" s="412"/>
      <c r="F17" s="412"/>
      <c r="G17" s="412"/>
      <c r="H17" s="411">
        <f t="shared" si="0"/>
        <v>0</v>
      </c>
    </row>
    <row r="18" spans="1:8">
      <c r="A18" s="412">
        <v>12</v>
      </c>
      <c r="B18" s="425" t="s">
        <v>513</v>
      </c>
      <c r="C18" s="412"/>
      <c r="D18" s="622">
        <v>0</v>
      </c>
      <c r="E18" s="412"/>
      <c r="F18" s="412"/>
      <c r="G18" s="412"/>
      <c r="H18" s="411">
        <f t="shared" si="0"/>
        <v>0</v>
      </c>
    </row>
    <row r="19" spans="1:8">
      <c r="A19" s="412">
        <v>13</v>
      </c>
      <c r="B19" s="425" t="s">
        <v>514</v>
      </c>
      <c r="C19" s="412"/>
      <c r="D19" s="622">
        <v>0</v>
      </c>
      <c r="E19" s="412"/>
      <c r="F19" s="412"/>
      <c r="G19" s="412"/>
      <c r="H19" s="411">
        <f t="shared" si="0"/>
        <v>0</v>
      </c>
    </row>
    <row r="20" spans="1:8">
      <c r="A20" s="412">
        <v>14</v>
      </c>
      <c r="B20" s="425" t="s">
        <v>515</v>
      </c>
      <c r="C20" s="412"/>
      <c r="D20" s="622">
        <v>0</v>
      </c>
      <c r="E20" s="412"/>
      <c r="F20" s="412"/>
      <c r="G20" s="412"/>
      <c r="H20" s="411">
        <f t="shared" si="0"/>
        <v>0</v>
      </c>
    </row>
    <row r="21" spans="1:8">
      <c r="A21" s="412">
        <v>15</v>
      </c>
      <c r="B21" s="425" t="s">
        <v>516</v>
      </c>
      <c r="C21" s="412"/>
      <c r="D21" s="622">
        <v>0</v>
      </c>
      <c r="E21" s="412"/>
      <c r="F21" s="412"/>
      <c r="G21" s="412"/>
      <c r="H21" s="411">
        <f t="shared" si="0"/>
        <v>0</v>
      </c>
    </row>
    <row r="22" spans="1:8">
      <c r="A22" s="412">
        <v>16</v>
      </c>
      <c r="B22" s="425" t="s">
        <v>517</v>
      </c>
      <c r="C22" s="412"/>
      <c r="D22" s="622">
        <v>0</v>
      </c>
      <c r="E22" s="412"/>
      <c r="F22" s="412"/>
      <c r="G22" s="412"/>
      <c r="H22" s="411">
        <f t="shared" si="0"/>
        <v>0</v>
      </c>
    </row>
    <row r="23" spans="1:8">
      <c r="A23" s="412">
        <v>17</v>
      </c>
      <c r="B23" s="425" t="s">
        <v>518</v>
      </c>
      <c r="C23" s="412"/>
      <c r="D23" s="622">
        <v>0</v>
      </c>
      <c r="E23" s="412"/>
      <c r="F23" s="412"/>
      <c r="G23" s="412"/>
      <c r="H23" s="411">
        <f t="shared" si="0"/>
        <v>0</v>
      </c>
    </row>
    <row r="24" spans="1:8">
      <c r="A24" s="412">
        <v>18</v>
      </c>
      <c r="B24" s="425" t="s">
        <v>519</v>
      </c>
      <c r="C24" s="412"/>
      <c r="D24" s="622">
        <v>0</v>
      </c>
      <c r="E24" s="412"/>
      <c r="F24" s="412"/>
      <c r="G24" s="412"/>
      <c r="H24" s="411">
        <f t="shared" si="0"/>
        <v>0</v>
      </c>
    </row>
    <row r="25" spans="1:8">
      <c r="A25" s="412">
        <v>19</v>
      </c>
      <c r="B25" s="425" t="s">
        <v>520</v>
      </c>
      <c r="C25" s="412"/>
      <c r="D25" s="622">
        <v>0</v>
      </c>
      <c r="E25" s="412"/>
      <c r="F25" s="412"/>
      <c r="G25" s="412"/>
      <c r="H25" s="411">
        <f t="shared" si="0"/>
        <v>0</v>
      </c>
    </row>
    <row r="26" spans="1:8">
      <c r="A26" s="412">
        <v>20</v>
      </c>
      <c r="B26" s="425" t="s">
        <v>521</v>
      </c>
      <c r="C26" s="412"/>
      <c r="D26" s="622">
        <v>0</v>
      </c>
      <c r="E26" s="412"/>
      <c r="F26" s="412"/>
      <c r="G26" s="412"/>
      <c r="H26" s="411">
        <f t="shared" si="0"/>
        <v>0</v>
      </c>
    </row>
    <row r="27" spans="1:8">
      <c r="A27" s="412">
        <v>21</v>
      </c>
      <c r="B27" s="425" t="s">
        <v>522</v>
      </c>
      <c r="C27" s="412"/>
      <c r="D27" s="622">
        <v>0</v>
      </c>
      <c r="E27" s="412"/>
      <c r="F27" s="412"/>
      <c r="G27" s="412"/>
      <c r="H27" s="411">
        <f t="shared" si="0"/>
        <v>0</v>
      </c>
    </row>
    <row r="28" spans="1:8">
      <c r="A28" s="412">
        <v>22</v>
      </c>
      <c r="B28" s="425" t="s">
        <v>523</v>
      </c>
      <c r="C28" s="412"/>
      <c r="D28" s="622">
        <v>0</v>
      </c>
      <c r="E28" s="412"/>
      <c r="F28" s="412"/>
      <c r="G28" s="412"/>
      <c r="H28" s="411">
        <f t="shared" si="0"/>
        <v>0</v>
      </c>
    </row>
    <row r="29" spans="1:8">
      <c r="A29" s="412">
        <v>23</v>
      </c>
      <c r="B29" s="425" t="s">
        <v>524</v>
      </c>
      <c r="C29" s="412"/>
      <c r="D29" s="622">
        <v>0</v>
      </c>
      <c r="E29" s="412"/>
      <c r="F29" s="412"/>
      <c r="G29" s="412"/>
      <c r="H29" s="411">
        <f t="shared" si="0"/>
        <v>0</v>
      </c>
    </row>
    <row r="30" spans="1:8">
      <c r="A30" s="412">
        <v>24</v>
      </c>
      <c r="B30" s="425" t="s">
        <v>525</v>
      </c>
      <c r="C30" s="412"/>
      <c r="D30" s="622">
        <v>0</v>
      </c>
      <c r="E30" s="412"/>
      <c r="F30" s="412"/>
      <c r="G30" s="412"/>
      <c r="H30" s="411">
        <f t="shared" si="0"/>
        <v>0</v>
      </c>
    </row>
    <row r="31" spans="1:8">
      <c r="A31" s="412">
        <v>25</v>
      </c>
      <c r="B31" s="425" t="s">
        <v>526</v>
      </c>
      <c r="C31" s="412"/>
      <c r="D31" s="622">
        <v>0</v>
      </c>
      <c r="E31" s="412"/>
      <c r="F31" s="412"/>
      <c r="G31" s="412"/>
      <c r="H31" s="411">
        <f t="shared" si="0"/>
        <v>0</v>
      </c>
    </row>
    <row r="32" spans="1:8">
      <c r="A32" s="412">
        <v>26</v>
      </c>
      <c r="B32" s="425" t="s">
        <v>527</v>
      </c>
      <c r="C32" s="412"/>
      <c r="D32" s="622">
        <v>0</v>
      </c>
      <c r="E32" s="412"/>
      <c r="F32" s="412"/>
      <c r="G32" s="412"/>
      <c r="H32" s="411">
        <f t="shared" si="0"/>
        <v>0</v>
      </c>
    </row>
    <row r="33" spans="1:8">
      <c r="A33" s="412">
        <v>27</v>
      </c>
      <c r="B33" s="412" t="s">
        <v>99</v>
      </c>
      <c r="C33" s="412"/>
      <c r="D33" s="622">
        <v>1423132.8199999996</v>
      </c>
      <c r="E33" s="412"/>
      <c r="F33" s="412"/>
      <c r="G33" s="412"/>
      <c r="H33" s="411">
        <f t="shared" si="0"/>
        <v>1423132.8199999996</v>
      </c>
    </row>
    <row r="34" spans="1:8">
      <c r="A34" s="412">
        <v>28</v>
      </c>
      <c r="B34" s="415" t="s">
        <v>66</v>
      </c>
      <c r="C34" s="415">
        <f>SUM(C7:C33)</f>
        <v>0</v>
      </c>
      <c r="D34" s="623">
        <f>SUM(D7:D33)</f>
        <v>10742495.049999999</v>
      </c>
      <c r="E34" s="415">
        <f>SUM(E7:E33)</f>
        <v>0</v>
      </c>
      <c r="F34" s="415">
        <f>SUM(F7:F33)</f>
        <v>0</v>
      </c>
      <c r="G34" s="415">
        <f>SUM(G7:G33)</f>
        <v>0</v>
      </c>
      <c r="H34" s="411">
        <f t="shared" si="0"/>
        <v>10742495.049999999</v>
      </c>
    </row>
    <row r="36" spans="1:8">
      <c r="B36" s="32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31" sqref="D31"/>
    </sheetView>
  </sheetViews>
  <sheetFormatPr defaultColWidth="9.125" defaultRowHeight="12.75"/>
  <cols>
    <col min="1" max="1" width="11.875" style="319" bestFit="1" customWidth="1"/>
    <col min="2" max="2" width="108" style="319" bestFit="1" customWidth="1"/>
    <col min="3" max="3" width="35.5" style="319" customWidth="1"/>
    <col min="4" max="4" width="38.5" style="319" customWidth="1"/>
    <col min="5" max="16384" width="9.125" style="319"/>
  </cols>
  <sheetData>
    <row r="1" spans="1:4" ht="15">
      <c r="A1" s="318" t="s">
        <v>108</v>
      </c>
      <c r="B1" s="261" t="s">
        <v>936</v>
      </c>
    </row>
    <row r="2" spans="1:4">
      <c r="A2" s="318" t="s">
        <v>109</v>
      </c>
      <c r="B2" s="321">
        <f>'1. key ratios'!B2</f>
        <v>45291</v>
      </c>
    </row>
    <row r="3" spans="1:4">
      <c r="A3" s="320" t="s">
        <v>528</v>
      </c>
    </row>
    <row r="5" spans="1:4">
      <c r="A5" s="800" t="s">
        <v>863</v>
      </c>
      <c r="B5" s="800"/>
      <c r="C5" s="435" t="s">
        <v>547</v>
      </c>
      <c r="D5" s="435" t="s">
        <v>862</v>
      </c>
    </row>
    <row r="6" spans="1:4">
      <c r="A6" s="434">
        <v>1</v>
      </c>
      <c r="B6" s="427" t="s">
        <v>861</v>
      </c>
      <c r="C6" s="429"/>
      <c r="D6" s="429"/>
    </row>
    <row r="7" spans="1:4">
      <c r="A7" s="431">
        <v>2</v>
      </c>
      <c r="B7" s="427" t="s">
        <v>860</v>
      </c>
      <c r="C7" s="429">
        <f>SUM(C8:C9)</f>
        <v>0</v>
      </c>
      <c r="D7" s="429">
        <f>SUM(D8:D9)</f>
        <v>0</v>
      </c>
    </row>
    <row r="8" spans="1:4">
      <c r="A8" s="433">
        <v>2.1</v>
      </c>
      <c r="B8" s="432" t="s">
        <v>859</v>
      </c>
      <c r="C8" s="429"/>
      <c r="D8" s="429"/>
    </row>
    <row r="9" spans="1:4">
      <c r="A9" s="433">
        <v>2.2000000000000002</v>
      </c>
      <c r="B9" s="432" t="s">
        <v>858</v>
      </c>
      <c r="C9" s="429"/>
      <c r="D9" s="429"/>
    </row>
    <row r="10" spans="1:4">
      <c r="A10" s="434">
        <v>3</v>
      </c>
      <c r="B10" s="427" t="s">
        <v>857</v>
      </c>
      <c r="C10" s="429">
        <f>SUM(C11:C13)</f>
        <v>0</v>
      </c>
      <c r="D10" s="429">
        <f>SUM(D11:D13)</f>
        <v>0</v>
      </c>
    </row>
    <row r="11" spans="1:4">
      <c r="A11" s="433">
        <v>3.1</v>
      </c>
      <c r="B11" s="432" t="s">
        <v>529</v>
      </c>
      <c r="C11" s="429"/>
      <c r="D11" s="429"/>
    </row>
    <row r="12" spans="1:4">
      <c r="A12" s="433">
        <v>3.2</v>
      </c>
      <c r="B12" s="432" t="s">
        <v>856</v>
      </c>
      <c r="C12" s="429"/>
      <c r="D12" s="429"/>
    </row>
    <row r="13" spans="1:4">
      <c r="A13" s="433">
        <v>3.3</v>
      </c>
      <c r="B13" s="432" t="s">
        <v>855</v>
      </c>
      <c r="C13" s="429"/>
      <c r="D13" s="429"/>
    </row>
    <row r="14" spans="1:4">
      <c r="A14" s="431">
        <v>4</v>
      </c>
      <c r="B14" s="430" t="s">
        <v>854</v>
      </c>
      <c r="C14" s="429"/>
      <c r="D14" s="429"/>
    </row>
    <row r="15" spans="1:4">
      <c r="A15" s="428">
        <v>5</v>
      </c>
      <c r="B15" s="427" t="s">
        <v>853</v>
      </c>
      <c r="C15" s="426">
        <f>C6+C7-C10+C14</f>
        <v>0</v>
      </c>
      <c r="D15" s="426">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C25" sqref="C25"/>
    </sheetView>
  </sheetViews>
  <sheetFormatPr defaultColWidth="9.125" defaultRowHeight="12.75"/>
  <cols>
    <col min="1" max="1" width="11.875" style="422" bestFit="1" customWidth="1"/>
    <col min="2" max="2" width="128.875" style="422" bestFit="1" customWidth="1"/>
    <col min="3" max="3" width="37" style="422" customWidth="1"/>
    <col min="4" max="4" width="50.5" style="422" customWidth="1"/>
    <col min="5" max="16384" width="9.125" style="422"/>
  </cols>
  <sheetData>
    <row r="1" spans="1:4" ht="15">
      <c r="A1" s="318" t="s">
        <v>108</v>
      </c>
      <c r="B1" s="261" t="s">
        <v>936</v>
      </c>
    </row>
    <row r="2" spans="1:4">
      <c r="A2" s="318" t="s">
        <v>109</v>
      </c>
      <c r="B2" s="321">
        <f>'1. key ratios'!B2</f>
        <v>45291</v>
      </c>
    </row>
    <row r="3" spans="1:4">
      <c r="A3" s="320" t="s">
        <v>530</v>
      </c>
    </row>
    <row r="4" spans="1:4">
      <c r="A4" s="320"/>
    </row>
    <row r="5" spans="1:4" ht="15" customHeight="1">
      <c r="A5" s="801" t="s">
        <v>531</v>
      </c>
      <c r="B5" s="802"/>
      <c r="C5" s="805" t="s">
        <v>532</v>
      </c>
      <c r="D5" s="805" t="s">
        <v>533</v>
      </c>
    </row>
    <row r="6" spans="1:4">
      <c r="A6" s="803"/>
      <c r="B6" s="804"/>
      <c r="C6" s="805"/>
      <c r="D6" s="805"/>
    </row>
    <row r="7" spans="1:4">
      <c r="A7" s="415">
        <v>1</v>
      </c>
      <c r="B7" s="415" t="s">
        <v>534</v>
      </c>
      <c r="C7" s="412"/>
      <c r="D7" s="436"/>
    </row>
    <row r="8" spans="1:4">
      <c r="A8" s="412">
        <v>2</v>
      </c>
      <c r="B8" s="412" t="s">
        <v>535</v>
      </c>
      <c r="C8" s="412"/>
      <c r="D8" s="436"/>
    </row>
    <row r="9" spans="1:4">
      <c r="A9" s="412">
        <v>3</v>
      </c>
      <c r="B9" s="439" t="s">
        <v>536</v>
      </c>
      <c r="C9" s="412"/>
      <c r="D9" s="436"/>
    </row>
    <row r="10" spans="1:4">
      <c r="A10" s="412">
        <v>4</v>
      </c>
      <c r="B10" s="412" t="s">
        <v>537</v>
      </c>
      <c r="C10" s="412">
        <f>SUM(C11:C17)</f>
        <v>0</v>
      </c>
      <c r="D10" s="436"/>
    </row>
    <row r="11" spans="1:4">
      <c r="A11" s="412">
        <v>5</v>
      </c>
      <c r="B11" s="438" t="s">
        <v>864</v>
      </c>
      <c r="C11" s="412"/>
      <c r="D11" s="436"/>
    </row>
    <row r="12" spans="1:4">
      <c r="A12" s="412">
        <v>6</v>
      </c>
      <c r="B12" s="438" t="s">
        <v>538</v>
      </c>
      <c r="C12" s="412"/>
      <c r="D12" s="436"/>
    </row>
    <row r="13" spans="1:4">
      <c r="A13" s="412">
        <v>7</v>
      </c>
      <c r="B13" s="438" t="s">
        <v>541</v>
      </c>
      <c r="C13" s="412"/>
      <c r="D13" s="436"/>
    </row>
    <row r="14" spans="1:4">
      <c r="A14" s="412">
        <v>8</v>
      </c>
      <c r="B14" s="438" t="s">
        <v>539</v>
      </c>
      <c r="C14" s="412"/>
      <c r="D14" s="412"/>
    </row>
    <row r="15" spans="1:4">
      <c r="A15" s="412">
        <v>9</v>
      </c>
      <c r="B15" s="438" t="s">
        <v>540</v>
      </c>
      <c r="C15" s="412"/>
      <c r="D15" s="412"/>
    </row>
    <row r="16" spans="1:4">
      <c r="A16" s="412">
        <v>10</v>
      </c>
      <c r="B16" s="438" t="s">
        <v>542</v>
      </c>
      <c r="C16" s="412"/>
      <c r="D16" s="412"/>
    </row>
    <row r="17" spans="1:4">
      <c r="A17" s="412">
        <v>11</v>
      </c>
      <c r="B17" s="438" t="s">
        <v>543</v>
      </c>
      <c r="C17" s="412"/>
      <c r="D17" s="436"/>
    </row>
    <row r="18" spans="1:4">
      <c r="A18" s="415">
        <v>12</v>
      </c>
      <c r="B18" s="437" t="s">
        <v>544</v>
      </c>
      <c r="C18" s="415">
        <f>C7+C8+C9-C10</f>
        <v>0</v>
      </c>
      <c r="D18" s="436"/>
    </row>
    <row r="21" spans="1:4">
      <c r="B21" s="318"/>
    </row>
    <row r="22" spans="1:4">
      <c r="B22" s="318"/>
    </row>
    <row r="23" spans="1:4">
      <c r="B23" s="32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B2" sqref="B2"/>
    </sheetView>
  </sheetViews>
  <sheetFormatPr defaultColWidth="9.125" defaultRowHeight="12.75"/>
  <cols>
    <col min="1" max="1" width="11.875" style="422" bestFit="1" customWidth="1"/>
    <col min="2" max="2" width="63.875" style="422" customWidth="1"/>
    <col min="3" max="3" width="15.5" style="422" customWidth="1"/>
    <col min="4" max="18" width="22.25" style="422" customWidth="1"/>
    <col min="19" max="19" width="23.25" style="422" bestFit="1" customWidth="1"/>
    <col min="20" max="26" width="22.25" style="422" customWidth="1"/>
    <col min="27" max="27" width="23.25" style="422" bestFit="1" customWidth="1"/>
    <col min="28" max="28" width="20" style="422" customWidth="1"/>
    <col min="29" max="16384" width="9.125" style="422"/>
  </cols>
  <sheetData>
    <row r="1" spans="1:28" ht="15">
      <c r="A1" s="318" t="s">
        <v>108</v>
      </c>
      <c r="B1" s="261" t="s">
        <v>936</v>
      </c>
    </row>
    <row r="2" spans="1:28">
      <c r="A2" s="318" t="s">
        <v>109</v>
      </c>
      <c r="B2" s="321">
        <f>'1. key ratios'!B2</f>
        <v>45291</v>
      </c>
      <c r="C2" s="423"/>
    </row>
    <row r="3" spans="1:28">
      <c r="A3" s="320" t="s">
        <v>545</v>
      </c>
    </row>
    <row r="5" spans="1:28" ht="15" customHeight="1">
      <c r="A5" s="806" t="s">
        <v>877</v>
      </c>
      <c r="B5" s="807"/>
      <c r="C5" s="798" t="s">
        <v>876</v>
      </c>
      <c r="D5" s="812"/>
      <c r="E5" s="812"/>
      <c r="F5" s="812"/>
      <c r="G5" s="812"/>
      <c r="H5" s="812"/>
      <c r="I5" s="812"/>
      <c r="J5" s="812"/>
      <c r="K5" s="812"/>
      <c r="L5" s="812"/>
      <c r="M5" s="812"/>
      <c r="N5" s="812"/>
      <c r="O5" s="812"/>
      <c r="P5" s="812"/>
      <c r="Q5" s="812"/>
      <c r="R5" s="812"/>
      <c r="S5" s="812"/>
      <c r="T5" s="450"/>
      <c r="U5" s="450"/>
      <c r="V5" s="450"/>
      <c r="W5" s="450"/>
      <c r="X5" s="450"/>
      <c r="Y5" s="450"/>
      <c r="Z5" s="450"/>
      <c r="AA5" s="449"/>
      <c r="AB5" s="442"/>
    </row>
    <row r="6" spans="1:28">
      <c r="A6" s="808"/>
      <c r="B6" s="809"/>
      <c r="C6" s="813" t="s">
        <v>66</v>
      </c>
      <c r="D6" s="815" t="s">
        <v>875</v>
      </c>
      <c r="E6" s="815"/>
      <c r="F6" s="815"/>
      <c r="G6" s="815"/>
      <c r="H6" s="816" t="s">
        <v>874</v>
      </c>
      <c r="I6" s="817"/>
      <c r="J6" s="817"/>
      <c r="K6" s="818"/>
      <c r="L6" s="447"/>
      <c r="M6" s="819" t="s">
        <v>873</v>
      </c>
      <c r="N6" s="819"/>
      <c r="O6" s="819"/>
      <c r="P6" s="819"/>
      <c r="Q6" s="819"/>
      <c r="R6" s="819"/>
      <c r="S6" s="796"/>
      <c r="T6" s="448"/>
      <c r="U6" s="799" t="s">
        <v>872</v>
      </c>
      <c r="V6" s="799"/>
      <c r="W6" s="799"/>
      <c r="X6" s="799"/>
      <c r="Y6" s="799"/>
      <c r="Z6" s="799"/>
      <c r="AA6" s="797"/>
      <c r="AB6" s="447"/>
    </row>
    <row r="7" spans="1:28" ht="25.5">
      <c r="A7" s="810"/>
      <c r="B7" s="811"/>
      <c r="C7" s="814"/>
      <c r="D7" s="446"/>
      <c r="E7" s="419" t="s">
        <v>546</v>
      </c>
      <c r="F7" s="419" t="s">
        <v>870</v>
      </c>
      <c r="G7" s="419" t="s">
        <v>871</v>
      </c>
      <c r="H7" s="445"/>
      <c r="I7" s="419" t="s">
        <v>546</v>
      </c>
      <c r="J7" s="419" t="s">
        <v>870</v>
      </c>
      <c r="K7" s="419" t="s">
        <v>871</v>
      </c>
      <c r="L7" s="444"/>
      <c r="M7" s="419" t="s">
        <v>546</v>
      </c>
      <c r="N7" s="419" t="s">
        <v>870</v>
      </c>
      <c r="O7" s="419" t="s">
        <v>869</v>
      </c>
      <c r="P7" s="419" t="s">
        <v>868</v>
      </c>
      <c r="Q7" s="419" t="s">
        <v>867</v>
      </c>
      <c r="R7" s="419" t="s">
        <v>866</v>
      </c>
      <c r="S7" s="419" t="s">
        <v>865</v>
      </c>
      <c r="T7" s="443"/>
      <c r="U7" s="419" t="s">
        <v>546</v>
      </c>
      <c r="V7" s="419" t="s">
        <v>870</v>
      </c>
      <c r="W7" s="419" t="s">
        <v>869</v>
      </c>
      <c r="X7" s="419" t="s">
        <v>868</v>
      </c>
      <c r="Y7" s="419" t="s">
        <v>867</v>
      </c>
      <c r="Z7" s="419" t="s">
        <v>866</v>
      </c>
      <c r="AA7" s="419" t="s">
        <v>865</v>
      </c>
      <c r="AB7" s="442"/>
    </row>
    <row r="8" spans="1:28">
      <c r="A8" s="441">
        <v>1</v>
      </c>
      <c r="B8" s="415" t="s">
        <v>547</v>
      </c>
      <c r="C8" s="415"/>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8">
      <c r="A9" s="412">
        <v>1.1000000000000001</v>
      </c>
      <c r="B9" s="431" t="s">
        <v>548</v>
      </c>
      <c r="C9" s="431"/>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8">
      <c r="A10" s="412">
        <v>1.2</v>
      </c>
      <c r="B10" s="431" t="s">
        <v>549</v>
      </c>
      <c r="C10" s="431"/>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8">
      <c r="A11" s="412">
        <v>1.3</v>
      </c>
      <c r="B11" s="431" t="s">
        <v>550</v>
      </c>
      <c r="C11" s="431"/>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8">
      <c r="A12" s="412">
        <v>1.4</v>
      </c>
      <c r="B12" s="431" t="s">
        <v>551</v>
      </c>
      <c r="C12" s="431"/>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8">
      <c r="A13" s="412">
        <v>1.5</v>
      </c>
      <c r="B13" s="431" t="s">
        <v>552</v>
      </c>
      <c r="C13" s="431"/>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8">
      <c r="A14" s="412">
        <v>1.6</v>
      </c>
      <c r="B14" s="431" t="s">
        <v>553</v>
      </c>
      <c r="C14" s="431"/>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row>
    <row r="15" spans="1:28">
      <c r="A15" s="441">
        <v>2</v>
      </c>
      <c r="B15" s="415" t="s">
        <v>554</v>
      </c>
      <c r="C15" s="415"/>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8">
      <c r="A16" s="412">
        <v>2.1</v>
      </c>
      <c r="B16" s="431" t="s">
        <v>548</v>
      </c>
      <c r="C16" s="431"/>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c r="A17" s="412">
        <v>2.2000000000000002</v>
      </c>
      <c r="B17" s="431" t="s">
        <v>549</v>
      </c>
      <c r="C17" s="431"/>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c r="A18" s="412">
        <v>2.2999999999999998</v>
      </c>
      <c r="B18" s="431" t="s">
        <v>550</v>
      </c>
      <c r="C18" s="431"/>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c r="A19" s="412">
        <v>2.4</v>
      </c>
      <c r="B19" s="431" t="s">
        <v>551</v>
      </c>
      <c r="C19" s="431"/>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c r="A20" s="412">
        <v>2.5</v>
      </c>
      <c r="B20" s="431" t="s">
        <v>552</v>
      </c>
      <c r="C20" s="431"/>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c r="A21" s="412">
        <v>2.6</v>
      </c>
      <c r="B21" s="431" t="s">
        <v>553</v>
      </c>
      <c r="C21" s="431"/>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c r="A22" s="441">
        <v>3</v>
      </c>
      <c r="B22" s="415" t="s">
        <v>555</v>
      </c>
      <c r="C22" s="415"/>
      <c r="D22" s="415"/>
      <c r="E22" s="440"/>
      <c r="F22" s="440"/>
      <c r="G22" s="440"/>
      <c r="H22" s="415"/>
      <c r="I22" s="440"/>
      <c r="J22" s="440"/>
      <c r="K22" s="440"/>
      <c r="L22" s="415"/>
      <c r="M22" s="440"/>
      <c r="N22" s="440"/>
      <c r="O22" s="440"/>
      <c r="P22" s="440"/>
      <c r="Q22" s="440"/>
      <c r="R22" s="440"/>
      <c r="S22" s="440"/>
      <c r="T22" s="415"/>
      <c r="U22" s="440"/>
      <c r="V22" s="440"/>
      <c r="W22" s="440"/>
      <c r="X22" s="440"/>
      <c r="Y22" s="440"/>
      <c r="Z22" s="440"/>
      <c r="AA22" s="440"/>
    </row>
    <row r="23" spans="1:27">
      <c r="A23" s="412">
        <v>3.1</v>
      </c>
      <c r="B23" s="431" t="s">
        <v>548</v>
      </c>
      <c r="C23" s="431"/>
      <c r="D23" s="415"/>
      <c r="E23" s="440"/>
      <c r="F23" s="440"/>
      <c r="G23" s="440"/>
      <c r="H23" s="415"/>
      <c r="I23" s="440"/>
      <c r="J23" s="440"/>
      <c r="K23" s="440"/>
      <c r="L23" s="415"/>
      <c r="M23" s="440"/>
      <c r="N23" s="440"/>
      <c r="O23" s="440"/>
      <c r="P23" s="440"/>
      <c r="Q23" s="440"/>
      <c r="R23" s="440"/>
      <c r="S23" s="440"/>
      <c r="T23" s="415"/>
      <c r="U23" s="440"/>
      <c r="V23" s="440"/>
      <c r="W23" s="440"/>
      <c r="X23" s="440"/>
      <c r="Y23" s="440"/>
      <c r="Z23" s="440"/>
      <c r="AA23" s="440"/>
    </row>
    <row r="24" spans="1:27">
      <c r="A24" s="412">
        <v>3.2</v>
      </c>
      <c r="B24" s="431" t="s">
        <v>549</v>
      </c>
      <c r="C24" s="431"/>
      <c r="D24" s="415"/>
      <c r="E24" s="440"/>
      <c r="F24" s="440"/>
      <c r="G24" s="440"/>
      <c r="H24" s="415"/>
      <c r="I24" s="440"/>
      <c r="J24" s="440"/>
      <c r="K24" s="440"/>
      <c r="L24" s="415"/>
      <c r="M24" s="440"/>
      <c r="N24" s="440"/>
      <c r="O24" s="440"/>
      <c r="P24" s="440"/>
      <c r="Q24" s="440"/>
      <c r="R24" s="440"/>
      <c r="S24" s="440"/>
      <c r="T24" s="415"/>
      <c r="U24" s="440"/>
      <c r="V24" s="440"/>
      <c r="W24" s="440"/>
      <c r="X24" s="440"/>
      <c r="Y24" s="440"/>
      <c r="Z24" s="440"/>
      <c r="AA24" s="440"/>
    </row>
    <row r="25" spans="1:27">
      <c r="A25" s="412">
        <v>3.3</v>
      </c>
      <c r="B25" s="431" t="s">
        <v>550</v>
      </c>
      <c r="C25" s="431"/>
      <c r="D25" s="415"/>
      <c r="E25" s="440"/>
      <c r="F25" s="440"/>
      <c r="G25" s="440"/>
      <c r="H25" s="415"/>
      <c r="I25" s="440"/>
      <c r="J25" s="440"/>
      <c r="K25" s="440"/>
      <c r="L25" s="415"/>
      <c r="M25" s="440"/>
      <c r="N25" s="440"/>
      <c r="O25" s="440"/>
      <c r="P25" s="440"/>
      <c r="Q25" s="440"/>
      <c r="R25" s="440"/>
      <c r="S25" s="440"/>
      <c r="T25" s="415"/>
      <c r="U25" s="440"/>
      <c r="V25" s="440"/>
      <c r="W25" s="440"/>
      <c r="X25" s="440"/>
      <c r="Y25" s="440"/>
      <c r="Z25" s="440"/>
      <c r="AA25" s="440"/>
    </row>
    <row r="26" spans="1:27">
      <c r="A26" s="412">
        <v>3.4</v>
      </c>
      <c r="B26" s="431" t="s">
        <v>551</v>
      </c>
      <c r="C26" s="431"/>
      <c r="D26" s="415"/>
      <c r="E26" s="440"/>
      <c r="F26" s="440"/>
      <c r="G26" s="440"/>
      <c r="H26" s="415"/>
      <c r="I26" s="440"/>
      <c r="J26" s="440"/>
      <c r="K26" s="440"/>
      <c r="L26" s="415"/>
      <c r="M26" s="440"/>
      <c r="N26" s="440"/>
      <c r="O26" s="440"/>
      <c r="P26" s="440"/>
      <c r="Q26" s="440"/>
      <c r="R26" s="440"/>
      <c r="S26" s="440"/>
      <c r="T26" s="415"/>
      <c r="U26" s="440"/>
      <c r="V26" s="440"/>
      <c r="W26" s="440"/>
      <c r="X26" s="440"/>
      <c r="Y26" s="440"/>
      <c r="Z26" s="440"/>
      <c r="AA26" s="440"/>
    </row>
    <row r="27" spans="1:27">
      <c r="A27" s="412">
        <v>3.5</v>
      </c>
      <c r="B27" s="431" t="s">
        <v>552</v>
      </c>
      <c r="C27" s="431"/>
      <c r="D27" s="415"/>
      <c r="E27" s="440"/>
      <c r="F27" s="440"/>
      <c r="G27" s="440"/>
      <c r="H27" s="415"/>
      <c r="I27" s="440"/>
      <c r="J27" s="440"/>
      <c r="K27" s="440"/>
      <c r="L27" s="415"/>
      <c r="M27" s="440"/>
      <c r="N27" s="440"/>
      <c r="O27" s="440"/>
      <c r="P27" s="440"/>
      <c r="Q27" s="440"/>
      <c r="R27" s="440"/>
      <c r="S27" s="440"/>
      <c r="T27" s="415"/>
      <c r="U27" s="440"/>
      <c r="V27" s="440"/>
      <c r="W27" s="440"/>
      <c r="X27" s="440"/>
      <c r="Y27" s="440"/>
      <c r="Z27" s="440"/>
      <c r="AA27" s="440"/>
    </row>
    <row r="28" spans="1:27">
      <c r="A28" s="412">
        <v>3.6</v>
      </c>
      <c r="B28" s="431" t="s">
        <v>553</v>
      </c>
      <c r="C28" s="431"/>
      <c r="D28" s="415"/>
      <c r="E28" s="440"/>
      <c r="F28" s="440"/>
      <c r="G28" s="440"/>
      <c r="H28" s="415"/>
      <c r="I28" s="440"/>
      <c r="J28" s="440"/>
      <c r="K28" s="440"/>
      <c r="L28" s="415"/>
      <c r="M28" s="440"/>
      <c r="N28" s="440"/>
      <c r="O28" s="440"/>
      <c r="P28" s="440"/>
      <c r="Q28" s="440"/>
      <c r="R28" s="440"/>
      <c r="S28" s="440"/>
      <c r="T28" s="415"/>
      <c r="U28" s="440"/>
      <c r="V28" s="440"/>
      <c r="W28" s="440"/>
      <c r="X28" s="440"/>
      <c r="Y28" s="440"/>
      <c r="Z28" s="440"/>
      <c r="AA28" s="44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125" defaultRowHeight="12.75"/>
  <cols>
    <col min="1" max="1" width="11.875" style="422" bestFit="1" customWidth="1"/>
    <col min="2" max="2" width="90.25" style="422" bestFit="1" customWidth="1"/>
    <col min="3" max="3" width="20.125" style="422" customWidth="1"/>
    <col min="4" max="4" width="22.25" style="422" customWidth="1"/>
    <col min="5" max="7" width="17.125" style="422" customWidth="1"/>
    <col min="8" max="8" width="22.25" style="422" customWidth="1"/>
    <col min="9" max="10" width="17.125" style="422" customWidth="1"/>
    <col min="11" max="27" width="22.25" style="422" customWidth="1"/>
    <col min="28" max="16384" width="9.125" style="422"/>
  </cols>
  <sheetData>
    <row r="1" spans="1:27" ht="15">
      <c r="A1" s="318" t="s">
        <v>108</v>
      </c>
      <c r="B1" s="261" t="s">
        <v>936</v>
      </c>
    </row>
    <row r="2" spans="1:27">
      <c r="A2" s="318" t="s">
        <v>109</v>
      </c>
      <c r="B2" s="321">
        <f>'1. key ratios'!B2</f>
        <v>45291</v>
      </c>
    </row>
    <row r="3" spans="1:27">
      <c r="A3" s="320" t="s">
        <v>556</v>
      </c>
      <c r="C3" s="424"/>
    </row>
    <row r="4" spans="1:27" ht="13.5" thickBot="1">
      <c r="A4" s="320"/>
      <c r="B4" s="424"/>
      <c r="C4" s="424"/>
    </row>
    <row r="5" spans="1:27" ht="13.5" customHeight="1">
      <c r="A5" s="824" t="s">
        <v>884</v>
      </c>
      <c r="B5" s="825"/>
      <c r="C5" s="821" t="s">
        <v>557</v>
      </c>
      <c r="D5" s="822"/>
      <c r="E5" s="822"/>
      <c r="F5" s="822"/>
      <c r="G5" s="822"/>
      <c r="H5" s="822"/>
      <c r="I5" s="822"/>
      <c r="J5" s="822"/>
      <c r="K5" s="822"/>
      <c r="L5" s="822"/>
      <c r="M5" s="822"/>
      <c r="N5" s="822"/>
      <c r="O5" s="822"/>
      <c r="P5" s="822"/>
      <c r="Q5" s="822"/>
      <c r="R5" s="822"/>
      <c r="S5" s="822"/>
      <c r="T5" s="822"/>
      <c r="U5" s="822"/>
      <c r="V5" s="822"/>
      <c r="W5" s="822"/>
      <c r="X5" s="822"/>
      <c r="Y5" s="822"/>
      <c r="Z5" s="822"/>
      <c r="AA5" s="823"/>
    </row>
    <row r="6" spans="1:27" ht="12" customHeight="1">
      <c r="A6" s="826"/>
      <c r="B6" s="827"/>
      <c r="C6" s="830" t="s">
        <v>66</v>
      </c>
      <c r="D6" s="795" t="s">
        <v>875</v>
      </c>
      <c r="E6" s="795"/>
      <c r="F6" s="795"/>
      <c r="G6" s="795"/>
      <c r="H6" s="816" t="s">
        <v>874</v>
      </c>
      <c r="I6" s="817"/>
      <c r="J6" s="817"/>
      <c r="K6" s="817"/>
      <c r="L6" s="448"/>
      <c r="M6" s="799" t="s">
        <v>873</v>
      </c>
      <c r="N6" s="799"/>
      <c r="O6" s="799"/>
      <c r="P6" s="799"/>
      <c r="Q6" s="799"/>
      <c r="R6" s="799"/>
      <c r="S6" s="797"/>
      <c r="T6" s="448"/>
      <c r="U6" s="799" t="s">
        <v>872</v>
      </c>
      <c r="V6" s="799"/>
      <c r="W6" s="799"/>
      <c r="X6" s="799"/>
      <c r="Y6" s="799"/>
      <c r="Z6" s="799"/>
      <c r="AA6" s="820"/>
    </row>
    <row r="7" spans="1:27" ht="25.5">
      <c r="A7" s="828"/>
      <c r="B7" s="829"/>
      <c r="C7" s="831"/>
      <c r="D7" s="446"/>
      <c r="E7" s="419" t="s">
        <v>546</v>
      </c>
      <c r="F7" s="419" t="s">
        <v>870</v>
      </c>
      <c r="G7" s="419" t="s">
        <v>871</v>
      </c>
      <c r="H7" s="423"/>
      <c r="I7" s="419" t="s">
        <v>546</v>
      </c>
      <c r="J7" s="419" t="s">
        <v>870</v>
      </c>
      <c r="K7" s="419" t="s">
        <v>871</v>
      </c>
      <c r="L7" s="443"/>
      <c r="M7" s="419" t="s">
        <v>546</v>
      </c>
      <c r="N7" s="419" t="s">
        <v>883</v>
      </c>
      <c r="O7" s="419" t="s">
        <v>882</v>
      </c>
      <c r="P7" s="419" t="s">
        <v>881</v>
      </c>
      <c r="Q7" s="419" t="s">
        <v>880</v>
      </c>
      <c r="R7" s="419" t="s">
        <v>879</v>
      </c>
      <c r="S7" s="419" t="s">
        <v>865</v>
      </c>
      <c r="T7" s="443"/>
      <c r="U7" s="419" t="s">
        <v>546</v>
      </c>
      <c r="V7" s="419" t="s">
        <v>883</v>
      </c>
      <c r="W7" s="419" t="s">
        <v>882</v>
      </c>
      <c r="X7" s="419" t="s">
        <v>881</v>
      </c>
      <c r="Y7" s="419" t="s">
        <v>880</v>
      </c>
      <c r="Z7" s="419" t="s">
        <v>879</v>
      </c>
      <c r="AA7" s="419" t="s">
        <v>865</v>
      </c>
    </row>
    <row r="8" spans="1:27">
      <c r="A8" s="479">
        <v>1</v>
      </c>
      <c r="B8" s="478" t="s">
        <v>547</v>
      </c>
      <c r="C8" s="477"/>
      <c r="D8" s="412"/>
      <c r="E8" s="412"/>
      <c r="F8" s="412"/>
      <c r="G8" s="412"/>
      <c r="H8" s="412"/>
      <c r="I8" s="412"/>
      <c r="J8" s="412"/>
      <c r="K8" s="412"/>
      <c r="L8" s="412"/>
      <c r="M8" s="412"/>
      <c r="N8" s="412"/>
      <c r="O8" s="412"/>
      <c r="P8" s="412"/>
      <c r="Q8" s="412"/>
      <c r="R8" s="412"/>
      <c r="S8" s="412"/>
      <c r="T8" s="412"/>
      <c r="U8" s="412"/>
      <c r="V8" s="412"/>
      <c r="W8" s="412"/>
      <c r="X8" s="412"/>
      <c r="Y8" s="412"/>
      <c r="Z8" s="412"/>
      <c r="AA8" s="456"/>
    </row>
    <row r="9" spans="1:27">
      <c r="A9" s="470">
        <v>1.1000000000000001</v>
      </c>
      <c r="B9" s="476" t="s">
        <v>558</v>
      </c>
      <c r="C9" s="470"/>
      <c r="D9" s="412"/>
      <c r="E9" s="412"/>
      <c r="F9" s="412"/>
      <c r="G9" s="412"/>
      <c r="H9" s="412"/>
      <c r="I9" s="412"/>
      <c r="J9" s="412"/>
      <c r="K9" s="412"/>
      <c r="L9" s="412"/>
      <c r="M9" s="412"/>
      <c r="N9" s="412"/>
      <c r="O9" s="412"/>
      <c r="P9" s="412"/>
      <c r="Q9" s="412"/>
      <c r="R9" s="412"/>
      <c r="S9" s="412"/>
      <c r="T9" s="412"/>
      <c r="U9" s="412"/>
      <c r="V9" s="412"/>
      <c r="W9" s="412"/>
      <c r="X9" s="412"/>
      <c r="Y9" s="412"/>
      <c r="Z9" s="412"/>
      <c r="AA9" s="456"/>
    </row>
    <row r="10" spans="1:27">
      <c r="A10" s="474" t="s">
        <v>155</v>
      </c>
      <c r="B10" s="475" t="s">
        <v>559</v>
      </c>
      <c r="C10" s="474"/>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56"/>
    </row>
    <row r="11" spans="1:27">
      <c r="A11" s="472" t="s">
        <v>560</v>
      </c>
      <c r="B11" s="473" t="s">
        <v>561</v>
      </c>
      <c r="C11" s="47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56"/>
    </row>
    <row r="12" spans="1:27">
      <c r="A12" s="472" t="s">
        <v>562</v>
      </c>
      <c r="B12" s="473" t="s">
        <v>563</v>
      </c>
      <c r="C12" s="47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56"/>
    </row>
    <row r="13" spans="1:27">
      <c r="A13" s="472" t="s">
        <v>564</v>
      </c>
      <c r="B13" s="473" t="s">
        <v>565</v>
      </c>
      <c r="C13" s="47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56"/>
    </row>
    <row r="14" spans="1:27">
      <c r="A14" s="472" t="s">
        <v>566</v>
      </c>
      <c r="B14" s="473" t="s">
        <v>567</v>
      </c>
      <c r="C14" s="47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56"/>
    </row>
    <row r="15" spans="1:27">
      <c r="A15" s="471">
        <v>1.2</v>
      </c>
      <c r="B15" s="469" t="s">
        <v>878</v>
      </c>
      <c r="C15" s="471"/>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56"/>
    </row>
    <row r="16" spans="1:27">
      <c r="A16" s="470">
        <v>1.3</v>
      </c>
      <c r="B16" s="469" t="s">
        <v>568</v>
      </c>
      <c r="C16" s="468"/>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6"/>
    </row>
    <row r="17" spans="1:27" ht="25.5">
      <c r="A17" s="462" t="s">
        <v>569</v>
      </c>
      <c r="B17" s="465" t="s">
        <v>570</v>
      </c>
      <c r="C17" s="464"/>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56"/>
    </row>
    <row r="18" spans="1:27" ht="25.5">
      <c r="A18" s="460" t="s">
        <v>571</v>
      </c>
      <c r="B18" s="461" t="s">
        <v>572</v>
      </c>
      <c r="C18" s="460"/>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56"/>
    </row>
    <row r="19" spans="1:27">
      <c r="A19" s="462" t="s">
        <v>573</v>
      </c>
      <c r="B19" s="463" t="s">
        <v>574</v>
      </c>
      <c r="C19" s="46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56"/>
    </row>
    <row r="20" spans="1:27">
      <c r="A20" s="460" t="s">
        <v>575</v>
      </c>
      <c r="B20" s="461" t="s">
        <v>576</v>
      </c>
      <c r="C20" s="460"/>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56"/>
    </row>
    <row r="21" spans="1:27">
      <c r="A21" s="459">
        <v>1.4</v>
      </c>
      <c r="B21" s="458" t="s">
        <v>664</v>
      </c>
      <c r="C21" s="457"/>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56"/>
    </row>
    <row r="22" spans="1:27" ht="13.5" thickBot="1">
      <c r="A22" s="455">
        <v>1.5</v>
      </c>
      <c r="B22" s="454" t="s">
        <v>665</v>
      </c>
      <c r="C22" s="453"/>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1"/>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5" sqref="H5:L5"/>
    </sheetView>
  </sheetViews>
  <sheetFormatPr defaultColWidth="9.125" defaultRowHeight="12.75"/>
  <cols>
    <col min="1" max="1" width="11.875" style="422" bestFit="1" customWidth="1"/>
    <col min="2" max="2" width="93.5" style="422" customWidth="1"/>
    <col min="3" max="3" width="14.625" style="422" customWidth="1"/>
    <col min="4" max="5" width="16.125" style="422" customWidth="1"/>
    <col min="6" max="6" width="16.125" style="442" customWidth="1"/>
    <col min="7" max="7" width="25.25" style="442" customWidth="1"/>
    <col min="8" max="8" width="16.125" style="422" customWidth="1"/>
    <col min="9" max="11" width="16.125" style="442" customWidth="1"/>
    <col min="12" max="12" width="26.25" style="442" customWidth="1"/>
    <col min="13" max="16384" width="9.125" style="422"/>
  </cols>
  <sheetData>
    <row r="1" spans="1:12" ht="15">
      <c r="A1" s="318" t="s">
        <v>108</v>
      </c>
      <c r="B1" s="261" t="s">
        <v>936</v>
      </c>
      <c r="F1" s="422"/>
      <c r="G1" s="422"/>
      <c r="I1" s="422"/>
      <c r="J1" s="422"/>
      <c r="K1" s="422"/>
      <c r="L1" s="422"/>
    </row>
    <row r="2" spans="1:12">
      <c r="A2" s="318" t="s">
        <v>109</v>
      </c>
      <c r="B2" s="321">
        <f>'1. key ratios'!B2</f>
        <v>45291</v>
      </c>
      <c r="F2" s="422"/>
      <c r="G2" s="422"/>
      <c r="I2" s="422"/>
      <c r="J2" s="422"/>
      <c r="K2" s="422"/>
      <c r="L2" s="422"/>
    </row>
    <row r="3" spans="1:12">
      <c r="A3" s="320" t="s">
        <v>579</v>
      </c>
      <c r="F3" s="422"/>
      <c r="G3" s="422"/>
      <c r="I3" s="422"/>
      <c r="J3" s="422"/>
      <c r="K3" s="422"/>
      <c r="L3" s="422"/>
    </row>
    <row r="4" spans="1:12">
      <c r="F4" s="422"/>
      <c r="G4" s="422"/>
      <c r="I4" s="422"/>
      <c r="J4" s="422"/>
      <c r="K4" s="422"/>
      <c r="L4" s="422"/>
    </row>
    <row r="5" spans="1:12" ht="37.5" customHeight="1">
      <c r="A5" s="783" t="s">
        <v>580</v>
      </c>
      <c r="B5" s="784"/>
      <c r="C5" s="832" t="s">
        <v>581</v>
      </c>
      <c r="D5" s="833"/>
      <c r="E5" s="833"/>
      <c r="F5" s="833"/>
      <c r="G5" s="833"/>
      <c r="H5" s="832" t="s">
        <v>890</v>
      </c>
      <c r="I5" s="834"/>
      <c r="J5" s="834"/>
      <c r="K5" s="834"/>
      <c r="L5" s="835"/>
    </row>
    <row r="6" spans="1:12" ht="39.6" customHeight="1">
      <c r="A6" s="787"/>
      <c r="B6" s="788"/>
      <c r="C6" s="325"/>
      <c r="D6" s="420" t="s">
        <v>875</v>
      </c>
      <c r="E6" s="420" t="s">
        <v>874</v>
      </c>
      <c r="F6" s="420" t="s">
        <v>873</v>
      </c>
      <c r="G6" s="420" t="s">
        <v>872</v>
      </c>
      <c r="H6" s="443"/>
      <c r="I6" s="420" t="s">
        <v>875</v>
      </c>
      <c r="J6" s="420" t="s">
        <v>874</v>
      </c>
      <c r="K6" s="420" t="s">
        <v>873</v>
      </c>
      <c r="L6" s="420" t="s">
        <v>872</v>
      </c>
    </row>
    <row r="7" spans="1:12">
      <c r="A7" s="412">
        <v>1</v>
      </c>
      <c r="B7" s="425" t="s">
        <v>503</v>
      </c>
      <c r="C7" s="425"/>
      <c r="D7" s="412"/>
      <c r="E7" s="412"/>
      <c r="F7" s="482"/>
      <c r="G7" s="482"/>
      <c r="H7" s="412"/>
      <c r="I7" s="482"/>
      <c r="J7" s="482"/>
      <c r="K7" s="482"/>
      <c r="L7" s="482"/>
    </row>
    <row r="8" spans="1:12">
      <c r="A8" s="412">
        <v>2</v>
      </c>
      <c r="B8" s="425" t="s">
        <v>504</v>
      </c>
      <c r="C8" s="425"/>
      <c r="D8" s="412"/>
      <c r="E8" s="412"/>
      <c r="F8" s="419"/>
      <c r="G8" s="419"/>
      <c r="H8" s="412"/>
      <c r="I8" s="419"/>
      <c r="J8" s="419"/>
      <c r="K8" s="419"/>
      <c r="L8" s="419"/>
    </row>
    <row r="9" spans="1:12">
      <c r="A9" s="412">
        <v>3</v>
      </c>
      <c r="B9" s="425" t="s">
        <v>851</v>
      </c>
      <c r="C9" s="425"/>
      <c r="D9" s="412"/>
      <c r="E9" s="412"/>
      <c r="F9" s="421"/>
      <c r="G9" s="421"/>
      <c r="H9" s="412"/>
      <c r="I9" s="421"/>
      <c r="J9" s="421"/>
      <c r="K9" s="421"/>
      <c r="L9" s="421"/>
    </row>
    <row r="10" spans="1:12">
      <c r="A10" s="412">
        <v>4</v>
      </c>
      <c r="B10" s="425" t="s">
        <v>505</v>
      </c>
      <c r="C10" s="425"/>
      <c r="D10" s="412"/>
      <c r="E10" s="412"/>
      <c r="F10" s="421"/>
      <c r="G10" s="421"/>
      <c r="H10" s="412"/>
      <c r="I10" s="421"/>
      <c r="J10" s="421"/>
      <c r="K10" s="421"/>
      <c r="L10" s="421"/>
    </row>
    <row r="11" spans="1:12">
      <c r="A11" s="412">
        <v>5</v>
      </c>
      <c r="B11" s="425" t="s">
        <v>506</v>
      </c>
      <c r="C11" s="425"/>
      <c r="D11" s="412"/>
      <c r="E11" s="412"/>
      <c r="F11" s="421"/>
      <c r="G11" s="421"/>
      <c r="H11" s="412"/>
      <c r="I11" s="421"/>
      <c r="J11" s="421"/>
      <c r="K11" s="421"/>
      <c r="L11" s="421"/>
    </row>
    <row r="12" spans="1:12">
      <c r="A12" s="412">
        <v>6</v>
      </c>
      <c r="B12" s="425" t="s">
        <v>507</v>
      </c>
      <c r="C12" s="425"/>
      <c r="D12" s="412"/>
      <c r="E12" s="412"/>
      <c r="F12" s="421"/>
      <c r="G12" s="421"/>
      <c r="H12" s="412"/>
      <c r="I12" s="421"/>
      <c r="J12" s="421"/>
      <c r="K12" s="421"/>
      <c r="L12" s="421"/>
    </row>
    <row r="13" spans="1:12">
      <c r="A13" s="412">
        <v>7</v>
      </c>
      <c r="B13" s="425" t="s">
        <v>508</v>
      </c>
      <c r="C13" s="425"/>
      <c r="D13" s="412"/>
      <c r="E13" s="412"/>
      <c r="F13" s="421"/>
      <c r="G13" s="421"/>
      <c r="H13" s="412"/>
      <c r="I13" s="421"/>
      <c r="J13" s="421"/>
      <c r="K13" s="421"/>
      <c r="L13" s="421"/>
    </row>
    <row r="14" spans="1:12">
      <c r="A14" s="412">
        <v>8</v>
      </c>
      <c r="B14" s="425" t="s">
        <v>509</v>
      </c>
      <c r="C14" s="425"/>
      <c r="D14" s="412"/>
      <c r="E14" s="412"/>
      <c r="F14" s="421"/>
      <c r="G14" s="421"/>
      <c r="H14" s="412"/>
      <c r="I14" s="421"/>
      <c r="J14" s="421"/>
      <c r="K14" s="421"/>
      <c r="L14" s="421"/>
    </row>
    <row r="15" spans="1:12">
      <c r="A15" s="412">
        <v>9</v>
      </c>
      <c r="B15" s="425" t="s">
        <v>510</v>
      </c>
      <c r="C15" s="425"/>
      <c r="D15" s="412"/>
      <c r="E15" s="412"/>
      <c r="F15" s="421"/>
      <c r="G15" s="421"/>
      <c r="H15" s="412"/>
      <c r="I15" s="421"/>
      <c r="J15" s="421"/>
      <c r="K15" s="421"/>
      <c r="L15" s="421"/>
    </row>
    <row r="16" spans="1:12">
      <c r="A16" s="412">
        <v>10</v>
      </c>
      <c r="B16" s="425" t="s">
        <v>511</v>
      </c>
      <c r="C16" s="425"/>
      <c r="D16" s="412"/>
      <c r="E16" s="412"/>
      <c r="F16" s="421"/>
      <c r="G16" s="421"/>
      <c r="H16" s="412"/>
      <c r="I16" s="421"/>
      <c r="J16" s="421"/>
      <c r="K16" s="421"/>
      <c r="L16" s="421"/>
    </row>
    <row r="17" spans="1:12">
      <c r="A17" s="412">
        <v>11</v>
      </c>
      <c r="B17" s="425" t="s">
        <v>512</v>
      </c>
      <c r="C17" s="425"/>
      <c r="D17" s="412"/>
      <c r="E17" s="412"/>
      <c r="F17" s="421"/>
      <c r="G17" s="421"/>
      <c r="H17" s="412"/>
      <c r="I17" s="421"/>
      <c r="J17" s="421"/>
      <c r="K17" s="421"/>
      <c r="L17" s="421"/>
    </row>
    <row r="18" spans="1:12">
      <c r="A18" s="412">
        <v>12</v>
      </c>
      <c r="B18" s="425" t="s">
        <v>513</v>
      </c>
      <c r="C18" s="425"/>
      <c r="D18" s="412"/>
      <c r="E18" s="412"/>
      <c r="F18" s="421"/>
      <c r="G18" s="421"/>
      <c r="H18" s="412"/>
      <c r="I18" s="421"/>
      <c r="J18" s="421"/>
      <c r="K18" s="421"/>
      <c r="L18" s="421"/>
    </row>
    <row r="19" spans="1:12">
      <c r="A19" s="412">
        <v>13</v>
      </c>
      <c r="B19" s="425" t="s">
        <v>514</v>
      </c>
      <c r="C19" s="425"/>
      <c r="D19" s="412"/>
      <c r="E19" s="412"/>
      <c r="F19" s="421"/>
      <c r="G19" s="421"/>
      <c r="H19" s="412"/>
      <c r="I19" s="421"/>
      <c r="J19" s="421"/>
      <c r="K19" s="421"/>
      <c r="L19" s="421"/>
    </row>
    <row r="20" spans="1:12">
      <c r="A20" s="412">
        <v>14</v>
      </c>
      <c r="B20" s="425" t="s">
        <v>515</v>
      </c>
      <c r="C20" s="425"/>
      <c r="D20" s="412"/>
      <c r="E20" s="412"/>
      <c r="F20" s="421"/>
      <c r="G20" s="421"/>
      <c r="H20" s="412"/>
      <c r="I20" s="421"/>
      <c r="J20" s="421"/>
      <c r="K20" s="421"/>
      <c r="L20" s="421"/>
    </row>
    <row r="21" spans="1:12">
      <c r="A21" s="412">
        <v>15</v>
      </c>
      <c r="B21" s="425" t="s">
        <v>516</v>
      </c>
      <c r="C21" s="425"/>
      <c r="D21" s="412"/>
      <c r="E21" s="412"/>
      <c r="F21" s="421"/>
      <c r="G21" s="421"/>
      <c r="H21" s="412"/>
      <c r="I21" s="421"/>
      <c r="J21" s="421"/>
      <c r="K21" s="421"/>
      <c r="L21" s="421"/>
    </row>
    <row r="22" spans="1:12">
      <c r="A22" s="412">
        <v>16</v>
      </c>
      <c r="B22" s="425" t="s">
        <v>517</v>
      </c>
      <c r="C22" s="425"/>
      <c r="D22" s="412"/>
      <c r="E22" s="412"/>
      <c r="F22" s="421"/>
      <c r="G22" s="421"/>
      <c r="H22" s="412"/>
      <c r="I22" s="421"/>
      <c r="J22" s="421"/>
      <c r="K22" s="421"/>
      <c r="L22" s="421"/>
    </row>
    <row r="23" spans="1:12">
      <c r="A23" s="412">
        <v>17</v>
      </c>
      <c r="B23" s="425" t="s">
        <v>518</v>
      </c>
      <c r="C23" s="425"/>
      <c r="D23" s="412"/>
      <c r="E23" s="412"/>
      <c r="F23" s="421"/>
      <c r="G23" s="421"/>
      <c r="H23" s="412"/>
      <c r="I23" s="421"/>
      <c r="J23" s="421"/>
      <c r="K23" s="421"/>
      <c r="L23" s="421"/>
    </row>
    <row r="24" spans="1:12">
      <c r="A24" s="412">
        <v>18</v>
      </c>
      <c r="B24" s="425" t="s">
        <v>519</v>
      </c>
      <c r="C24" s="425"/>
      <c r="D24" s="412"/>
      <c r="E24" s="412"/>
      <c r="F24" s="421"/>
      <c r="G24" s="421"/>
      <c r="H24" s="412"/>
      <c r="I24" s="421"/>
      <c r="J24" s="421"/>
      <c r="K24" s="421"/>
      <c r="L24" s="421"/>
    </row>
    <row r="25" spans="1:12">
      <c r="A25" s="412">
        <v>19</v>
      </c>
      <c r="B25" s="425" t="s">
        <v>520</v>
      </c>
      <c r="C25" s="425"/>
      <c r="D25" s="412"/>
      <c r="E25" s="412"/>
      <c r="F25" s="421"/>
      <c r="G25" s="421"/>
      <c r="H25" s="412"/>
      <c r="I25" s="421"/>
      <c r="J25" s="421"/>
      <c r="K25" s="421"/>
      <c r="L25" s="421"/>
    </row>
    <row r="26" spans="1:12">
      <c r="A26" s="412">
        <v>20</v>
      </c>
      <c r="B26" s="425" t="s">
        <v>521</v>
      </c>
      <c r="C26" s="425"/>
      <c r="D26" s="412"/>
      <c r="E26" s="412"/>
      <c r="F26" s="421"/>
      <c r="G26" s="421"/>
      <c r="H26" s="412"/>
      <c r="I26" s="421"/>
      <c r="J26" s="421"/>
      <c r="K26" s="421"/>
      <c r="L26" s="421"/>
    </row>
    <row r="27" spans="1:12">
      <c r="A27" s="412">
        <v>21</v>
      </c>
      <c r="B27" s="425" t="s">
        <v>522</v>
      </c>
      <c r="C27" s="425"/>
      <c r="D27" s="412"/>
      <c r="E27" s="412"/>
      <c r="F27" s="421"/>
      <c r="G27" s="421"/>
      <c r="H27" s="412"/>
      <c r="I27" s="421"/>
      <c r="J27" s="421"/>
      <c r="K27" s="421"/>
      <c r="L27" s="421"/>
    </row>
    <row r="28" spans="1:12">
      <c r="A28" s="412">
        <v>22</v>
      </c>
      <c r="B28" s="425" t="s">
        <v>523</v>
      </c>
      <c r="C28" s="425"/>
      <c r="D28" s="412"/>
      <c r="E28" s="412"/>
      <c r="F28" s="421"/>
      <c r="G28" s="421"/>
      <c r="H28" s="412"/>
      <c r="I28" s="421"/>
      <c r="J28" s="421"/>
      <c r="K28" s="421"/>
      <c r="L28" s="421"/>
    </row>
    <row r="29" spans="1:12">
      <c r="A29" s="412">
        <v>23</v>
      </c>
      <c r="B29" s="425" t="s">
        <v>524</v>
      </c>
      <c r="C29" s="425"/>
      <c r="D29" s="412"/>
      <c r="E29" s="412"/>
      <c r="F29" s="421"/>
      <c r="G29" s="421"/>
      <c r="H29" s="412"/>
      <c r="I29" s="421"/>
      <c r="J29" s="421"/>
      <c r="K29" s="421"/>
      <c r="L29" s="421"/>
    </row>
    <row r="30" spans="1:12">
      <c r="A30" s="412">
        <v>24</v>
      </c>
      <c r="B30" s="425" t="s">
        <v>525</v>
      </c>
      <c r="C30" s="425"/>
      <c r="D30" s="412"/>
      <c r="E30" s="412"/>
      <c r="F30" s="421"/>
      <c r="G30" s="421"/>
      <c r="H30" s="412"/>
      <c r="I30" s="421"/>
      <c r="J30" s="421"/>
      <c r="K30" s="421"/>
      <c r="L30" s="421"/>
    </row>
    <row r="31" spans="1:12">
      <c r="A31" s="412">
        <v>25</v>
      </c>
      <c r="B31" s="425" t="s">
        <v>526</v>
      </c>
      <c r="C31" s="425"/>
      <c r="D31" s="412"/>
      <c r="E31" s="412"/>
      <c r="F31" s="421"/>
      <c r="G31" s="421"/>
      <c r="H31" s="412"/>
      <c r="I31" s="421"/>
      <c r="J31" s="421"/>
      <c r="K31" s="421"/>
      <c r="L31" s="421"/>
    </row>
    <row r="32" spans="1:12">
      <c r="A32" s="412">
        <v>26</v>
      </c>
      <c r="B32" s="425" t="s">
        <v>582</v>
      </c>
      <c r="C32" s="425"/>
      <c r="D32" s="412"/>
      <c r="E32" s="412"/>
      <c r="F32" s="421"/>
      <c r="G32" s="421"/>
      <c r="H32" s="412"/>
      <c r="I32" s="421"/>
      <c r="J32" s="421"/>
      <c r="K32" s="421"/>
      <c r="L32" s="421"/>
    </row>
    <row r="33" spans="1:12">
      <c r="A33" s="412">
        <v>27</v>
      </c>
      <c r="B33" s="481" t="s">
        <v>66</v>
      </c>
      <c r="C33" s="481"/>
      <c r="D33" s="412"/>
      <c r="E33" s="412"/>
      <c r="F33" s="421"/>
      <c r="G33" s="421"/>
      <c r="H33" s="412"/>
      <c r="I33" s="421"/>
      <c r="J33" s="421"/>
      <c r="K33" s="421"/>
      <c r="L33" s="421"/>
    </row>
    <row r="35" spans="1:12">
      <c r="B35" s="480"/>
      <c r="C35" s="48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 sqref="B2"/>
    </sheetView>
  </sheetViews>
  <sheetFormatPr defaultColWidth="8.75" defaultRowHeight="12.75"/>
  <cols>
    <col min="1" max="1" width="11.875" style="326" bestFit="1" customWidth="1"/>
    <col min="2" max="2" width="165.125" style="326" customWidth="1"/>
    <col min="3" max="11" width="28.25" style="326" customWidth="1"/>
    <col min="12" max="16384" width="8.75" style="326"/>
  </cols>
  <sheetData>
    <row r="1" spans="1:11" s="319" customFormat="1" ht="15">
      <c r="A1" s="318" t="s">
        <v>108</v>
      </c>
      <c r="B1" s="261" t="s">
        <v>936</v>
      </c>
      <c r="C1" s="422"/>
      <c r="D1" s="422"/>
      <c r="E1" s="422"/>
      <c r="F1" s="422"/>
      <c r="G1" s="422"/>
      <c r="H1" s="422"/>
      <c r="I1" s="422"/>
      <c r="J1" s="422"/>
      <c r="K1" s="422"/>
    </row>
    <row r="2" spans="1:11" s="319" customFormat="1">
      <c r="A2" s="318" t="s">
        <v>109</v>
      </c>
      <c r="B2" s="321">
        <f>'1. key ratios'!B2</f>
        <v>45291</v>
      </c>
      <c r="C2" s="422"/>
      <c r="D2" s="422"/>
      <c r="E2" s="422"/>
      <c r="F2" s="422"/>
      <c r="G2" s="422"/>
      <c r="H2" s="422"/>
      <c r="I2" s="422"/>
      <c r="J2" s="422"/>
      <c r="K2" s="422"/>
    </row>
    <row r="3" spans="1:11" s="319" customFormat="1">
      <c r="A3" s="320" t="s">
        <v>583</v>
      </c>
      <c r="B3" s="422"/>
      <c r="C3" s="422"/>
      <c r="D3" s="422"/>
      <c r="E3" s="422"/>
      <c r="F3" s="422"/>
      <c r="G3" s="422"/>
      <c r="H3" s="422"/>
      <c r="I3" s="422"/>
      <c r="J3" s="422"/>
      <c r="K3" s="422"/>
    </row>
    <row r="4" spans="1:11">
      <c r="A4" s="487"/>
      <c r="B4" s="487"/>
      <c r="C4" s="486" t="s">
        <v>487</v>
      </c>
      <c r="D4" s="486" t="s">
        <v>488</v>
      </c>
      <c r="E4" s="486" t="s">
        <v>489</v>
      </c>
      <c r="F4" s="486" t="s">
        <v>490</v>
      </c>
      <c r="G4" s="486" t="s">
        <v>491</v>
      </c>
      <c r="H4" s="486" t="s">
        <v>492</v>
      </c>
      <c r="I4" s="486" t="s">
        <v>493</v>
      </c>
      <c r="J4" s="486" t="s">
        <v>494</v>
      </c>
      <c r="K4" s="486" t="s">
        <v>495</v>
      </c>
    </row>
    <row r="5" spans="1:11" ht="104.1" customHeight="1">
      <c r="A5" s="836" t="s">
        <v>889</v>
      </c>
      <c r="B5" s="837"/>
      <c r="C5" s="485" t="s">
        <v>584</v>
      </c>
      <c r="D5" s="485" t="s">
        <v>577</v>
      </c>
      <c r="E5" s="485" t="s">
        <v>578</v>
      </c>
      <c r="F5" s="485" t="s">
        <v>888</v>
      </c>
      <c r="G5" s="485" t="s">
        <v>585</v>
      </c>
      <c r="H5" s="485" t="s">
        <v>586</v>
      </c>
      <c r="I5" s="485" t="s">
        <v>587</v>
      </c>
      <c r="J5" s="485" t="s">
        <v>588</v>
      </c>
      <c r="K5" s="485" t="s">
        <v>589</v>
      </c>
    </row>
    <row r="6" spans="1:11">
      <c r="A6" s="412">
        <v>1</v>
      </c>
      <c r="B6" s="412" t="s">
        <v>590</v>
      </c>
      <c r="C6" s="412"/>
      <c r="D6" s="412"/>
      <c r="E6" s="412"/>
      <c r="F6" s="412"/>
      <c r="G6" s="412"/>
      <c r="H6" s="412"/>
      <c r="I6" s="412"/>
      <c r="J6" s="412"/>
      <c r="K6" s="412"/>
    </row>
    <row r="7" spans="1:11">
      <c r="A7" s="412">
        <v>2</v>
      </c>
      <c r="B7" s="412" t="s">
        <v>591</v>
      </c>
      <c r="C7" s="412"/>
      <c r="D7" s="412"/>
      <c r="E7" s="412"/>
      <c r="F7" s="412"/>
      <c r="G7" s="412"/>
      <c r="H7" s="412"/>
      <c r="I7" s="412"/>
      <c r="J7" s="412"/>
      <c r="K7" s="412"/>
    </row>
    <row r="8" spans="1:11">
      <c r="A8" s="412">
        <v>3</v>
      </c>
      <c r="B8" s="412" t="s">
        <v>555</v>
      </c>
      <c r="C8" s="412"/>
      <c r="D8" s="412"/>
      <c r="E8" s="412"/>
      <c r="F8" s="412"/>
      <c r="G8" s="412"/>
      <c r="H8" s="412"/>
      <c r="I8" s="412"/>
      <c r="J8" s="412"/>
      <c r="K8" s="412"/>
    </row>
    <row r="9" spans="1:11">
      <c r="A9" s="412">
        <v>4</v>
      </c>
      <c r="B9" s="431" t="s">
        <v>887</v>
      </c>
      <c r="C9" s="484"/>
      <c r="D9" s="484"/>
      <c r="E9" s="484"/>
      <c r="F9" s="484"/>
      <c r="G9" s="484"/>
      <c r="H9" s="484"/>
      <c r="I9" s="484"/>
      <c r="J9" s="484"/>
      <c r="K9" s="484"/>
    </row>
    <row r="10" spans="1:11">
      <c r="A10" s="412">
        <v>5</v>
      </c>
      <c r="B10" s="431" t="s">
        <v>886</v>
      </c>
      <c r="C10" s="484"/>
      <c r="D10" s="484"/>
      <c r="E10" s="484"/>
      <c r="F10" s="484"/>
      <c r="G10" s="484"/>
      <c r="H10" s="484"/>
      <c r="I10" s="484"/>
      <c r="J10" s="484"/>
      <c r="K10" s="484"/>
    </row>
    <row r="11" spans="1:11">
      <c r="A11" s="412">
        <v>6</v>
      </c>
      <c r="B11" s="431" t="s">
        <v>885</v>
      </c>
      <c r="C11" s="484"/>
      <c r="D11" s="484"/>
      <c r="E11" s="484"/>
      <c r="F11" s="484"/>
      <c r="G11" s="484"/>
      <c r="H11" s="484"/>
      <c r="I11" s="484"/>
      <c r="J11" s="484"/>
      <c r="K11" s="484"/>
    </row>
    <row r="13" spans="1:11" ht="15">
      <c r="B13" s="483"/>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D19" sqref="D19"/>
    </sheetView>
  </sheetViews>
  <sheetFormatPr defaultColWidth="8.75" defaultRowHeight="15"/>
  <cols>
    <col min="1" max="1" width="10" style="488" bestFit="1" customWidth="1"/>
    <col min="2" max="2" width="71.75" style="488" customWidth="1"/>
    <col min="3" max="3" width="10.625" style="488" bestFit="1" customWidth="1"/>
    <col min="4" max="5" width="15.125" style="488" bestFit="1" customWidth="1"/>
    <col min="6" max="6" width="20" style="488" bestFit="1" customWidth="1"/>
    <col min="7" max="7" width="37.625" style="488" bestFit="1" customWidth="1"/>
    <col min="8" max="8" width="10.625" style="488" bestFit="1" customWidth="1"/>
    <col min="9" max="10" width="15.125" style="488" bestFit="1" customWidth="1"/>
    <col min="11" max="11" width="20" style="488" bestFit="1" customWidth="1"/>
    <col min="12" max="12" width="37.625" style="488" bestFit="1" customWidth="1"/>
    <col min="13" max="13" width="10.625" style="488" bestFit="1" customWidth="1"/>
    <col min="14" max="15" width="15.125" style="488" bestFit="1" customWidth="1"/>
    <col min="16" max="16" width="20" style="488" bestFit="1" customWidth="1"/>
    <col min="17" max="17" width="37.625" style="488" bestFit="1" customWidth="1"/>
    <col min="18" max="18" width="18" style="488" bestFit="1" customWidth="1"/>
    <col min="19" max="19" width="48" style="488" bestFit="1" customWidth="1"/>
    <col min="20" max="20" width="45.875" style="488" bestFit="1" customWidth="1"/>
    <col min="21" max="21" width="48" style="488" bestFit="1" customWidth="1"/>
    <col min="22" max="22" width="44.375" style="488" bestFit="1" customWidth="1"/>
    <col min="23" max="16384" width="8.75" style="488"/>
  </cols>
  <sheetData>
    <row r="1" spans="1:22" ht="15.75">
      <c r="A1" s="318" t="s">
        <v>108</v>
      </c>
      <c r="B1" s="261" t="s">
        <v>936</v>
      </c>
    </row>
    <row r="2" spans="1:22">
      <c r="A2" s="318" t="s">
        <v>109</v>
      </c>
      <c r="B2" s="321">
        <f>'1. key ratios'!B2</f>
        <v>45291</v>
      </c>
    </row>
    <row r="3" spans="1:22">
      <c r="A3" s="320" t="s">
        <v>673</v>
      </c>
      <c r="B3" s="422"/>
    </row>
    <row r="4" spans="1:22">
      <c r="A4" s="320"/>
      <c r="B4" s="422"/>
    </row>
    <row r="5" spans="1:22" ht="24" customHeight="1">
      <c r="A5" s="838" t="s">
        <v>700</v>
      </c>
      <c r="B5" s="838"/>
      <c r="C5" s="840" t="s">
        <v>891</v>
      </c>
      <c r="D5" s="840"/>
      <c r="E5" s="840"/>
      <c r="F5" s="840"/>
      <c r="G5" s="840"/>
      <c r="H5" s="840" t="s">
        <v>581</v>
      </c>
      <c r="I5" s="840"/>
      <c r="J5" s="840"/>
      <c r="K5" s="840"/>
      <c r="L5" s="840"/>
      <c r="M5" s="840" t="s">
        <v>890</v>
      </c>
      <c r="N5" s="840"/>
      <c r="O5" s="840"/>
      <c r="P5" s="840"/>
      <c r="Q5" s="840"/>
      <c r="R5" s="839" t="s">
        <v>699</v>
      </c>
      <c r="S5" s="839" t="s">
        <v>703</v>
      </c>
      <c r="T5" s="839" t="s">
        <v>702</v>
      </c>
      <c r="U5" s="839" t="s">
        <v>932</v>
      </c>
      <c r="V5" s="839" t="s">
        <v>933</v>
      </c>
    </row>
    <row r="6" spans="1:22" ht="36" customHeight="1">
      <c r="A6" s="838"/>
      <c r="B6" s="838"/>
      <c r="C6" s="498"/>
      <c r="D6" s="420" t="s">
        <v>875</v>
      </c>
      <c r="E6" s="420" t="s">
        <v>874</v>
      </c>
      <c r="F6" s="420" t="s">
        <v>873</v>
      </c>
      <c r="G6" s="420" t="s">
        <v>872</v>
      </c>
      <c r="H6" s="498"/>
      <c r="I6" s="420" t="s">
        <v>875</v>
      </c>
      <c r="J6" s="420" t="s">
        <v>874</v>
      </c>
      <c r="K6" s="420" t="s">
        <v>873</v>
      </c>
      <c r="L6" s="420" t="s">
        <v>872</v>
      </c>
      <c r="M6" s="498"/>
      <c r="N6" s="420" t="s">
        <v>875</v>
      </c>
      <c r="O6" s="420" t="s">
        <v>874</v>
      </c>
      <c r="P6" s="420" t="s">
        <v>873</v>
      </c>
      <c r="Q6" s="420" t="s">
        <v>872</v>
      </c>
      <c r="R6" s="839"/>
      <c r="S6" s="839"/>
      <c r="T6" s="839"/>
      <c r="U6" s="839"/>
      <c r="V6" s="839"/>
    </row>
    <row r="7" spans="1:22">
      <c r="A7" s="492">
        <v>1</v>
      </c>
      <c r="B7" s="497" t="s">
        <v>674</v>
      </c>
      <c r="C7" s="484"/>
      <c r="D7" s="484"/>
      <c r="E7" s="484"/>
      <c r="F7" s="484"/>
      <c r="G7" s="484"/>
      <c r="H7" s="484"/>
      <c r="I7" s="484"/>
      <c r="J7" s="484"/>
      <c r="K7" s="484"/>
      <c r="L7" s="484"/>
      <c r="M7" s="484"/>
      <c r="N7" s="484"/>
      <c r="O7" s="484"/>
      <c r="P7" s="484"/>
      <c r="Q7" s="484"/>
      <c r="R7" s="484"/>
      <c r="S7" s="484"/>
      <c r="T7" s="484"/>
      <c r="U7" s="484"/>
      <c r="V7" s="484"/>
    </row>
    <row r="8" spans="1:22">
      <c r="A8" s="492">
        <v>2</v>
      </c>
      <c r="B8" s="496" t="s">
        <v>675</v>
      </c>
      <c r="C8" s="484"/>
      <c r="D8" s="484"/>
      <c r="E8" s="484"/>
      <c r="F8" s="484"/>
      <c r="G8" s="484"/>
      <c r="H8" s="484"/>
      <c r="I8" s="484"/>
      <c r="J8" s="484"/>
      <c r="K8" s="484"/>
      <c r="L8" s="484"/>
      <c r="M8" s="484"/>
      <c r="N8" s="484"/>
      <c r="O8" s="484"/>
      <c r="P8" s="484"/>
      <c r="Q8" s="484"/>
      <c r="R8" s="484"/>
      <c r="S8" s="484"/>
      <c r="T8" s="484"/>
      <c r="U8" s="484"/>
      <c r="V8" s="484"/>
    </row>
    <row r="9" spans="1:22">
      <c r="A9" s="492">
        <v>3</v>
      </c>
      <c r="B9" s="496" t="s">
        <v>676</v>
      </c>
      <c r="C9" s="484"/>
      <c r="D9" s="484"/>
      <c r="E9" s="484"/>
      <c r="F9" s="484"/>
      <c r="G9" s="484"/>
      <c r="H9" s="484"/>
      <c r="I9" s="484"/>
      <c r="J9" s="484"/>
      <c r="K9" s="484"/>
      <c r="L9" s="484"/>
      <c r="M9" s="484"/>
      <c r="N9" s="484"/>
      <c r="O9" s="484"/>
      <c r="P9" s="484"/>
      <c r="Q9" s="484"/>
      <c r="R9" s="484"/>
      <c r="S9" s="484"/>
      <c r="T9" s="484"/>
      <c r="U9" s="484"/>
      <c r="V9" s="484"/>
    </row>
    <row r="10" spans="1:22">
      <c r="A10" s="492">
        <v>4</v>
      </c>
      <c r="B10" s="496" t="s">
        <v>677</v>
      </c>
      <c r="C10" s="484"/>
      <c r="D10" s="484"/>
      <c r="E10" s="484"/>
      <c r="F10" s="484"/>
      <c r="G10" s="484"/>
      <c r="H10" s="484"/>
      <c r="I10" s="484"/>
      <c r="J10" s="484"/>
      <c r="K10" s="484"/>
      <c r="L10" s="484"/>
      <c r="M10" s="484"/>
      <c r="N10" s="484"/>
      <c r="O10" s="484"/>
      <c r="P10" s="484"/>
      <c r="Q10" s="484"/>
      <c r="R10" s="484"/>
      <c r="S10" s="484"/>
      <c r="T10" s="484"/>
      <c r="U10" s="484"/>
      <c r="V10" s="484"/>
    </row>
    <row r="11" spans="1:22">
      <c r="A11" s="492">
        <v>5</v>
      </c>
      <c r="B11" s="496" t="s">
        <v>678</v>
      </c>
      <c r="C11" s="484"/>
      <c r="D11" s="484"/>
      <c r="E11" s="484"/>
      <c r="F11" s="484"/>
      <c r="G11" s="484"/>
      <c r="H11" s="484"/>
      <c r="I11" s="484"/>
      <c r="J11" s="484"/>
      <c r="K11" s="484"/>
      <c r="L11" s="484"/>
      <c r="M11" s="484"/>
      <c r="N11" s="484"/>
      <c r="O11" s="484"/>
      <c r="P11" s="484"/>
      <c r="Q11" s="484"/>
      <c r="R11" s="484"/>
      <c r="S11" s="484"/>
      <c r="T11" s="484"/>
      <c r="U11" s="484"/>
      <c r="V11" s="484"/>
    </row>
    <row r="12" spans="1:22">
      <c r="A12" s="492">
        <v>6</v>
      </c>
      <c r="B12" s="496" t="s">
        <v>679</v>
      </c>
      <c r="C12" s="484"/>
      <c r="D12" s="484"/>
      <c r="E12" s="484"/>
      <c r="F12" s="484"/>
      <c r="G12" s="484"/>
      <c r="H12" s="484"/>
      <c r="I12" s="484"/>
      <c r="J12" s="484"/>
      <c r="K12" s="484"/>
      <c r="L12" s="484"/>
      <c r="M12" s="484"/>
      <c r="N12" s="484"/>
      <c r="O12" s="484"/>
      <c r="P12" s="484"/>
      <c r="Q12" s="484"/>
      <c r="R12" s="484"/>
      <c r="S12" s="484"/>
      <c r="T12" s="484"/>
      <c r="U12" s="484"/>
      <c r="V12" s="484"/>
    </row>
    <row r="13" spans="1:22">
      <c r="A13" s="492">
        <v>7</v>
      </c>
      <c r="B13" s="496" t="s">
        <v>680</v>
      </c>
      <c r="C13" s="484"/>
      <c r="D13" s="484"/>
      <c r="E13" s="484"/>
      <c r="F13" s="484"/>
      <c r="G13" s="484"/>
      <c r="H13" s="484"/>
      <c r="I13" s="484"/>
      <c r="J13" s="484"/>
      <c r="K13" s="484"/>
      <c r="L13" s="484"/>
      <c r="M13" s="484"/>
      <c r="N13" s="484"/>
      <c r="O13" s="484"/>
      <c r="P13" s="484"/>
      <c r="Q13" s="484"/>
      <c r="R13" s="484"/>
      <c r="S13" s="484"/>
      <c r="T13" s="484"/>
      <c r="U13" s="484"/>
      <c r="V13" s="484"/>
    </row>
    <row r="14" spans="1:22">
      <c r="A14" s="490">
        <v>7.1</v>
      </c>
      <c r="B14" s="489" t="s">
        <v>681</v>
      </c>
      <c r="C14" s="484"/>
      <c r="D14" s="484"/>
      <c r="E14" s="484"/>
      <c r="F14" s="484"/>
      <c r="G14" s="484"/>
      <c r="H14" s="484"/>
      <c r="I14" s="484"/>
      <c r="J14" s="484"/>
      <c r="K14" s="484"/>
      <c r="L14" s="484"/>
      <c r="M14" s="484"/>
      <c r="N14" s="484"/>
      <c r="O14" s="484"/>
      <c r="P14" s="484"/>
      <c r="Q14" s="484"/>
      <c r="R14" s="484"/>
      <c r="S14" s="484"/>
      <c r="T14" s="484"/>
      <c r="U14" s="484"/>
      <c r="V14" s="484"/>
    </row>
    <row r="15" spans="1:22">
      <c r="A15" s="490">
        <v>7.2</v>
      </c>
      <c r="B15" s="489" t="s">
        <v>682</v>
      </c>
      <c r="C15" s="484"/>
      <c r="D15" s="484"/>
      <c r="E15" s="484"/>
      <c r="F15" s="484"/>
      <c r="G15" s="484"/>
      <c r="H15" s="484"/>
      <c r="I15" s="484"/>
      <c r="J15" s="484"/>
      <c r="K15" s="484"/>
      <c r="L15" s="484"/>
      <c r="M15" s="484"/>
      <c r="N15" s="484"/>
      <c r="O15" s="484"/>
      <c r="P15" s="484"/>
      <c r="Q15" s="484"/>
      <c r="R15" s="484"/>
      <c r="S15" s="484"/>
      <c r="T15" s="484"/>
      <c r="U15" s="484"/>
      <c r="V15" s="484"/>
    </row>
    <row r="16" spans="1:22">
      <c r="A16" s="490">
        <v>7.3</v>
      </c>
      <c r="B16" s="489" t="s">
        <v>683</v>
      </c>
      <c r="C16" s="484"/>
      <c r="D16" s="484"/>
      <c r="E16" s="484"/>
      <c r="F16" s="484"/>
      <c r="G16" s="484"/>
      <c r="H16" s="484"/>
      <c r="I16" s="484"/>
      <c r="J16" s="484"/>
      <c r="K16" s="484"/>
      <c r="L16" s="484"/>
      <c r="M16" s="484"/>
      <c r="N16" s="484"/>
      <c r="O16" s="484"/>
      <c r="P16" s="484"/>
      <c r="Q16" s="484"/>
      <c r="R16" s="484"/>
      <c r="S16" s="484"/>
      <c r="T16" s="484"/>
      <c r="U16" s="484"/>
      <c r="V16" s="484"/>
    </row>
    <row r="17" spans="1:22">
      <c r="A17" s="492">
        <v>8</v>
      </c>
      <c r="B17" s="496" t="s">
        <v>684</v>
      </c>
      <c r="C17" s="484"/>
      <c r="D17" s="484"/>
      <c r="E17" s="484"/>
      <c r="F17" s="484"/>
      <c r="G17" s="484"/>
      <c r="H17" s="484"/>
      <c r="I17" s="484"/>
      <c r="J17" s="484"/>
      <c r="K17" s="484"/>
      <c r="L17" s="484"/>
      <c r="M17" s="484"/>
      <c r="N17" s="484"/>
      <c r="O17" s="484"/>
      <c r="P17" s="484"/>
      <c r="Q17" s="484"/>
      <c r="R17" s="484"/>
      <c r="S17" s="484"/>
      <c r="T17" s="484"/>
      <c r="U17" s="484"/>
      <c r="V17" s="484"/>
    </row>
    <row r="18" spans="1:22">
      <c r="A18" s="495">
        <v>9</v>
      </c>
      <c r="B18" s="494" t="s">
        <v>685</v>
      </c>
      <c r="C18" s="493"/>
      <c r="D18" s="493"/>
      <c r="E18" s="493"/>
      <c r="F18" s="493"/>
      <c r="G18" s="493"/>
      <c r="H18" s="493"/>
      <c r="I18" s="493"/>
      <c r="J18" s="493"/>
      <c r="K18" s="493"/>
      <c r="L18" s="493"/>
      <c r="M18" s="493"/>
      <c r="N18" s="493"/>
      <c r="O18" s="493"/>
      <c r="P18" s="493"/>
      <c r="Q18" s="493"/>
      <c r="R18" s="493"/>
      <c r="S18" s="493"/>
      <c r="T18" s="493"/>
      <c r="U18" s="493"/>
      <c r="V18" s="493"/>
    </row>
    <row r="19" spans="1:22">
      <c r="A19" s="492">
        <v>10</v>
      </c>
      <c r="B19" s="491" t="s">
        <v>701</v>
      </c>
      <c r="C19" s="484"/>
      <c r="D19" s="484"/>
      <c r="E19" s="484"/>
      <c r="F19" s="484"/>
      <c r="G19" s="484"/>
      <c r="H19" s="484"/>
      <c r="I19" s="484"/>
      <c r="J19" s="484"/>
      <c r="K19" s="484"/>
      <c r="L19" s="484"/>
      <c r="M19" s="484"/>
      <c r="N19" s="484"/>
      <c r="O19" s="484"/>
      <c r="P19" s="484"/>
      <c r="Q19" s="484"/>
      <c r="R19" s="484"/>
      <c r="S19" s="484"/>
      <c r="T19" s="484"/>
      <c r="U19" s="484"/>
      <c r="V19" s="484"/>
    </row>
    <row r="20" spans="1:22" ht="25.5">
      <c r="A20" s="490">
        <v>10.1</v>
      </c>
      <c r="B20" s="489" t="s">
        <v>704</v>
      </c>
      <c r="C20" s="484"/>
      <c r="D20" s="484"/>
      <c r="E20" s="484"/>
      <c r="F20" s="484"/>
      <c r="G20" s="484"/>
      <c r="H20" s="484"/>
      <c r="I20" s="484"/>
      <c r="J20" s="484"/>
      <c r="K20" s="484"/>
      <c r="L20" s="484"/>
      <c r="M20" s="484"/>
      <c r="N20" s="484"/>
      <c r="O20" s="484"/>
      <c r="P20" s="484"/>
      <c r="Q20" s="484"/>
      <c r="R20" s="484"/>
      <c r="S20" s="484"/>
      <c r="T20" s="484"/>
      <c r="U20" s="484"/>
      <c r="V20" s="48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46" zoomScale="115" zoomScaleNormal="115" workbookViewId="0">
      <selection activeCell="B2" sqref="B2"/>
    </sheetView>
  </sheetViews>
  <sheetFormatPr defaultRowHeight="15"/>
  <cols>
    <col min="1" max="1" width="8.75" style="389"/>
    <col min="2" max="2" width="69.25" style="363" customWidth="1"/>
    <col min="3" max="3" width="13.625" style="627" customWidth="1"/>
    <col min="4" max="4" width="14.5" style="627" customWidth="1"/>
    <col min="5" max="8" width="13.125" style="627" customWidth="1"/>
  </cols>
  <sheetData>
    <row r="1" spans="1:8" ht="15.75">
      <c r="A1" s="11" t="s">
        <v>108</v>
      </c>
      <c r="B1" s="261" t="s">
        <v>936</v>
      </c>
      <c r="C1" s="625"/>
      <c r="D1" s="626"/>
      <c r="E1" s="626"/>
      <c r="F1" s="626"/>
      <c r="G1" s="626"/>
    </row>
    <row r="2" spans="1:8" ht="15.75">
      <c r="A2" s="11" t="s">
        <v>109</v>
      </c>
      <c r="B2" s="546">
        <f>'1. key ratios'!B2</f>
        <v>45291</v>
      </c>
      <c r="C2" s="625"/>
      <c r="D2" s="626"/>
      <c r="E2" s="626"/>
      <c r="F2" s="626"/>
      <c r="G2" s="626"/>
    </row>
    <row r="3" spans="1:8" ht="15.75">
      <c r="A3" s="11"/>
      <c r="B3" s="10"/>
      <c r="C3" s="625"/>
      <c r="D3" s="626"/>
      <c r="E3" s="626"/>
      <c r="F3" s="626"/>
      <c r="G3" s="626"/>
    </row>
    <row r="4" spans="1:8" ht="21" customHeight="1">
      <c r="A4" s="731" t="s">
        <v>25</v>
      </c>
      <c r="B4" s="732" t="s">
        <v>712</v>
      </c>
      <c r="C4" s="734" t="s">
        <v>114</v>
      </c>
      <c r="D4" s="734"/>
      <c r="E4" s="734"/>
      <c r="F4" s="734" t="s">
        <v>115</v>
      </c>
      <c r="G4" s="734"/>
      <c r="H4" s="735"/>
    </row>
    <row r="5" spans="1:8" ht="21" customHeight="1">
      <c r="A5" s="731"/>
      <c r="B5" s="733"/>
      <c r="C5" s="628" t="s">
        <v>26</v>
      </c>
      <c r="D5" s="628" t="s">
        <v>88</v>
      </c>
      <c r="E5" s="628" t="s">
        <v>66</v>
      </c>
      <c r="F5" s="628" t="s">
        <v>26</v>
      </c>
      <c r="G5" s="628" t="s">
        <v>88</v>
      </c>
      <c r="H5" s="628" t="s">
        <v>66</v>
      </c>
    </row>
    <row r="6" spans="1:8" ht="26.45" customHeight="1">
      <c r="A6" s="731"/>
      <c r="B6" s="338" t="s">
        <v>95</v>
      </c>
      <c r="C6" s="725"/>
      <c r="D6" s="726"/>
      <c r="E6" s="726"/>
      <c r="F6" s="726"/>
      <c r="G6" s="726"/>
      <c r="H6" s="727"/>
    </row>
    <row r="7" spans="1:8" ht="23.1" customHeight="1">
      <c r="A7" s="378">
        <v>1</v>
      </c>
      <c r="B7" s="339" t="s">
        <v>826</v>
      </c>
      <c r="C7" s="629">
        <f>SUM(C8:C10)</f>
        <v>1765407.43</v>
      </c>
      <c r="D7" s="629">
        <f>SUM(D8:D10)</f>
        <v>7857114.0199999996</v>
      </c>
      <c r="E7" s="630">
        <f>C7+D7</f>
        <v>9622521.4499999993</v>
      </c>
      <c r="F7" s="629">
        <f>SUM(F8:F10)</f>
        <v>2418411.12</v>
      </c>
      <c r="G7" s="629">
        <f>SUM(G8:G10)</f>
        <v>4025213.4099999997</v>
      </c>
      <c r="H7" s="630">
        <f>F7+G7</f>
        <v>6443624.5299999993</v>
      </c>
    </row>
    <row r="8" spans="1:8">
      <c r="A8" s="378">
        <v>1.1000000000000001</v>
      </c>
      <c r="B8" s="340" t="s">
        <v>96</v>
      </c>
      <c r="C8" s="631">
        <v>109239.2</v>
      </c>
      <c r="D8" s="631">
        <v>193920.02000000002</v>
      </c>
      <c r="E8" s="632">
        <f t="shared" ref="E8:E36" si="0">C8+D8</f>
        <v>303159.22000000003</v>
      </c>
      <c r="F8" s="631">
        <v>0</v>
      </c>
      <c r="G8" s="631">
        <v>0</v>
      </c>
      <c r="H8" s="632">
        <f t="shared" ref="H8:H36" si="1">F8+G8</f>
        <v>0</v>
      </c>
    </row>
    <row r="9" spans="1:8">
      <c r="A9" s="378">
        <v>1.2</v>
      </c>
      <c r="B9" s="340" t="s">
        <v>97</v>
      </c>
      <c r="C9" s="631">
        <v>350970.49</v>
      </c>
      <c r="D9" s="631">
        <v>349929.77</v>
      </c>
      <c r="E9" s="632">
        <f t="shared" si="0"/>
        <v>700900.26</v>
      </c>
      <c r="F9" s="631">
        <v>0</v>
      </c>
      <c r="G9" s="631">
        <v>0</v>
      </c>
      <c r="H9" s="632">
        <f t="shared" si="1"/>
        <v>0</v>
      </c>
    </row>
    <row r="10" spans="1:8">
      <c r="A10" s="378">
        <v>1.3</v>
      </c>
      <c r="B10" s="340" t="s">
        <v>98</v>
      </c>
      <c r="C10" s="631">
        <v>1305197.74</v>
      </c>
      <c r="D10" s="631">
        <v>7313264.2299999995</v>
      </c>
      <c r="E10" s="630">
        <f t="shared" si="0"/>
        <v>8618461.9699999988</v>
      </c>
      <c r="F10" s="629">
        <v>2418411.12</v>
      </c>
      <c r="G10" s="629">
        <v>4025213.4099999997</v>
      </c>
      <c r="H10" s="630">
        <f t="shared" si="1"/>
        <v>6443624.5299999993</v>
      </c>
    </row>
    <row r="11" spans="1:8">
      <c r="A11" s="378">
        <v>2</v>
      </c>
      <c r="B11" s="341" t="s">
        <v>713</v>
      </c>
      <c r="C11" s="629">
        <v>0</v>
      </c>
      <c r="D11" s="629">
        <v>0</v>
      </c>
      <c r="E11" s="630">
        <f t="shared" si="0"/>
        <v>0</v>
      </c>
      <c r="F11" s="629">
        <v>0</v>
      </c>
      <c r="G11" s="629">
        <v>0</v>
      </c>
      <c r="H11" s="630">
        <f t="shared" si="1"/>
        <v>0</v>
      </c>
    </row>
    <row r="12" spans="1:8">
      <c r="A12" s="378">
        <v>2.1</v>
      </c>
      <c r="B12" s="342" t="s">
        <v>714</v>
      </c>
      <c r="C12" s="631">
        <v>0</v>
      </c>
      <c r="D12" s="631">
        <v>0</v>
      </c>
      <c r="E12" s="632">
        <f t="shared" si="0"/>
        <v>0</v>
      </c>
      <c r="F12" s="631">
        <v>0</v>
      </c>
      <c r="G12" s="631">
        <v>0</v>
      </c>
      <c r="H12" s="632">
        <f t="shared" si="1"/>
        <v>0</v>
      </c>
    </row>
    <row r="13" spans="1:8" ht="26.45" customHeight="1">
      <c r="A13" s="378">
        <v>3</v>
      </c>
      <c r="B13" s="343" t="s">
        <v>715</v>
      </c>
      <c r="C13" s="629">
        <v>0</v>
      </c>
      <c r="D13" s="629">
        <v>0</v>
      </c>
      <c r="E13" s="630">
        <f t="shared" si="0"/>
        <v>0</v>
      </c>
      <c r="F13" s="629">
        <v>0</v>
      </c>
      <c r="G13" s="629">
        <v>0</v>
      </c>
      <c r="H13" s="630">
        <f t="shared" si="1"/>
        <v>0</v>
      </c>
    </row>
    <row r="14" spans="1:8" ht="26.45" customHeight="1">
      <c r="A14" s="378">
        <v>4</v>
      </c>
      <c r="B14" s="344" t="s">
        <v>716</v>
      </c>
      <c r="C14" s="629">
        <v>0</v>
      </c>
      <c r="D14" s="629">
        <v>0</v>
      </c>
      <c r="E14" s="630">
        <f t="shared" si="0"/>
        <v>0</v>
      </c>
      <c r="F14" s="629">
        <v>0</v>
      </c>
      <c r="G14" s="629">
        <v>0</v>
      </c>
      <c r="H14" s="630">
        <f t="shared" si="1"/>
        <v>0</v>
      </c>
    </row>
    <row r="15" spans="1:8" ht="24.6" customHeight="1">
      <c r="A15" s="378">
        <v>5</v>
      </c>
      <c r="B15" s="344" t="s">
        <v>717</v>
      </c>
      <c r="C15" s="633">
        <f>SUM(C16:C18)</f>
        <v>0</v>
      </c>
      <c r="D15" s="633">
        <f>SUM(D16:D18)</f>
        <v>0</v>
      </c>
      <c r="E15" s="634">
        <f t="shared" si="0"/>
        <v>0</v>
      </c>
      <c r="F15" s="633">
        <f>SUM(F16:F18)</f>
        <v>0</v>
      </c>
      <c r="G15" s="633">
        <f>SUM(G16:G18)</f>
        <v>0</v>
      </c>
      <c r="H15" s="634">
        <f t="shared" si="1"/>
        <v>0</v>
      </c>
    </row>
    <row r="16" spans="1:8">
      <c r="A16" s="378">
        <v>5.0999999999999996</v>
      </c>
      <c r="B16" s="345" t="s">
        <v>718</v>
      </c>
      <c r="C16" s="631">
        <v>0</v>
      </c>
      <c r="D16" s="631">
        <v>0</v>
      </c>
      <c r="E16" s="632">
        <f t="shared" si="0"/>
        <v>0</v>
      </c>
      <c r="F16" s="631">
        <v>0</v>
      </c>
      <c r="G16" s="631">
        <v>0</v>
      </c>
      <c r="H16" s="632">
        <f t="shared" si="1"/>
        <v>0</v>
      </c>
    </row>
    <row r="17" spans="1:8">
      <c r="A17" s="378">
        <v>5.2</v>
      </c>
      <c r="B17" s="345" t="s">
        <v>554</v>
      </c>
      <c r="C17" s="631">
        <v>0</v>
      </c>
      <c r="D17" s="631">
        <v>0</v>
      </c>
      <c r="E17" s="632">
        <f t="shared" si="0"/>
        <v>0</v>
      </c>
      <c r="F17" s="631">
        <v>0</v>
      </c>
      <c r="G17" s="631">
        <v>0</v>
      </c>
      <c r="H17" s="632">
        <f t="shared" si="1"/>
        <v>0</v>
      </c>
    </row>
    <row r="18" spans="1:8">
      <c r="A18" s="378">
        <v>5.3</v>
      </c>
      <c r="B18" s="345" t="s">
        <v>719</v>
      </c>
      <c r="C18" s="631">
        <v>0</v>
      </c>
      <c r="D18" s="631">
        <v>0</v>
      </c>
      <c r="E18" s="632">
        <f t="shared" si="0"/>
        <v>0</v>
      </c>
      <c r="F18" s="631">
        <v>0</v>
      </c>
      <c r="G18" s="631">
        <v>0</v>
      </c>
      <c r="H18" s="632">
        <f t="shared" si="1"/>
        <v>0</v>
      </c>
    </row>
    <row r="19" spans="1:8">
      <c r="A19" s="378">
        <v>6</v>
      </c>
      <c r="B19" s="343" t="s">
        <v>720</v>
      </c>
      <c r="C19" s="629">
        <f>SUM(C20:C21)</f>
        <v>0</v>
      </c>
      <c r="D19" s="629">
        <f>SUM(D20:D21)</f>
        <v>0</v>
      </c>
      <c r="E19" s="630">
        <f t="shared" si="0"/>
        <v>0</v>
      </c>
      <c r="F19" s="629">
        <f>SUM(F20:F21)</f>
        <v>0</v>
      </c>
      <c r="G19" s="629">
        <f>SUM(G20:G21)</f>
        <v>0</v>
      </c>
      <c r="H19" s="630">
        <f t="shared" si="1"/>
        <v>0</v>
      </c>
    </row>
    <row r="20" spans="1:8">
      <c r="A20" s="378">
        <v>6.1</v>
      </c>
      <c r="B20" s="345" t="s">
        <v>554</v>
      </c>
      <c r="C20" s="631">
        <v>0</v>
      </c>
      <c r="D20" s="631">
        <v>0</v>
      </c>
      <c r="E20" s="632">
        <f t="shared" si="0"/>
        <v>0</v>
      </c>
      <c r="F20" s="631">
        <v>0</v>
      </c>
      <c r="G20" s="631">
        <v>0</v>
      </c>
      <c r="H20" s="632">
        <f t="shared" si="1"/>
        <v>0</v>
      </c>
    </row>
    <row r="21" spans="1:8">
      <c r="A21" s="378">
        <v>6.2</v>
      </c>
      <c r="B21" s="345" t="s">
        <v>719</v>
      </c>
      <c r="C21" s="631">
        <v>0</v>
      </c>
      <c r="D21" s="631">
        <v>0</v>
      </c>
      <c r="E21" s="632">
        <f t="shared" si="0"/>
        <v>0</v>
      </c>
      <c r="F21" s="631">
        <v>0</v>
      </c>
      <c r="G21" s="631">
        <v>0</v>
      </c>
      <c r="H21" s="632">
        <f t="shared" si="1"/>
        <v>0</v>
      </c>
    </row>
    <row r="22" spans="1:8">
      <c r="A22" s="378">
        <v>7</v>
      </c>
      <c r="B22" s="346" t="s">
        <v>721</v>
      </c>
      <c r="C22" s="631">
        <v>0</v>
      </c>
      <c r="D22" s="631">
        <v>0</v>
      </c>
      <c r="E22" s="632">
        <f t="shared" si="0"/>
        <v>0</v>
      </c>
      <c r="F22" s="631">
        <v>0</v>
      </c>
      <c r="G22" s="631">
        <v>0</v>
      </c>
      <c r="H22" s="632">
        <f t="shared" si="1"/>
        <v>0</v>
      </c>
    </row>
    <row r="23" spans="1:8">
      <c r="A23" s="378">
        <v>8</v>
      </c>
      <c r="B23" s="347" t="s">
        <v>722</v>
      </c>
      <c r="C23" s="631">
        <v>0</v>
      </c>
      <c r="D23" s="631">
        <v>0</v>
      </c>
      <c r="E23" s="632">
        <f t="shared" si="0"/>
        <v>0</v>
      </c>
      <c r="F23" s="631">
        <v>0</v>
      </c>
      <c r="G23" s="631">
        <v>0</v>
      </c>
      <c r="H23" s="632">
        <f t="shared" si="1"/>
        <v>0</v>
      </c>
    </row>
    <row r="24" spans="1:8">
      <c r="A24" s="378">
        <v>9</v>
      </c>
      <c r="B24" s="344" t="s">
        <v>723</v>
      </c>
      <c r="C24" s="629">
        <f>SUM(C25:C26)</f>
        <v>437067.79</v>
      </c>
      <c r="D24" s="629">
        <f>SUM(D25:D26)</f>
        <v>0</v>
      </c>
      <c r="E24" s="630">
        <f t="shared" si="0"/>
        <v>437067.79</v>
      </c>
      <c r="F24" s="629">
        <f>SUM(F25:F26)</f>
        <v>563070.06350454933</v>
      </c>
      <c r="G24" s="629">
        <f>SUM(G25:G26)</f>
        <v>0</v>
      </c>
      <c r="H24" s="630">
        <f t="shared" si="1"/>
        <v>563070.06350454933</v>
      </c>
    </row>
    <row r="25" spans="1:8">
      <c r="A25" s="378">
        <v>9.1</v>
      </c>
      <c r="B25" s="348" t="s">
        <v>724</v>
      </c>
      <c r="C25" s="631">
        <v>437067.79</v>
      </c>
      <c r="D25" s="631">
        <v>0</v>
      </c>
      <c r="E25" s="632">
        <f t="shared" si="0"/>
        <v>437067.79</v>
      </c>
      <c r="F25" s="629">
        <v>563070.06350454933</v>
      </c>
      <c r="G25" s="631">
        <v>0</v>
      </c>
      <c r="H25" s="632">
        <f t="shared" si="1"/>
        <v>563070.06350454933</v>
      </c>
    </row>
    <row r="26" spans="1:8">
      <c r="A26" s="378">
        <v>9.1999999999999993</v>
      </c>
      <c r="B26" s="348" t="s">
        <v>725</v>
      </c>
      <c r="C26" s="631">
        <v>0</v>
      </c>
      <c r="D26" s="631">
        <v>0</v>
      </c>
      <c r="E26" s="632">
        <f t="shared" si="0"/>
        <v>0</v>
      </c>
      <c r="F26" s="631">
        <v>0</v>
      </c>
      <c r="G26" s="631">
        <v>0</v>
      </c>
      <c r="H26" s="632">
        <f t="shared" si="1"/>
        <v>0</v>
      </c>
    </row>
    <row r="27" spans="1:8">
      <c r="A27" s="378">
        <v>10</v>
      </c>
      <c r="B27" s="344" t="s">
        <v>36</v>
      </c>
      <c r="C27" s="629">
        <f>SUM(C28:C29)</f>
        <v>200000</v>
      </c>
      <c r="D27" s="629">
        <f>SUM(D28:D29)</f>
        <v>0</v>
      </c>
      <c r="E27" s="630">
        <f t="shared" si="0"/>
        <v>200000</v>
      </c>
      <c r="F27" s="629">
        <f>SUM(F28:F29)</f>
        <v>201846.67</v>
      </c>
      <c r="G27" s="629">
        <f>SUM(G28:G29)</f>
        <v>0</v>
      </c>
      <c r="H27" s="630">
        <f t="shared" si="1"/>
        <v>201846.67</v>
      </c>
    </row>
    <row r="28" spans="1:8">
      <c r="A28" s="378">
        <v>10.1</v>
      </c>
      <c r="B28" s="348" t="s">
        <v>726</v>
      </c>
      <c r="C28" s="631">
        <v>0</v>
      </c>
      <c r="D28" s="631">
        <v>0</v>
      </c>
      <c r="E28" s="632">
        <f t="shared" si="0"/>
        <v>0</v>
      </c>
      <c r="F28" s="631">
        <v>0</v>
      </c>
      <c r="G28" s="631">
        <v>0</v>
      </c>
      <c r="H28" s="632">
        <f t="shared" si="1"/>
        <v>0</v>
      </c>
    </row>
    <row r="29" spans="1:8">
      <c r="A29" s="378">
        <v>10.199999999999999</v>
      </c>
      <c r="B29" s="348" t="s">
        <v>727</v>
      </c>
      <c r="C29" s="631">
        <v>200000</v>
      </c>
      <c r="D29" s="631">
        <v>0</v>
      </c>
      <c r="E29" s="632">
        <f t="shared" si="0"/>
        <v>200000</v>
      </c>
      <c r="F29" s="631">
        <v>201846.67</v>
      </c>
      <c r="G29" s="631">
        <v>0</v>
      </c>
      <c r="H29" s="632">
        <f t="shared" si="1"/>
        <v>201846.67</v>
      </c>
    </row>
    <row r="30" spans="1:8">
      <c r="A30" s="378">
        <v>11</v>
      </c>
      <c r="B30" s="344" t="s">
        <v>728</v>
      </c>
      <c r="C30" s="629">
        <f>SUM(C31:C32)</f>
        <v>0</v>
      </c>
      <c r="D30" s="629">
        <f>SUM(D31:D32)</f>
        <v>0</v>
      </c>
      <c r="E30" s="630">
        <f t="shared" si="0"/>
        <v>0</v>
      </c>
      <c r="F30" s="629">
        <f>SUM(F31:F32)</f>
        <v>0</v>
      </c>
      <c r="G30" s="629">
        <f>SUM(G31:G32)</f>
        <v>0</v>
      </c>
      <c r="H30" s="630">
        <f t="shared" si="1"/>
        <v>0</v>
      </c>
    </row>
    <row r="31" spans="1:8">
      <c r="A31" s="378">
        <v>11.1</v>
      </c>
      <c r="B31" s="348" t="s">
        <v>729</v>
      </c>
      <c r="C31" s="631">
        <v>0</v>
      </c>
      <c r="D31" s="631">
        <v>0</v>
      </c>
      <c r="E31" s="632">
        <f t="shared" si="0"/>
        <v>0</v>
      </c>
      <c r="F31" s="631">
        <v>0</v>
      </c>
      <c r="G31" s="631">
        <v>0</v>
      </c>
      <c r="H31" s="632">
        <f t="shared" si="1"/>
        <v>0</v>
      </c>
    </row>
    <row r="32" spans="1:8">
      <c r="A32" s="378">
        <v>11.2</v>
      </c>
      <c r="B32" s="348" t="s">
        <v>730</v>
      </c>
      <c r="C32" s="631">
        <v>0</v>
      </c>
      <c r="D32" s="631">
        <v>0</v>
      </c>
      <c r="E32" s="632">
        <f t="shared" si="0"/>
        <v>0</v>
      </c>
      <c r="F32" s="631">
        <v>0</v>
      </c>
      <c r="G32" s="631">
        <v>0</v>
      </c>
      <c r="H32" s="632">
        <f t="shared" si="1"/>
        <v>0</v>
      </c>
    </row>
    <row r="33" spans="1:8">
      <c r="A33" s="378">
        <v>13</v>
      </c>
      <c r="B33" s="344" t="s">
        <v>99</v>
      </c>
      <c r="C33" s="631">
        <v>10071.179999999998</v>
      </c>
      <c r="D33" s="631">
        <v>472834.63</v>
      </c>
      <c r="E33" s="632">
        <f t="shared" si="0"/>
        <v>482905.81</v>
      </c>
      <c r="F33" s="631">
        <v>9728.39581799999</v>
      </c>
      <c r="G33" s="631">
        <v>0</v>
      </c>
      <c r="H33" s="632">
        <f t="shared" si="1"/>
        <v>9728.39581799999</v>
      </c>
    </row>
    <row r="34" spans="1:8">
      <c r="A34" s="378">
        <v>13.1</v>
      </c>
      <c r="B34" s="349" t="s">
        <v>731</v>
      </c>
      <c r="C34" s="631">
        <v>0</v>
      </c>
      <c r="D34" s="631">
        <v>0</v>
      </c>
      <c r="E34" s="632">
        <f t="shared" si="0"/>
        <v>0</v>
      </c>
      <c r="F34" s="631">
        <v>0</v>
      </c>
      <c r="G34" s="631">
        <v>0</v>
      </c>
      <c r="H34" s="632">
        <f t="shared" si="1"/>
        <v>0</v>
      </c>
    </row>
    <row r="35" spans="1:8">
      <c r="A35" s="378">
        <v>13.2</v>
      </c>
      <c r="B35" s="349" t="s">
        <v>732</v>
      </c>
      <c r="C35" s="631">
        <v>0</v>
      </c>
      <c r="D35" s="631">
        <v>0</v>
      </c>
      <c r="E35" s="632">
        <f t="shared" si="0"/>
        <v>0</v>
      </c>
      <c r="F35" s="631">
        <v>0</v>
      </c>
      <c r="G35" s="631">
        <v>0</v>
      </c>
      <c r="H35" s="632">
        <f t="shared" si="1"/>
        <v>0</v>
      </c>
    </row>
    <row r="36" spans="1:8">
      <c r="A36" s="378">
        <v>14</v>
      </c>
      <c r="B36" s="350" t="s">
        <v>733</v>
      </c>
      <c r="C36" s="629">
        <f>SUM(C7,C11,C13,C14,C15,C19,C22,C23,C24,C27,C30,C33)</f>
        <v>2412546.4</v>
      </c>
      <c r="D36" s="629">
        <f>SUM(D7,D11,D13,D14,D15,D19,D22,D23,D24,D27,D30,D33)</f>
        <v>8329948.6499999994</v>
      </c>
      <c r="E36" s="630">
        <f t="shared" si="0"/>
        <v>10742495.049999999</v>
      </c>
      <c r="F36" s="629">
        <f>SUM(F7,F11,F13,F14,F15,F19,F22,F23,F24,F27,F30,F33)</f>
        <v>3193056.2493225494</v>
      </c>
      <c r="G36" s="629">
        <f>SUM(G7,G11,G13,G14,G15,G19,G22,G23,G24,G27,G30,G33)</f>
        <v>4025213.4099999997</v>
      </c>
      <c r="H36" s="630">
        <f t="shared" si="1"/>
        <v>7218269.6593225487</v>
      </c>
    </row>
    <row r="37" spans="1:8" ht="22.5" customHeight="1">
      <c r="A37" s="378"/>
      <c r="B37" s="351" t="s">
        <v>104</v>
      </c>
      <c r="C37" s="725"/>
      <c r="D37" s="726"/>
      <c r="E37" s="726"/>
      <c r="F37" s="726"/>
      <c r="G37" s="726"/>
      <c r="H37" s="727"/>
    </row>
    <row r="38" spans="1:8">
      <c r="A38" s="378">
        <v>15</v>
      </c>
      <c r="B38" s="352" t="s">
        <v>734</v>
      </c>
      <c r="C38" s="631">
        <v>0</v>
      </c>
      <c r="D38" s="631">
        <v>0</v>
      </c>
      <c r="E38" s="635">
        <f>C38+D38</f>
        <v>0</v>
      </c>
      <c r="F38" s="631">
        <v>0</v>
      </c>
      <c r="G38" s="631">
        <v>0</v>
      </c>
      <c r="H38" s="635">
        <f>F38+G38</f>
        <v>0</v>
      </c>
    </row>
    <row r="39" spans="1:8">
      <c r="A39" s="378">
        <v>15.1</v>
      </c>
      <c r="B39" s="353" t="s">
        <v>714</v>
      </c>
      <c r="C39" s="631">
        <v>0</v>
      </c>
      <c r="D39" s="631">
        <v>0</v>
      </c>
      <c r="E39" s="635">
        <f t="shared" ref="E39:E53" si="2">C39+D39</f>
        <v>0</v>
      </c>
      <c r="F39" s="631">
        <v>0</v>
      </c>
      <c r="G39" s="631">
        <v>0</v>
      </c>
      <c r="H39" s="635">
        <f t="shared" ref="H39:H53" si="3">F39+G39</f>
        <v>0</v>
      </c>
    </row>
    <row r="40" spans="1:8" ht="24" customHeight="1">
      <c r="A40" s="378">
        <v>16</v>
      </c>
      <c r="B40" s="346" t="s">
        <v>735</v>
      </c>
      <c r="C40" s="631">
        <v>0</v>
      </c>
      <c r="D40" s="631">
        <v>0</v>
      </c>
      <c r="E40" s="635">
        <f t="shared" si="2"/>
        <v>0</v>
      </c>
      <c r="F40" s="631">
        <v>0</v>
      </c>
      <c r="G40" s="631">
        <v>0</v>
      </c>
      <c r="H40" s="635">
        <f t="shared" si="3"/>
        <v>0</v>
      </c>
    </row>
    <row r="41" spans="1:8">
      <c r="A41" s="378">
        <v>17</v>
      </c>
      <c r="B41" s="346" t="s">
        <v>736</v>
      </c>
      <c r="C41" s="636">
        <f>SUM(C42:C45)</f>
        <v>544633.28000000026</v>
      </c>
      <c r="D41" s="636">
        <f>SUM(D42:D45)</f>
        <v>744188.13000000035</v>
      </c>
      <c r="E41" s="637">
        <f t="shared" si="2"/>
        <v>1288821.4100000006</v>
      </c>
      <c r="F41" s="636">
        <f>SUM(F42:F45)</f>
        <v>0</v>
      </c>
      <c r="G41" s="636">
        <f>SUM(G42:G45)</f>
        <v>0</v>
      </c>
      <c r="H41" s="637">
        <f t="shared" si="3"/>
        <v>0</v>
      </c>
    </row>
    <row r="42" spans="1:8">
      <c r="A42" s="378">
        <v>17.100000000000001</v>
      </c>
      <c r="B42" s="354" t="s">
        <v>737</v>
      </c>
      <c r="C42" s="631">
        <v>544633.28000000026</v>
      </c>
      <c r="D42" s="631">
        <v>744188.13000000035</v>
      </c>
      <c r="E42" s="635">
        <f t="shared" si="2"/>
        <v>1288821.4100000006</v>
      </c>
      <c r="F42" s="631">
        <v>0</v>
      </c>
      <c r="G42" s="631">
        <v>0</v>
      </c>
      <c r="H42" s="635">
        <f t="shared" si="3"/>
        <v>0</v>
      </c>
    </row>
    <row r="43" spans="1:8">
      <c r="A43" s="378">
        <v>17.2</v>
      </c>
      <c r="B43" s="355" t="s">
        <v>100</v>
      </c>
      <c r="C43" s="631">
        <v>0</v>
      </c>
      <c r="D43" s="631">
        <v>0</v>
      </c>
      <c r="E43" s="635">
        <f t="shared" si="2"/>
        <v>0</v>
      </c>
      <c r="F43" s="631">
        <v>0</v>
      </c>
      <c r="G43" s="631">
        <v>0</v>
      </c>
      <c r="H43" s="635">
        <f t="shared" si="3"/>
        <v>0</v>
      </c>
    </row>
    <row r="44" spans="1:8">
      <c r="A44" s="378">
        <v>17.3</v>
      </c>
      <c r="B44" s="354" t="s">
        <v>738</v>
      </c>
      <c r="C44" s="631">
        <v>0</v>
      </c>
      <c r="D44" s="631">
        <v>0</v>
      </c>
      <c r="E44" s="635">
        <f t="shared" si="2"/>
        <v>0</v>
      </c>
      <c r="F44" s="631">
        <v>0</v>
      </c>
      <c r="G44" s="631">
        <v>0</v>
      </c>
      <c r="H44" s="635">
        <f t="shared" si="3"/>
        <v>0</v>
      </c>
    </row>
    <row r="45" spans="1:8">
      <c r="A45" s="378">
        <v>17.399999999999999</v>
      </c>
      <c r="B45" s="354" t="s">
        <v>739</v>
      </c>
      <c r="C45" s="631">
        <v>0</v>
      </c>
      <c r="D45" s="631">
        <v>0</v>
      </c>
      <c r="E45" s="635">
        <f t="shared" si="2"/>
        <v>0</v>
      </c>
      <c r="F45" s="631">
        <v>0</v>
      </c>
      <c r="G45" s="631">
        <v>0</v>
      </c>
      <c r="H45" s="635">
        <f t="shared" si="3"/>
        <v>0</v>
      </c>
    </row>
    <row r="46" spans="1:8">
      <c r="A46" s="378">
        <v>18</v>
      </c>
      <c r="B46" s="344" t="s">
        <v>740</v>
      </c>
      <c r="C46" s="631">
        <v>0</v>
      </c>
      <c r="D46" s="631">
        <v>0</v>
      </c>
      <c r="E46" s="635">
        <f t="shared" si="2"/>
        <v>0</v>
      </c>
      <c r="F46" s="631">
        <v>0</v>
      </c>
      <c r="G46" s="631">
        <v>0</v>
      </c>
      <c r="H46" s="635">
        <f t="shared" si="3"/>
        <v>0</v>
      </c>
    </row>
    <row r="47" spans="1:8">
      <c r="A47" s="378">
        <v>19</v>
      </c>
      <c r="B47" s="344" t="s">
        <v>741</v>
      </c>
      <c r="C47" s="636">
        <f>SUM(C48:C49)</f>
        <v>6138.76</v>
      </c>
      <c r="D47" s="636">
        <f>SUM(D48:D49)</f>
        <v>0</v>
      </c>
      <c r="E47" s="637">
        <f t="shared" si="2"/>
        <v>6138.76</v>
      </c>
      <c r="F47" s="636">
        <f>SUM(F48:F49)</f>
        <v>40514</v>
      </c>
      <c r="G47" s="636">
        <f>SUM(G48:G49)</f>
        <v>0</v>
      </c>
      <c r="H47" s="637">
        <f t="shared" si="3"/>
        <v>40514</v>
      </c>
    </row>
    <row r="48" spans="1:8">
      <c r="A48" s="378">
        <v>19.100000000000001</v>
      </c>
      <c r="B48" s="356" t="s">
        <v>742</v>
      </c>
      <c r="C48" s="631">
        <v>1203.76</v>
      </c>
      <c r="D48" s="631">
        <v>0</v>
      </c>
      <c r="E48" s="635">
        <f t="shared" si="2"/>
        <v>1203.76</v>
      </c>
      <c r="F48" s="631">
        <v>0</v>
      </c>
      <c r="G48" s="631">
        <v>0</v>
      </c>
      <c r="H48" s="635">
        <f t="shared" si="3"/>
        <v>0</v>
      </c>
    </row>
    <row r="49" spans="1:8">
      <c r="A49" s="378">
        <v>19.2</v>
      </c>
      <c r="B49" s="357" t="s">
        <v>743</v>
      </c>
      <c r="C49" s="631">
        <v>4935</v>
      </c>
      <c r="D49" s="631">
        <v>0</v>
      </c>
      <c r="E49" s="635">
        <f t="shared" si="2"/>
        <v>4935</v>
      </c>
      <c r="F49" s="631">
        <v>40514</v>
      </c>
      <c r="G49" s="631">
        <v>0</v>
      </c>
      <c r="H49" s="635">
        <f t="shared" si="3"/>
        <v>40514</v>
      </c>
    </row>
    <row r="50" spans="1:8">
      <c r="A50" s="378">
        <v>20</v>
      </c>
      <c r="B50" s="358" t="s">
        <v>101</v>
      </c>
      <c r="C50" s="631">
        <v>0</v>
      </c>
      <c r="D50" s="631">
        <v>0</v>
      </c>
      <c r="E50" s="635">
        <f t="shared" si="2"/>
        <v>0</v>
      </c>
      <c r="F50" s="631">
        <v>0</v>
      </c>
      <c r="G50" s="631">
        <v>0</v>
      </c>
      <c r="H50" s="635">
        <f t="shared" si="3"/>
        <v>0</v>
      </c>
    </row>
    <row r="51" spans="1:8">
      <c r="A51" s="378">
        <v>21</v>
      </c>
      <c r="B51" s="359" t="s">
        <v>89</v>
      </c>
      <c r="C51" s="631">
        <v>22541.030000000002</v>
      </c>
      <c r="D51" s="631">
        <v>1455410.4500000002</v>
      </c>
      <c r="E51" s="635">
        <f t="shared" si="2"/>
        <v>1477951.4800000002</v>
      </c>
      <c r="F51" s="631">
        <v>26420.429999999913</v>
      </c>
      <c r="G51" s="631">
        <v>287123.8243426464</v>
      </c>
      <c r="H51" s="635">
        <f t="shared" si="3"/>
        <v>313544.25434264634</v>
      </c>
    </row>
    <row r="52" spans="1:8">
      <c r="A52" s="378">
        <v>21.1</v>
      </c>
      <c r="B52" s="355" t="s">
        <v>744</v>
      </c>
      <c r="C52" s="631">
        <v>0</v>
      </c>
      <c r="D52" s="631">
        <v>0</v>
      </c>
      <c r="E52" s="635">
        <f t="shared" si="2"/>
        <v>0</v>
      </c>
      <c r="F52" s="631">
        <v>0</v>
      </c>
      <c r="G52" s="631">
        <v>0</v>
      </c>
      <c r="H52" s="635">
        <f t="shared" si="3"/>
        <v>0</v>
      </c>
    </row>
    <row r="53" spans="1:8">
      <c r="A53" s="378">
        <v>22</v>
      </c>
      <c r="B53" s="358" t="s">
        <v>745</v>
      </c>
      <c r="C53" s="636">
        <f>SUM(C38,C40,C41,C46,C47,C50,C51)</f>
        <v>573313.0700000003</v>
      </c>
      <c r="D53" s="636">
        <f>SUM(D38,D40,D41,D46,D47,D50,D51)</f>
        <v>2199598.5800000005</v>
      </c>
      <c r="E53" s="637">
        <f t="shared" si="2"/>
        <v>2772911.6500000008</v>
      </c>
      <c r="F53" s="636">
        <f>SUM(F38,F40,F41,F46,F47,F50,F51)</f>
        <v>66934.429999999906</v>
      </c>
      <c r="G53" s="636">
        <f>SUM(G38,G40,G41,G46,G47,G50,G51)</f>
        <v>287123.8243426464</v>
      </c>
      <c r="H53" s="637">
        <f t="shared" si="3"/>
        <v>354058.25434264634</v>
      </c>
    </row>
    <row r="54" spans="1:8" ht="24" customHeight="1">
      <c r="A54" s="378"/>
      <c r="B54" s="360" t="s">
        <v>746</v>
      </c>
      <c r="C54" s="728"/>
      <c r="D54" s="729"/>
      <c r="E54" s="729"/>
      <c r="F54" s="729"/>
      <c r="G54" s="729"/>
      <c r="H54" s="730"/>
    </row>
    <row r="55" spans="1:8">
      <c r="A55" s="378">
        <v>23</v>
      </c>
      <c r="B55" s="358" t="s">
        <v>105</v>
      </c>
      <c r="C55" s="631">
        <v>3700005</v>
      </c>
      <c r="D55" s="631">
        <v>0</v>
      </c>
      <c r="E55" s="635">
        <f>C55+D55</f>
        <v>3700005</v>
      </c>
      <c r="F55" s="631">
        <v>3250005</v>
      </c>
      <c r="G55" s="631">
        <v>0</v>
      </c>
      <c r="H55" s="635">
        <f>F55+G55</f>
        <v>3250005</v>
      </c>
    </row>
    <row r="56" spans="1:8">
      <c r="A56" s="378">
        <v>24</v>
      </c>
      <c r="B56" s="358" t="s">
        <v>747</v>
      </c>
      <c r="C56" s="631">
        <v>0</v>
      </c>
      <c r="D56" s="631">
        <v>0</v>
      </c>
      <c r="E56" s="635">
        <f t="shared" ref="E56:E69" si="4">C56+D56</f>
        <v>0</v>
      </c>
      <c r="F56" s="631">
        <v>0</v>
      </c>
      <c r="G56" s="631">
        <v>0</v>
      </c>
      <c r="H56" s="635">
        <f t="shared" ref="H56:H69" si="5">F56+G56</f>
        <v>0</v>
      </c>
    </row>
    <row r="57" spans="1:8">
      <c r="A57" s="378">
        <v>25</v>
      </c>
      <c r="B57" s="358" t="s">
        <v>102</v>
      </c>
      <c r="C57" s="631">
        <v>0</v>
      </c>
      <c r="D57" s="631">
        <v>0</v>
      </c>
      <c r="E57" s="635">
        <f t="shared" si="4"/>
        <v>0</v>
      </c>
      <c r="F57" s="631">
        <v>0</v>
      </c>
      <c r="G57" s="631">
        <v>0</v>
      </c>
      <c r="H57" s="635">
        <f t="shared" si="5"/>
        <v>0</v>
      </c>
    </row>
    <row r="58" spans="1:8">
      <c r="A58" s="378">
        <v>26</v>
      </c>
      <c r="B58" s="344" t="s">
        <v>748</v>
      </c>
      <c r="C58" s="631">
        <v>0</v>
      </c>
      <c r="D58" s="631">
        <v>0</v>
      </c>
      <c r="E58" s="635">
        <f t="shared" si="4"/>
        <v>0</v>
      </c>
      <c r="F58" s="631">
        <v>0</v>
      </c>
      <c r="G58" s="631">
        <v>0</v>
      </c>
      <c r="H58" s="635">
        <f t="shared" si="5"/>
        <v>0</v>
      </c>
    </row>
    <row r="59" spans="1:8">
      <c r="A59" s="378">
        <v>27</v>
      </c>
      <c r="B59" s="344" t="s">
        <v>749</v>
      </c>
      <c r="C59" s="636">
        <f>SUM(C60:C61)</f>
        <v>0</v>
      </c>
      <c r="D59" s="636">
        <f>SUM(D60:D61)</f>
        <v>6014649.3900000006</v>
      </c>
      <c r="E59" s="637">
        <f t="shared" si="4"/>
        <v>6014649.3900000006</v>
      </c>
      <c r="F59" s="636">
        <f>SUM(F60:F61)</f>
        <v>0</v>
      </c>
      <c r="G59" s="636">
        <f>SUM(G60:G61)</f>
        <v>4000538</v>
      </c>
      <c r="H59" s="637">
        <f t="shared" si="5"/>
        <v>4000538</v>
      </c>
    </row>
    <row r="60" spans="1:8">
      <c r="A60" s="378">
        <v>27.1</v>
      </c>
      <c r="B60" s="356" t="s">
        <v>750</v>
      </c>
      <c r="C60" s="631">
        <v>0</v>
      </c>
      <c r="D60" s="631">
        <v>0</v>
      </c>
      <c r="E60" s="635">
        <f t="shared" si="4"/>
        <v>0</v>
      </c>
      <c r="F60" s="631">
        <v>0</v>
      </c>
      <c r="G60" s="631">
        <v>0</v>
      </c>
      <c r="H60" s="635">
        <f t="shared" si="5"/>
        <v>0</v>
      </c>
    </row>
    <row r="61" spans="1:8">
      <c r="A61" s="378">
        <v>27.2</v>
      </c>
      <c r="B61" s="354" t="s">
        <v>751</v>
      </c>
      <c r="C61" s="631">
        <v>0</v>
      </c>
      <c r="D61" s="631">
        <v>6014649.3900000006</v>
      </c>
      <c r="E61" s="635">
        <f t="shared" si="4"/>
        <v>6014649.3900000006</v>
      </c>
      <c r="F61" s="631">
        <v>0</v>
      </c>
      <c r="G61" s="631">
        <v>4000538</v>
      </c>
      <c r="H61" s="635">
        <f t="shared" si="5"/>
        <v>4000538</v>
      </c>
    </row>
    <row r="62" spans="1:8">
      <c r="A62" s="378">
        <v>28</v>
      </c>
      <c r="B62" s="359" t="s">
        <v>752</v>
      </c>
      <c r="C62" s="631">
        <v>0</v>
      </c>
      <c r="D62" s="631">
        <v>0</v>
      </c>
      <c r="E62" s="635">
        <f t="shared" si="4"/>
        <v>0</v>
      </c>
      <c r="F62" s="631">
        <v>0</v>
      </c>
      <c r="G62" s="631">
        <v>0</v>
      </c>
      <c r="H62" s="635">
        <f t="shared" si="5"/>
        <v>0</v>
      </c>
    </row>
    <row r="63" spans="1:8">
      <c r="A63" s="378">
        <v>29</v>
      </c>
      <c r="B63" s="344" t="s">
        <v>753</v>
      </c>
      <c r="C63" s="636">
        <f>SUM(C64:C66)</f>
        <v>0</v>
      </c>
      <c r="D63" s="636">
        <f>SUM(D64:D66)</f>
        <v>0</v>
      </c>
      <c r="E63" s="637">
        <f t="shared" si="4"/>
        <v>0</v>
      </c>
      <c r="F63" s="629">
        <v>0</v>
      </c>
      <c r="G63" s="629">
        <v>0</v>
      </c>
      <c r="H63" s="637">
        <f t="shared" si="5"/>
        <v>0</v>
      </c>
    </row>
    <row r="64" spans="1:8">
      <c r="A64" s="378">
        <v>29.1</v>
      </c>
      <c r="B64" s="345" t="s">
        <v>754</v>
      </c>
      <c r="C64" s="631">
        <v>0</v>
      </c>
      <c r="D64" s="631">
        <v>0</v>
      </c>
      <c r="E64" s="635">
        <f t="shared" si="4"/>
        <v>0</v>
      </c>
      <c r="F64" s="631">
        <v>0</v>
      </c>
      <c r="G64" s="631">
        <v>0</v>
      </c>
      <c r="H64" s="635">
        <f t="shared" si="5"/>
        <v>0</v>
      </c>
    </row>
    <row r="65" spans="1:8" ht="24.95" customHeight="1">
      <c r="A65" s="378">
        <v>29.2</v>
      </c>
      <c r="B65" s="356" t="s">
        <v>755</v>
      </c>
      <c r="C65" s="631">
        <v>0</v>
      </c>
      <c r="D65" s="631">
        <v>0</v>
      </c>
      <c r="E65" s="635">
        <f t="shared" si="4"/>
        <v>0</v>
      </c>
      <c r="F65" s="631">
        <v>0</v>
      </c>
      <c r="G65" s="631">
        <v>0</v>
      </c>
      <c r="H65" s="635">
        <f t="shared" si="5"/>
        <v>0</v>
      </c>
    </row>
    <row r="66" spans="1:8" ht="22.5" customHeight="1">
      <c r="A66" s="378">
        <v>29.3</v>
      </c>
      <c r="B66" s="348" t="s">
        <v>756</v>
      </c>
      <c r="C66" s="631">
        <v>0</v>
      </c>
      <c r="D66" s="631">
        <v>0</v>
      </c>
      <c r="E66" s="635">
        <f t="shared" si="4"/>
        <v>0</v>
      </c>
      <c r="F66" s="631">
        <v>0</v>
      </c>
      <c r="G66" s="631">
        <v>0</v>
      </c>
      <c r="H66" s="635">
        <f t="shared" si="5"/>
        <v>0</v>
      </c>
    </row>
    <row r="67" spans="1:8">
      <c r="A67" s="378">
        <v>30</v>
      </c>
      <c r="B67" s="344" t="s">
        <v>103</v>
      </c>
      <c r="C67" s="631">
        <v>-1745070.83</v>
      </c>
      <c r="D67" s="631">
        <v>0</v>
      </c>
      <c r="E67" s="635">
        <f t="shared" si="4"/>
        <v>-1745070.83</v>
      </c>
      <c r="F67" s="631">
        <v>-386331.68665609689</v>
      </c>
      <c r="G67" s="631">
        <v>0</v>
      </c>
      <c r="H67" s="635">
        <f t="shared" si="5"/>
        <v>-386331.68665609689</v>
      </c>
    </row>
    <row r="68" spans="1:8">
      <c r="A68" s="378">
        <v>31</v>
      </c>
      <c r="B68" s="361" t="s">
        <v>757</v>
      </c>
      <c r="C68" s="636">
        <f>SUM(C55,C56,C57,C58,C59,C62,C63,C67)</f>
        <v>1954934.17</v>
      </c>
      <c r="D68" s="636">
        <f>SUM(D55,D56,D57,D58,D59,D62,D63,D67)</f>
        <v>6014649.3900000006</v>
      </c>
      <c r="E68" s="637">
        <f t="shared" si="4"/>
        <v>7969583.5600000005</v>
      </c>
      <c r="F68" s="636">
        <f>SUM(F55,F56,F57,F58,F59,F62,F63,F67)</f>
        <v>2863673.313343903</v>
      </c>
      <c r="G68" s="636">
        <f>SUM(G55,G56,G57,G58,G59,G62,G63,G67)</f>
        <v>4000538</v>
      </c>
      <c r="H68" s="637">
        <f t="shared" si="5"/>
        <v>6864211.313343903</v>
      </c>
    </row>
    <row r="69" spans="1:8">
      <c r="A69" s="378">
        <v>32</v>
      </c>
      <c r="B69" s="362" t="s">
        <v>758</v>
      </c>
      <c r="C69" s="636">
        <f>SUM(C53,C68)</f>
        <v>2528247.2400000002</v>
      </c>
      <c r="D69" s="636">
        <f>SUM(D53,D68)</f>
        <v>8214247.9700000007</v>
      </c>
      <c r="E69" s="637">
        <f t="shared" si="4"/>
        <v>10742495.210000001</v>
      </c>
      <c r="F69" s="636">
        <f>SUM(F53,F68)</f>
        <v>2930607.7433439028</v>
      </c>
      <c r="G69" s="636">
        <f>SUM(G53,G68)</f>
        <v>4287661.8243426466</v>
      </c>
      <c r="H69" s="637">
        <f t="shared" si="5"/>
        <v>7218269.5676865494</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topLeftCell="A70" zoomScale="80" zoomScaleNormal="80" workbookViewId="0">
      <selection activeCell="B93" sqref="B93:C93"/>
    </sheetView>
  </sheetViews>
  <sheetFormatPr defaultColWidth="43.5" defaultRowHeight="11.25"/>
  <cols>
    <col min="1" max="1" width="8" style="134" customWidth="1"/>
    <col min="2" max="2" width="66.125" style="135" customWidth="1"/>
    <col min="3" max="3" width="131.5" style="136" customWidth="1"/>
    <col min="4" max="5" width="10.25" style="127" customWidth="1"/>
    <col min="6" max="6" width="67.625" style="127" customWidth="1"/>
    <col min="7" max="16384" width="43.5" style="127"/>
  </cols>
  <sheetData>
    <row r="1" spans="1:3" ht="12.75" thickTop="1" thickBot="1">
      <c r="A1" s="841" t="s">
        <v>177</v>
      </c>
      <c r="B1" s="842"/>
      <c r="C1" s="843"/>
    </row>
    <row r="2" spans="1:3" ht="26.25" customHeight="1">
      <c r="A2" s="327"/>
      <c r="B2" s="844" t="s">
        <v>178</v>
      </c>
      <c r="C2" s="844"/>
    </row>
    <row r="3" spans="1:3" s="132" customFormat="1" ht="11.25" customHeight="1">
      <c r="A3" s="131"/>
      <c r="B3" s="844" t="s">
        <v>252</v>
      </c>
      <c r="C3" s="844"/>
    </row>
    <row r="4" spans="1:3" ht="12" customHeight="1" thickBot="1">
      <c r="A4" s="845" t="s">
        <v>256</v>
      </c>
      <c r="B4" s="846"/>
      <c r="C4" s="847"/>
    </row>
    <row r="5" spans="1:3" ht="12" thickTop="1">
      <c r="A5" s="128"/>
      <c r="B5" s="848" t="s">
        <v>179</v>
      </c>
      <c r="C5" s="849"/>
    </row>
    <row r="6" spans="1:3">
      <c r="A6" s="327"/>
      <c r="B6" s="850" t="s">
        <v>253</v>
      </c>
      <c r="C6" s="851"/>
    </row>
    <row r="7" spans="1:3">
      <c r="A7" s="327"/>
      <c r="B7" s="850" t="s">
        <v>180</v>
      </c>
      <c r="C7" s="851"/>
    </row>
    <row r="8" spans="1:3">
      <c r="A8" s="327"/>
      <c r="B8" s="850" t="s">
        <v>254</v>
      </c>
      <c r="C8" s="851"/>
    </row>
    <row r="9" spans="1:3">
      <c r="A9" s="327"/>
      <c r="B9" s="856" t="s">
        <v>255</v>
      </c>
      <c r="C9" s="857"/>
    </row>
    <row r="10" spans="1:3">
      <c r="A10" s="327"/>
      <c r="B10" s="852" t="s">
        <v>181</v>
      </c>
      <c r="C10" s="853" t="s">
        <v>181</v>
      </c>
    </row>
    <row r="11" spans="1:3">
      <c r="A11" s="327"/>
      <c r="B11" s="852" t="s">
        <v>182</v>
      </c>
      <c r="C11" s="853" t="s">
        <v>182</v>
      </c>
    </row>
    <row r="12" spans="1:3">
      <c r="A12" s="327"/>
      <c r="B12" s="852" t="s">
        <v>183</v>
      </c>
      <c r="C12" s="853" t="s">
        <v>183</v>
      </c>
    </row>
    <row r="13" spans="1:3">
      <c r="A13" s="327"/>
      <c r="B13" s="852" t="s">
        <v>184</v>
      </c>
      <c r="C13" s="853" t="s">
        <v>184</v>
      </c>
    </row>
    <row r="14" spans="1:3">
      <c r="A14" s="327"/>
      <c r="B14" s="852" t="s">
        <v>185</v>
      </c>
      <c r="C14" s="853" t="s">
        <v>185</v>
      </c>
    </row>
    <row r="15" spans="1:3" ht="21.75" customHeight="1">
      <c r="A15" s="327"/>
      <c r="B15" s="852" t="s">
        <v>186</v>
      </c>
      <c r="C15" s="853" t="s">
        <v>186</v>
      </c>
    </row>
    <row r="16" spans="1:3">
      <c r="A16" s="327"/>
      <c r="B16" s="852" t="s">
        <v>187</v>
      </c>
      <c r="C16" s="853" t="s">
        <v>188</v>
      </c>
    </row>
    <row r="17" spans="1:6">
      <c r="A17" s="327"/>
      <c r="B17" s="852" t="s">
        <v>189</v>
      </c>
      <c r="C17" s="853" t="s">
        <v>190</v>
      </c>
    </row>
    <row r="18" spans="1:6">
      <c r="A18" s="327"/>
      <c r="B18" s="852" t="s">
        <v>191</v>
      </c>
      <c r="C18" s="853" t="s">
        <v>192</v>
      </c>
    </row>
    <row r="19" spans="1:6">
      <c r="A19" s="327"/>
      <c r="B19" s="852" t="s">
        <v>193</v>
      </c>
      <c r="C19" s="853" t="s">
        <v>193</v>
      </c>
    </row>
    <row r="20" spans="1:6">
      <c r="A20" s="327"/>
      <c r="B20" s="854" t="s">
        <v>935</v>
      </c>
      <c r="C20" s="855" t="s">
        <v>194</v>
      </c>
    </row>
    <row r="21" spans="1:6">
      <c r="A21" s="327"/>
      <c r="B21" s="852" t="s">
        <v>924</v>
      </c>
      <c r="C21" s="853" t="s">
        <v>195</v>
      </c>
    </row>
    <row r="22" spans="1:6" ht="23.25" customHeight="1">
      <c r="A22" s="327"/>
      <c r="B22" s="852" t="s">
        <v>196</v>
      </c>
      <c r="C22" s="853" t="s">
        <v>197</v>
      </c>
      <c r="F22" s="545"/>
    </row>
    <row r="23" spans="1:6">
      <c r="A23" s="327"/>
      <c r="B23" s="852" t="s">
        <v>198</v>
      </c>
      <c r="C23" s="853" t="s">
        <v>198</v>
      </c>
    </row>
    <row r="24" spans="1:6">
      <c r="A24" s="327"/>
      <c r="B24" s="852" t="s">
        <v>199</v>
      </c>
      <c r="C24" s="853" t="s">
        <v>200</v>
      </c>
    </row>
    <row r="25" spans="1:6" ht="12" thickBot="1">
      <c r="A25" s="129"/>
      <c r="B25" s="863" t="s">
        <v>201</v>
      </c>
      <c r="C25" s="864"/>
    </row>
    <row r="26" spans="1:6" ht="12.75" thickTop="1" thickBot="1">
      <c r="A26" s="845" t="s">
        <v>827</v>
      </c>
      <c r="B26" s="846"/>
      <c r="C26" s="847"/>
    </row>
    <row r="27" spans="1:6" ht="12.75" thickTop="1" thickBot="1">
      <c r="A27" s="130"/>
      <c r="B27" s="865" t="s">
        <v>828</v>
      </c>
      <c r="C27" s="866"/>
    </row>
    <row r="28" spans="1:6" ht="12.75" thickTop="1" thickBot="1">
      <c r="A28" s="845" t="s">
        <v>257</v>
      </c>
      <c r="B28" s="846"/>
      <c r="C28" s="847"/>
    </row>
    <row r="29" spans="1:6" ht="12" thickTop="1">
      <c r="A29" s="128"/>
      <c r="B29" s="867" t="s">
        <v>831</v>
      </c>
      <c r="C29" s="868" t="s">
        <v>202</v>
      </c>
    </row>
    <row r="30" spans="1:6">
      <c r="A30" s="327"/>
      <c r="B30" s="858" t="s">
        <v>206</v>
      </c>
      <c r="C30" s="859" t="s">
        <v>203</v>
      </c>
    </row>
    <row r="31" spans="1:6">
      <c r="A31" s="327"/>
      <c r="B31" s="858" t="s">
        <v>829</v>
      </c>
      <c r="C31" s="859" t="s">
        <v>204</v>
      </c>
    </row>
    <row r="32" spans="1:6">
      <c r="A32" s="327"/>
      <c r="B32" s="858" t="s">
        <v>830</v>
      </c>
      <c r="C32" s="859" t="s">
        <v>205</v>
      </c>
    </row>
    <row r="33" spans="1:3">
      <c r="A33" s="327"/>
      <c r="B33" s="858" t="s">
        <v>209</v>
      </c>
      <c r="C33" s="859" t="s">
        <v>210</v>
      </c>
    </row>
    <row r="34" spans="1:3">
      <c r="A34" s="327"/>
      <c r="B34" s="858" t="s">
        <v>832</v>
      </c>
      <c r="C34" s="859" t="s">
        <v>207</v>
      </c>
    </row>
    <row r="35" spans="1:3">
      <c r="A35" s="327"/>
      <c r="B35" s="858" t="s">
        <v>833</v>
      </c>
      <c r="C35" s="859" t="s">
        <v>208</v>
      </c>
    </row>
    <row r="36" spans="1:3">
      <c r="A36" s="327"/>
      <c r="B36" s="860" t="s">
        <v>834</v>
      </c>
      <c r="C36" s="861"/>
    </row>
    <row r="37" spans="1:3" ht="24.75" customHeight="1">
      <c r="A37" s="327"/>
      <c r="B37" s="858" t="s">
        <v>835</v>
      </c>
      <c r="C37" s="859" t="s">
        <v>211</v>
      </c>
    </row>
    <row r="38" spans="1:3" ht="23.25" customHeight="1">
      <c r="A38" s="327"/>
      <c r="B38" s="858" t="s">
        <v>836</v>
      </c>
      <c r="C38" s="859" t="s">
        <v>212</v>
      </c>
    </row>
    <row r="39" spans="1:3" ht="23.25" customHeight="1">
      <c r="A39" s="391"/>
      <c r="B39" s="860" t="s">
        <v>837</v>
      </c>
      <c r="C39" s="862"/>
    </row>
    <row r="40" spans="1:3" ht="12" customHeight="1">
      <c r="A40" s="327"/>
      <c r="B40" s="858" t="s">
        <v>838</v>
      </c>
      <c r="C40" s="859"/>
    </row>
    <row r="41" spans="1:3" ht="12" thickBot="1">
      <c r="A41" s="845" t="s">
        <v>258</v>
      </c>
      <c r="B41" s="846"/>
      <c r="C41" s="847"/>
    </row>
    <row r="42" spans="1:3" ht="12" thickTop="1">
      <c r="A42" s="128"/>
      <c r="B42" s="848" t="s">
        <v>287</v>
      </c>
      <c r="C42" s="849" t="s">
        <v>213</v>
      </c>
    </row>
    <row r="43" spans="1:3">
      <c r="A43" s="327"/>
      <c r="B43" s="850" t="s">
        <v>286</v>
      </c>
      <c r="C43" s="851"/>
    </row>
    <row r="44" spans="1:3" ht="23.25" customHeight="1" thickBot="1">
      <c r="A44" s="129"/>
      <c r="B44" s="869" t="s">
        <v>214</v>
      </c>
      <c r="C44" s="870" t="s">
        <v>215</v>
      </c>
    </row>
    <row r="45" spans="1:3" ht="11.25" customHeight="1" thickTop="1" thickBot="1">
      <c r="A45" s="845" t="s">
        <v>259</v>
      </c>
      <c r="B45" s="846"/>
      <c r="C45" s="847"/>
    </row>
    <row r="46" spans="1:3" ht="26.25" customHeight="1" thickTop="1">
      <c r="A46" s="327"/>
      <c r="B46" s="850" t="s">
        <v>260</v>
      </c>
      <c r="C46" s="851"/>
    </row>
    <row r="47" spans="1:3" ht="12" thickBot="1">
      <c r="A47" s="845" t="s">
        <v>261</v>
      </c>
      <c r="B47" s="846"/>
      <c r="C47" s="847"/>
    </row>
    <row r="48" spans="1:3" ht="12" thickTop="1">
      <c r="A48" s="128"/>
      <c r="B48" s="848" t="s">
        <v>216</v>
      </c>
      <c r="C48" s="849" t="s">
        <v>216</v>
      </c>
    </row>
    <row r="49" spans="1:3" ht="11.25" customHeight="1">
      <c r="A49" s="327"/>
      <c r="B49" s="850" t="s">
        <v>217</v>
      </c>
      <c r="C49" s="851" t="s">
        <v>217</v>
      </c>
    </row>
    <row r="50" spans="1:3">
      <c r="A50" s="327"/>
      <c r="B50" s="850" t="s">
        <v>218</v>
      </c>
      <c r="C50" s="851" t="s">
        <v>218</v>
      </c>
    </row>
    <row r="51" spans="1:3" ht="11.25" customHeight="1">
      <c r="A51" s="327"/>
      <c r="B51" s="850" t="s">
        <v>840</v>
      </c>
      <c r="C51" s="851" t="s">
        <v>219</v>
      </c>
    </row>
    <row r="52" spans="1:3" ht="33.6" customHeight="1">
      <c r="A52" s="327"/>
      <c r="B52" s="850" t="s">
        <v>220</v>
      </c>
      <c r="C52" s="851" t="s">
        <v>220</v>
      </c>
    </row>
    <row r="53" spans="1:3" ht="11.25" customHeight="1">
      <c r="A53" s="327"/>
      <c r="B53" s="850" t="s">
        <v>307</v>
      </c>
      <c r="C53" s="851" t="s">
        <v>221</v>
      </c>
    </row>
    <row r="54" spans="1:3" ht="11.25" customHeight="1" thickBot="1">
      <c r="A54" s="845" t="s">
        <v>262</v>
      </c>
      <c r="B54" s="846"/>
      <c r="C54" s="847"/>
    </row>
    <row r="55" spans="1:3" ht="12" thickTop="1">
      <c r="A55" s="128"/>
      <c r="B55" s="848" t="s">
        <v>216</v>
      </c>
      <c r="C55" s="849" t="s">
        <v>216</v>
      </c>
    </row>
    <row r="56" spans="1:3">
      <c r="A56" s="327"/>
      <c r="B56" s="850" t="s">
        <v>222</v>
      </c>
      <c r="C56" s="851" t="s">
        <v>222</v>
      </c>
    </row>
    <row r="57" spans="1:3">
      <c r="A57" s="327"/>
      <c r="B57" s="850" t="s">
        <v>265</v>
      </c>
      <c r="C57" s="851" t="s">
        <v>223</v>
      </c>
    </row>
    <row r="58" spans="1:3">
      <c r="A58" s="327"/>
      <c r="B58" s="850" t="s">
        <v>224</v>
      </c>
      <c r="C58" s="851" t="s">
        <v>224</v>
      </c>
    </row>
    <row r="59" spans="1:3">
      <c r="A59" s="327"/>
      <c r="B59" s="850" t="s">
        <v>225</v>
      </c>
      <c r="C59" s="851" t="s">
        <v>225</v>
      </c>
    </row>
    <row r="60" spans="1:3">
      <c r="A60" s="327"/>
      <c r="B60" s="850" t="s">
        <v>226</v>
      </c>
      <c r="C60" s="851" t="s">
        <v>226</v>
      </c>
    </row>
    <row r="61" spans="1:3">
      <c r="A61" s="327"/>
      <c r="B61" s="850" t="s">
        <v>266</v>
      </c>
      <c r="C61" s="851" t="s">
        <v>227</v>
      </c>
    </row>
    <row r="62" spans="1:3">
      <c r="A62" s="327"/>
      <c r="B62" s="850" t="s">
        <v>228</v>
      </c>
      <c r="C62" s="851" t="s">
        <v>228</v>
      </c>
    </row>
    <row r="63" spans="1:3" ht="12" thickBot="1">
      <c r="A63" s="129"/>
      <c r="B63" s="869" t="s">
        <v>229</v>
      </c>
      <c r="C63" s="870" t="s">
        <v>229</v>
      </c>
    </row>
    <row r="64" spans="1:3" ht="11.25" customHeight="1" thickTop="1">
      <c r="A64" s="873" t="s">
        <v>263</v>
      </c>
      <c r="B64" s="874"/>
      <c r="C64" s="875"/>
    </row>
    <row r="65" spans="1:3" ht="12" thickBot="1">
      <c r="A65" s="129"/>
      <c r="B65" s="869" t="s">
        <v>230</v>
      </c>
      <c r="C65" s="870" t="s">
        <v>230</v>
      </c>
    </row>
    <row r="66" spans="1:3" ht="11.25" customHeight="1" thickTop="1" thickBot="1">
      <c r="A66" s="845" t="s">
        <v>264</v>
      </c>
      <c r="B66" s="846"/>
      <c r="C66" s="847"/>
    </row>
    <row r="67" spans="1:3" ht="12" thickTop="1">
      <c r="A67" s="128"/>
      <c r="B67" s="848" t="s">
        <v>231</v>
      </c>
      <c r="C67" s="849" t="s">
        <v>231</v>
      </c>
    </row>
    <row r="68" spans="1:3">
      <c r="A68" s="327"/>
      <c r="B68" s="850" t="s">
        <v>842</v>
      </c>
      <c r="C68" s="851" t="s">
        <v>232</v>
      </c>
    </row>
    <row r="69" spans="1:3">
      <c r="A69" s="327"/>
      <c r="B69" s="850" t="s">
        <v>233</v>
      </c>
      <c r="C69" s="851" t="s">
        <v>233</v>
      </c>
    </row>
    <row r="70" spans="1:3" ht="54.95" customHeight="1">
      <c r="A70" s="327"/>
      <c r="B70" s="871" t="s">
        <v>672</v>
      </c>
      <c r="C70" s="872" t="s">
        <v>234</v>
      </c>
    </row>
    <row r="71" spans="1:3" ht="33.75" customHeight="1">
      <c r="A71" s="327"/>
      <c r="B71" s="871" t="s">
        <v>267</v>
      </c>
      <c r="C71" s="872" t="s">
        <v>235</v>
      </c>
    </row>
    <row r="72" spans="1:3" ht="15.75" customHeight="1">
      <c r="A72" s="327"/>
      <c r="B72" s="871" t="s">
        <v>843</v>
      </c>
      <c r="C72" s="872" t="s">
        <v>236</v>
      </c>
    </row>
    <row r="73" spans="1:3">
      <c r="A73" s="327"/>
      <c r="B73" s="850" t="s">
        <v>237</v>
      </c>
      <c r="C73" s="851" t="s">
        <v>237</v>
      </c>
    </row>
    <row r="74" spans="1:3" ht="12" thickBot="1">
      <c r="A74" s="129"/>
      <c r="B74" s="869" t="s">
        <v>238</v>
      </c>
      <c r="C74" s="870" t="s">
        <v>238</v>
      </c>
    </row>
    <row r="75" spans="1:3" ht="12" thickTop="1">
      <c r="A75" s="873" t="s">
        <v>290</v>
      </c>
      <c r="B75" s="874"/>
      <c r="C75" s="875"/>
    </row>
    <row r="76" spans="1:3">
      <c r="A76" s="327"/>
      <c r="B76" s="850" t="s">
        <v>230</v>
      </c>
      <c r="C76" s="851"/>
    </row>
    <row r="77" spans="1:3">
      <c r="A77" s="327"/>
      <c r="B77" s="850" t="s">
        <v>288</v>
      </c>
      <c r="C77" s="851"/>
    </row>
    <row r="78" spans="1:3">
      <c r="A78" s="327"/>
      <c r="B78" s="850" t="s">
        <v>289</v>
      </c>
      <c r="C78" s="851"/>
    </row>
    <row r="79" spans="1:3">
      <c r="A79" s="873" t="s">
        <v>291</v>
      </c>
      <c r="B79" s="874"/>
      <c r="C79" s="875"/>
    </row>
    <row r="80" spans="1:3">
      <c r="A80" s="327"/>
      <c r="B80" s="850" t="s">
        <v>230</v>
      </c>
      <c r="C80" s="851"/>
    </row>
    <row r="81" spans="1:3">
      <c r="A81" s="327"/>
      <c r="B81" s="850" t="s">
        <v>292</v>
      </c>
      <c r="C81" s="851"/>
    </row>
    <row r="82" spans="1:3" ht="79.5" customHeight="1">
      <c r="A82" s="327"/>
      <c r="B82" s="850" t="s">
        <v>306</v>
      </c>
      <c r="C82" s="851"/>
    </row>
    <row r="83" spans="1:3" ht="53.25" customHeight="1">
      <c r="A83" s="327"/>
      <c r="B83" s="850" t="s">
        <v>305</v>
      </c>
      <c r="C83" s="851"/>
    </row>
    <row r="84" spans="1:3">
      <c r="A84" s="327"/>
      <c r="B84" s="850" t="s">
        <v>293</v>
      </c>
      <c r="C84" s="851"/>
    </row>
    <row r="85" spans="1:3">
      <c r="A85" s="327"/>
      <c r="B85" s="850" t="s">
        <v>294</v>
      </c>
      <c r="C85" s="851"/>
    </row>
    <row r="86" spans="1:3">
      <c r="A86" s="327"/>
      <c r="B86" s="850" t="s">
        <v>295</v>
      </c>
      <c r="C86" s="851"/>
    </row>
    <row r="87" spans="1:3">
      <c r="A87" s="873" t="s">
        <v>296</v>
      </c>
      <c r="B87" s="874"/>
      <c r="C87" s="875"/>
    </row>
    <row r="88" spans="1:3">
      <c r="A88" s="327"/>
      <c r="B88" s="850" t="s">
        <v>230</v>
      </c>
      <c r="C88" s="851"/>
    </row>
    <row r="89" spans="1:3">
      <c r="A89" s="327"/>
      <c r="B89" s="850" t="s">
        <v>298</v>
      </c>
      <c r="C89" s="851"/>
    </row>
    <row r="90" spans="1:3" ht="12" customHeight="1">
      <c r="A90" s="327"/>
      <c r="B90" s="850" t="s">
        <v>299</v>
      </c>
      <c r="C90" s="851"/>
    </row>
    <row r="91" spans="1:3">
      <c r="A91" s="327"/>
      <c r="B91" s="850" t="s">
        <v>300</v>
      </c>
      <c r="C91" s="851"/>
    </row>
    <row r="92" spans="1:3" ht="24.75" customHeight="1">
      <c r="A92" s="327"/>
      <c r="B92" s="876" t="s">
        <v>335</v>
      </c>
      <c r="C92" s="877"/>
    </row>
    <row r="93" spans="1:3" ht="24" customHeight="1">
      <c r="A93" s="327"/>
      <c r="B93" s="876" t="s">
        <v>336</v>
      </c>
      <c r="C93" s="877"/>
    </row>
    <row r="94" spans="1:3" ht="13.5" customHeight="1">
      <c r="A94" s="327"/>
      <c r="B94" s="878" t="s">
        <v>301</v>
      </c>
      <c r="C94" s="879"/>
    </row>
    <row r="95" spans="1:3" ht="11.25" customHeight="1" thickBot="1">
      <c r="A95" s="880" t="s">
        <v>331</v>
      </c>
      <c r="B95" s="881"/>
      <c r="C95" s="882"/>
    </row>
    <row r="96" spans="1:3" ht="12.75" thickTop="1" thickBot="1">
      <c r="A96" s="889" t="s">
        <v>239</v>
      </c>
      <c r="B96" s="889"/>
      <c r="C96" s="889"/>
    </row>
    <row r="97" spans="1:3">
      <c r="A97" s="200">
        <v>2</v>
      </c>
      <c r="B97" s="315" t="s">
        <v>311</v>
      </c>
      <c r="C97" s="315" t="s">
        <v>332</v>
      </c>
    </row>
    <row r="98" spans="1:3">
      <c r="A98" s="133">
        <v>3</v>
      </c>
      <c r="B98" s="316" t="s">
        <v>312</v>
      </c>
      <c r="C98" s="317" t="s">
        <v>333</v>
      </c>
    </row>
    <row r="99" spans="1:3">
      <c r="A99" s="133">
        <v>4</v>
      </c>
      <c r="B99" s="316" t="s">
        <v>313</v>
      </c>
      <c r="C99" s="317" t="s">
        <v>337</v>
      </c>
    </row>
    <row r="100" spans="1:3" ht="11.25" customHeight="1">
      <c r="A100" s="133">
        <v>5</v>
      </c>
      <c r="B100" s="316" t="s">
        <v>314</v>
      </c>
      <c r="C100" s="317" t="s">
        <v>334</v>
      </c>
    </row>
    <row r="101" spans="1:3" ht="12" customHeight="1">
      <c r="A101" s="133">
        <v>6</v>
      </c>
      <c r="B101" s="316" t="s">
        <v>329</v>
      </c>
      <c r="C101" s="317" t="s">
        <v>315</v>
      </c>
    </row>
    <row r="102" spans="1:3" ht="12" customHeight="1">
      <c r="A102" s="133">
        <v>7</v>
      </c>
      <c r="B102" s="316" t="s">
        <v>316</v>
      </c>
      <c r="C102" s="317" t="s">
        <v>330</v>
      </c>
    </row>
    <row r="103" spans="1:3">
      <c r="A103" s="133">
        <v>8</v>
      </c>
      <c r="B103" s="316" t="s">
        <v>321</v>
      </c>
      <c r="C103" s="317" t="s">
        <v>341</v>
      </c>
    </row>
    <row r="104" spans="1:3" ht="11.25" customHeight="1">
      <c r="A104" s="873" t="s">
        <v>302</v>
      </c>
      <c r="B104" s="874"/>
      <c r="C104" s="875"/>
    </row>
    <row r="105" spans="1:3" ht="12" customHeight="1">
      <c r="A105" s="327"/>
      <c r="B105" s="850" t="s">
        <v>230</v>
      </c>
      <c r="C105" s="851"/>
    </row>
    <row r="106" spans="1:3">
      <c r="A106" s="873" t="s">
        <v>475</v>
      </c>
      <c r="B106" s="874"/>
      <c r="C106" s="875"/>
    </row>
    <row r="107" spans="1:3" ht="12" customHeight="1">
      <c r="A107" s="327"/>
      <c r="B107" s="850" t="s">
        <v>477</v>
      </c>
      <c r="C107" s="851"/>
    </row>
    <row r="108" spans="1:3">
      <c r="A108" s="327"/>
      <c r="B108" s="850" t="s">
        <v>478</v>
      </c>
      <c r="C108" s="851"/>
    </row>
    <row r="109" spans="1:3">
      <c r="A109" s="327"/>
      <c r="B109" s="850" t="s">
        <v>476</v>
      </c>
      <c r="C109" s="851"/>
    </row>
    <row r="110" spans="1:3">
      <c r="A110" s="883" t="s">
        <v>707</v>
      </c>
      <c r="B110" s="883"/>
      <c r="C110" s="883"/>
    </row>
    <row r="111" spans="1:3">
      <c r="A111" s="884" t="s">
        <v>177</v>
      </c>
      <c r="B111" s="884"/>
      <c r="C111" s="884"/>
    </row>
    <row r="112" spans="1:3">
      <c r="A112" s="527">
        <v>1</v>
      </c>
      <c r="B112" s="885" t="s">
        <v>592</v>
      </c>
      <c r="C112" s="886"/>
    </row>
    <row r="113" spans="1:3">
      <c r="A113" s="527">
        <v>2</v>
      </c>
      <c r="B113" s="887" t="s">
        <v>593</v>
      </c>
      <c r="C113" s="888"/>
    </row>
    <row r="114" spans="1:3">
      <c r="A114" s="527">
        <v>3</v>
      </c>
      <c r="B114" s="885" t="s">
        <v>917</v>
      </c>
      <c r="C114" s="886"/>
    </row>
    <row r="115" spans="1:3">
      <c r="A115" s="527">
        <v>4</v>
      </c>
      <c r="B115" s="885" t="s">
        <v>916</v>
      </c>
      <c r="C115" s="886"/>
    </row>
    <row r="116" spans="1:3">
      <c r="A116" s="527">
        <v>5</v>
      </c>
      <c r="B116" s="531" t="s">
        <v>915</v>
      </c>
      <c r="C116" s="530"/>
    </row>
    <row r="117" spans="1:3">
      <c r="A117" s="527">
        <v>6</v>
      </c>
      <c r="B117" s="885" t="s">
        <v>922</v>
      </c>
      <c r="C117" s="886"/>
    </row>
    <row r="118" spans="1:3" ht="48.6" customHeight="1">
      <c r="A118" s="527">
        <v>7</v>
      </c>
      <c r="B118" s="885" t="s">
        <v>923</v>
      </c>
      <c r="C118" s="886"/>
    </row>
    <row r="119" spans="1:3">
      <c r="A119" s="504">
        <v>8</v>
      </c>
      <c r="B119" s="499" t="s">
        <v>619</v>
      </c>
      <c r="C119" s="524" t="s">
        <v>914</v>
      </c>
    </row>
    <row r="120" spans="1:3" ht="22.5">
      <c r="A120" s="527">
        <v>9.01</v>
      </c>
      <c r="B120" s="499" t="s">
        <v>503</v>
      </c>
      <c r="C120" s="500" t="s">
        <v>667</v>
      </c>
    </row>
    <row r="121" spans="1:3" ht="33.75">
      <c r="A121" s="527">
        <v>9.02</v>
      </c>
      <c r="B121" s="499" t="s">
        <v>504</v>
      </c>
      <c r="C121" s="500" t="s">
        <v>670</v>
      </c>
    </row>
    <row r="122" spans="1:3">
      <c r="A122" s="527">
        <v>9.0299999999999994</v>
      </c>
      <c r="B122" s="500" t="s">
        <v>851</v>
      </c>
      <c r="C122" s="500" t="s">
        <v>594</v>
      </c>
    </row>
    <row r="123" spans="1:3">
      <c r="A123" s="527">
        <v>9.0399999999999991</v>
      </c>
      <c r="B123" s="499" t="s">
        <v>505</v>
      </c>
      <c r="C123" s="500" t="s">
        <v>595</v>
      </c>
    </row>
    <row r="124" spans="1:3">
      <c r="A124" s="527">
        <v>9.0500000000000007</v>
      </c>
      <c r="B124" s="499" t="s">
        <v>506</v>
      </c>
      <c r="C124" s="500" t="s">
        <v>596</v>
      </c>
    </row>
    <row r="125" spans="1:3" ht="22.5">
      <c r="A125" s="527">
        <v>9.06</v>
      </c>
      <c r="B125" s="499" t="s">
        <v>507</v>
      </c>
      <c r="C125" s="500" t="s">
        <v>597</v>
      </c>
    </row>
    <row r="126" spans="1:3">
      <c r="A126" s="527">
        <v>9.07</v>
      </c>
      <c r="B126" s="529" t="s">
        <v>508</v>
      </c>
      <c r="C126" s="500" t="s">
        <v>598</v>
      </c>
    </row>
    <row r="127" spans="1:3" ht="22.5">
      <c r="A127" s="527">
        <v>9.08</v>
      </c>
      <c r="B127" s="499" t="s">
        <v>509</v>
      </c>
      <c r="C127" s="500" t="s">
        <v>599</v>
      </c>
    </row>
    <row r="128" spans="1:3" ht="22.5">
      <c r="A128" s="527">
        <v>9.09</v>
      </c>
      <c r="B128" s="499" t="s">
        <v>510</v>
      </c>
      <c r="C128" s="500" t="s">
        <v>600</v>
      </c>
    </row>
    <row r="129" spans="1:3">
      <c r="A129" s="528">
        <v>9.1</v>
      </c>
      <c r="B129" s="499" t="s">
        <v>511</v>
      </c>
      <c r="C129" s="500" t="s">
        <v>601</v>
      </c>
    </row>
    <row r="130" spans="1:3">
      <c r="A130" s="527">
        <v>9.11</v>
      </c>
      <c r="B130" s="499" t="s">
        <v>512</v>
      </c>
      <c r="C130" s="500" t="s">
        <v>602</v>
      </c>
    </row>
    <row r="131" spans="1:3">
      <c r="A131" s="527">
        <v>9.1199999999999992</v>
      </c>
      <c r="B131" s="499" t="s">
        <v>513</v>
      </c>
      <c r="C131" s="500" t="s">
        <v>603</v>
      </c>
    </row>
    <row r="132" spans="1:3">
      <c r="A132" s="527">
        <v>9.1300000000000008</v>
      </c>
      <c r="B132" s="499" t="s">
        <v>514</v>
      </c>
      <c r="C132" s="500" t="s">
        <v>604</v>
      </c>
    </row>
    <row r="133" spans="1:3">
      <c r="A133" s="527">
        <v>9.14</v>
      </c>
      <c r="B133" s="499" t="s">
        <v>515</v>
      </c>
      <c r="C133" s="500" t="s">
        <v>605</v>
      </c>
    </row>
    <row r="134" spans="1:3">
      <c r="A134" s="527">
        <v>9.15</v>
      </c>
      <c r="B134" s="499" t="s">
        <v>516</v>
      </c>
      <c r="C134" s="500" t="s">
        <v>606</v>
      </c>
    </row>
    <row r="135" spans="1:3">
      <c r="A135" s="527">
        <v>9.16</v>
      </c>
      <c r="B135" s="499" t="s">
        <v>517</v>
      </c>
      <c r="C135" s="500" t="s">
        <v>607</v>
      </c>
    </row>
    <row r="136" spans="1:3">
      <c r="A136" s="527">
        <v>9.17</v>
      </c>
      <c r="B136" s="500" t="s">
        <v>518</v>
      </c>
      <c r="C136" s="500" t="s">
        <v>608</v>
      </c>
    </row>
    <row r="137" spans="1:3" ht="22.5">
      <c r="A137" s="527">
        <v>9.18</v>
      </c>
      <c r="B137" s="499" t="s">
        <v>519</v>
      </c>
      <c r="C137" s="500" t="s">
        <v>609</v>
      </c>
    </row>
    <row r="138" spans="1:3">
      <c r="A138" s="527">
        <v>9.19</v>
      </c>
      <c r="B138" s="499" t="s">
        <v>520</v>
      </c>
      <c r="C138" s="500" t="s">
        <v>610</v>
      </c>
    </row>
    <row r="139" spans="1:3">
      <c r="A139" s="528">
        <v>9.1999999999999993</v>
      </c>
      <c r="B139" s="499" t="s">
        <v>521</v>
      </c>
      <c r="C139" s="500" t="s">
        <v>611</v>
      </c>
    </row>
    <row r="140" spans="1:3">
      <c r="A140" s="527">
        <v>9.2100000000000009</v>
      </c>
      <c r="B140" s="499" t="s">
        <v>522</v>
      </c>
      <c r="C140" s="500" t="s">
        <v>612</v>
      </c>
    </row>
    <row r="141" spans="1:3">
      <c r="A141" s="527">
        <v>9.2200000000000006</v>
      </c>
      <c r="B141" s="499" t="s">
        <v>523</v>
      </c>
      <c r="C141" s="500" t="s">
        <v>613</v>
      </c>
    </row>
    <row r="142" spans="1:3" ht="22.5">
      <c r="A142" s="527">
        <v>9.23</v>
      </c>
      <c r="B142" s="499" t="s">
        <v>524</v>
      </c>
      <c r="C142" s="500" t="s">
        <v>614</v>
      </c>
    </row>
    <row r="143" spans="1:3" ht="22.5">
      <c r="A143" s="527">
        <v>9.24</v>
      </c>
      <c r="B143" s="499" t="s">
        <v>525</v>
      </c>
      <c r="C143" s="500" t="s">
        <v>615</v>
      </c>
    </row>
    <row r="144" spans="1:3">
      <c r="A144" s="527">
        <v>9.2500000000000107</v>
      </c>
      <c r="B144" s="499" t="s">
        <v>526</v>
      </c>
      <c r="C144" s="500" t="s">
        <v>616</v>
      </c>
    </row>
    <row r="145" spans="1:3" ht="22.5">
      <c r="A145" s="527">
        <v>9.2600000000000193</v>
      </c>
      <c r="B145" s="499" t="s">
        <v>617</v>
      </c>
      <c r="C145" s="526" t="s">
        <v>618</v>
      </c>
    </row>
    <row r="146" spans="1:3" s="328" customFormat="1" ht="22.5">
      <c r="A146" s="527">
        <v>9.2700000000000298</v>
      </c>
      <c r="B146" s="499" t="s">
        <v>99</v>
      </c>
      <c r="C146" s="526" t="s">
        <v>668</v>
      </c>
    </row>
    <row r="147" spans="1:3" s="328" customFormat="1">
      <c r="A147" s="505"/>
      <c r="B147" s="891" t="s">
        <v>620</v>
      </c>
      <c r="C147" s="892"/>
    </row>
    <row r="148" spans="1:3" s="328" customFormat="1">
      <c r="A148" s="504">
        <v>1</v>
      </c>
      <c r="B148" s="893" t="s">
        <v>913</v>
      </c>
      <c r="C148" s="894"/>
    </row>
    <row r="149" spans="1:3" s="328" customFormat="1">
      <c r="A149" s="504">
        <v>2</v>
      </c>
      <c r="B149" s="893" t="s">
        <v>669</v>
      </c>
      <c r="C149" s="894"/>
    </row>
    <row r="150" spans="1:3" s="328" customFormat="1">
      <c r="A150" s="504">
        <v>3</v>
      </c>
      <c r="B150" s="893" t="s">
        <v>666</v>
      </c>
      <c r="C150" s="894"/>
    </row>
    <row r="151" spans="1:3" s="328" customFormat="1">
      <c r="A151" s="505"/>
      <c r="B151" s="891" t="s">
        <v>621</v>
      </c>
      <c r="C151" s="892"/>
    </row>
    <row r="152" spans="1:3" s="328" customFormat="1">
      <c r="A152" s="504">
        <v>1</v>
      </c>
      <c r="B152" s="896" t="s">
        <v>912</v>
      </c>
      <c r="C152" s="899"/>
    </row>
    <row r="153" spans="1:3" s="328" customFormat="1">
      <c r="A153" s="504">
        <v>2</v>
      </c>
      <c r="B153" s="499" t="s">
        <v>849</v>
      </c>
      <c r="C153" s="524" t="s">
        <v>927</v>
      </c>
    </row>
    <row r="154" spans="1:3" ht="22.5">
      <c r="A154" s="504">
        <v>3</v>
      </c>
      <c r="B154" s="499" t="s">
        <v>848</v>
      </c>
      <c r="C154" s="524" t="s">
        <v>911</v>
      </c>
    </row>
    <row r="155" spans="1:3">
      <c r="A155" s="504">
        <v>4</v>
      </c>
      <c r="B155" s="499" t="s">
        <v>496</v>
      </c>
      <c r="C155" s="499" t="s">
        <v>928</v>
      </c>
    </row>
    <row r="156" spans="1:3" ht="24.95" customHeight="1">
      <c r="A156" s="505"/>
      <c r="B156" s="891" t="s">
        <v>622</v>
      </c>
      <c r="C156" s="892"/>
    </row>
    <row r="157" spans="1:3" ht="33.75">
      <c r="A157" s="504"/>
      <c r="B157" s="499" t="s">
        <v>900</v>
      </c>
      <c r="C157" s="506" t="s">
        <v>929</v>
      </c>
    </row>
    <row r="158" spans="1:3">
      <c r="A158" s="505"/>
      <c r="B158" s="891" t="s">
        <v>623</v>
      </c>
      <c r="C158" s="892"/>
    </row>
    <row r="159" spans="1:3" ht="39" customHeight="1">
      <c r="A159" s="505"/>
      <c r="B159" s="893" t="s">
        <v>910</v>
      </c>
      <c r="C159" s="894"/>
    </row>
    <row r="160" spans="1:3">
      <c r="A160" s="505" t="s">
        <v>624</v>
      </c>
      <c r="B160" s="525" t="s">
        <v>534</v>
      </c>
      <c r="C160" s="517" t="s">
        <v>625</v>
      </c>
    </row>
    <row r="161" spans="1:3">
      <c r="A161" s="505" t="s">
        <v>356</v>
      </c>
      <c r="B161" s="522" t="s">
        <v>535</v>
      </c>
      <c r="C161" s="524" t="s">
        <v>909</v>
      </c>
    </row>
    <row r="162" spans="1:3" ht="22.5">
      <c r="A162" s="505" t="s">
        <v>363</v>
      </c>
      <c r="B162" s="517" t="s">
        <v>536</v>
      </c>
      <c r="C162" s="524" t="s">
        <v>626</v>
      </c>
    </row>
    <row r="163" spans="1:3">
      <c r="A163" s="505" t="s">
        <v>627</v>
      </c>
      <c r="B163" s="522" t="s">
        <v>537</v>
      </c>
      <c r="C163" s="523" t="s">
        <v>628</v>
      </c>
    </row>
    <row r="164" spans="1:3" ht="22.5">
      <c r="A164" s="505" t="s">
        <v>629</v>
      </c>
      <c r="B164" s="522" t="s">
        <v>864</v>
      </c>
      <c r="C164" s="516" t="s">
        <v>908</v>
      </c>
    </row>
    <row r="165" spans="1:3" ht="22.5">
      <c r="A165" s="505" t="s">
        <v>364</v>
      </c>
      <c r="B165" s="522" t="s">
        <v>538</v>
      </c>
      <c r="C165" s="516" t="s">
        <v>631</v>
      </c>
    </row>
    <row r="166" spans="1:3" ht="22.5">
      <c r="A166" s="505" t="s">
        <v>630</v>
      </c>
      <c r="B166" s="520" t="s">
        <v>541</v>
      </c>
      <c r="C166" s="521" t="s">
        <v>638</v>
      </c>
    </row>
    <row r="167" spans="1:3" ht="22.5">
      <c r="A167" s="505" t="s">
        <v>632</v>
      </c>
      <c r="B167" s="520" t="s">
        <v>539</v>
      </c>
      <c r="C167" s="516" t="s">
        <v>634</v>
      </c>
    </row>
    <row r="168" spans="1:3" ht="26.45" customHeight="1">
      <c r="A168" s="505" t="s">
        <v>633</v>
      </c>
      <c r="B168" s="520" t="s">
        <v>540</v>
      </c>
      <c r="C168" s="521" t="s">
        <v>636</v>
      </c>
    </row>
    <row r="169" spans="1:3">
      <c r="A169" s="505" t="s">
        <v>635</v>
      </c>
      <c r="B169" s="500" t="s">
        <v>542</v>
      </c>
      <c r="C169" s="521" t="s">
        <v>640</v>
      </c>
    </row>
    <row r="170" spans="1:3" ht="22.5">
      <c r="A170" s="505" t="s">
        <v>637</v>
      </c>
      <c r="B170" s="520" t="s">
        <v>543</v>
      </c>
      <c r="C170" s="519" t="s">
        <v>641</v>
      </c>
    </row>
    <row r="171" spans="1:3">
      <c r="A171" s="505" t="s">
        <v>639</v>
      </c>
      <c r="B171" s="518" t="s">
        <v>544</v>
      </c>
      <c r="C171" s="517" t="s">
        <v>642</v>
      </c>
    </row>
    <row r="172" spans="1:3" ht="22.5">
      <c r="A172" s="505"/>
      <c r="B172" s="516" t="s">
        <v>907</v>
      </c>
      <c r="C172" s="500" t="s">
        <v>643</v>
      </c>
    </row>
    <row r="173" spans="1:3" ht="22.5">
      <c r="A173" s="505"/>
      <c r="B173" s="516" t="s">
        <v>906</v>
      </c>
      <c r="C173" s="500" t="s">
        <v>644</v>
      </c>
    </row>
    <row r="174" spans="1:3" ht="22.5">
      <c r="A174" s="505"/>
      <c r="B174" s="516" t="s">
        <v>905</v>
      </c>
      <c r="C174" s="500" t="s">
        <v>645</v>
      </c>
    </row>
    <row r="175" spans="1:3">
      <c r="A175" s="505"/>
      <c r="B175" s="891" t="s">
        <v>646</v>
      </c>
      <c r="C175" s="892"/>
    </row>
    <row r="176" spans="1:3">
      <c r="A176" s="505"/>
      <c r="B176" s="893" t="s">
        <v>904</v>
      </c>
      <c r="C176" s="894"/>
    </row>
    <row r="177" spans="1:3">
      <c r="A177" s="504">
        <v>1</v>
      </c>
      <c r="B177" s="500" t="s">
        <v>548</v>
      </c>
      <c r="C177" s="500" t="s">
        <v>548</v>
      </c>
    </row>
    <row r="178" spans="1:3" ht="22.5">
      <c r="A178" s="504">
        <v>2</v>
      </c>
      <c r="B178" s="500" t="s">
        <v>647</v>
      </c>
      <c r="C178" s="500" t="s">
        <v>648</v>
      </c>
    </row>
    <row r="179" spans="1:3">
      <c r="A179" s="504">
        <v>3</v>
      </c>
      <c r="B179" s="500" t="s">
        <v>550</v>
      </c>
      <c r="C179" s="500" t="s">
        <v>649</v>
      </c>
    </row>
    <row r="180" spans="1:3" ht="22.5">
      <c r="A180" s="504">
        <v>4</v>
      </c>
      <c r="B180" s="500" t="s">
        <v>551</v>
      </c>
      <c r="C180" s="500" t="s">
        <v>650</v>
      </c>
    </row>
    <row r="181" spans="1:3" ht="22.5">
      <c r="A181" s="504">
        <v>5</v>
      </c>
      <c r="B181" s="500" t="s">
        <v>552</v>
      </c>
      <c r="C181" s="500" t="s">
        <v>671</v>
      </c>
    </row>
    <row r="182" spans="1:3" ht="45">
      <c r="A182" s="504">
        <v>6</v>
      </c>
      <c r="B182" s="500" t="s">
        <v>553</v>
      </c>
      <c r="C182" s="500" t="s">
        <v>651</v>
      </c>
    </row>
    <row r="183" spans="1:3">
      <c r="A183" s="505"/>
      <c r="B183" s="891" t="s">
        <v>652</v>
      </c>
      <c r="C183" s="892"/>
    </row>
    <row r="184" spans="1:3">
      <c r="A184" s="505"/>
      <c r="B184" s="895" t="s">
        <v>903</v>
      </c>
      <c r="C184" s="896"/>
    </row>
    <row r="185" spans="1:3" ht="22.5">
      <c r="A185" s="505">
        <v>1.1000000000000001</v>
      </c>
      <c r="B185" s="515" t="s">
        <v>558</v>
      </c>
      <c r="C185" s="500" t="s">
        <v>653</v>
      </c>
    </row>
    <row r="186" spans="1:3" ht="50.1" customHeight="1">
      <c r="A186" s="505" t="s">
        <v>155</v>
      </c>
      <c r="B186" s="501" t="s">
        <v>559</v>
      </c>
      <c r="C186" s="500" t="s">
        <v>654</v>
      </c>
    </row>
    <row r="187" spans="1:3">
      <c r="A187" s="505" t="s">
        <v>560</v>
      </c>
      <c r="B187" s="514" t="s">
        <v>561</v>
      </c>
      <c r="C187" s="897" t="s">
        <v>902</v>
      </c>
    </row>
    <row r="188" spans="1:3">
      <c r="A188" s="505" t="s">
        <v>562</v>
      </c>
      <c r="B188" s="514" t="s">
        <v>563</v>
      </c>
      <c r="C188" s="897"/>
    </row>
    <row r="189" spans="1:3">
      <c r="A189" s="505" t="s">
        <v>564</v>
      </c>
      <c r="B189" s="514" t="s">
        <v>565</v>
      </c>
      <c r="C189" s="897"/>
    </row>
    <row r="190" spans="1:3">
      <c r="A190" s="505" t="s">
        <v>566</v>
      </c>
      <c r="B190" s="514" t="s">
        <v>567</v>
      </c>
      <c r="C190" s="897"/>
    </row>
    <row r="191" spans="1:3" ht="25.5" customHeight="1">
      <c r="A191" s="505">
        <v>1.2</v>
      </c>
      <c r="B191" s="513" t="s">
        <v>878</v>
      </c>
      <c r="C191" s="499" t="s">
        <v>930</v>
      </c>
    </row>
    <row r="192" spans="1:3" ht="22.5">
      <c r="A192" s="505" t="s">
        <v>569</v>
      </c>
      <c r="B192" s="508" t="s">
        <v>570</v>
      </c>
      <c r="C192" s="511" t="s">
        <v>655</v>
      </c>
    </row>
    <row r="193" spans="1:4" ht="22.5">
      <c r="A193" s="505" t="s">
        <v>571</v>
      </c>
      <c r="B193" s="512" t="s">
        <v>572</v>
      </c>
      <c r="C193" s="511" t="s">
        <v>656</v>
      </c>
    </row>
    <row r="194" spans="1:4" ht="26.1" customHeight="1">
      <c r="A194" s="505" t="s">
        <v>573</v>
      </c>
      <c r="B194" s="510" t="s">
        <v>574</v>
      </c>
      <c r="C194" s="499" t="s">
        <v>657</v>
      </c>
    </row>
    <row r="195" spans="1:4" ht="22.5">
      <c r="A195" s="505" t="s">
        <v>575</v>
      </c>
      <c r="B195" s="509" t="s">
        <v>576</v>
      </c>
      <c r="C195" s="499" t="s">
        <v>658</v>
      </c>
      <c r="D195" s="329"/>
    </row>
    <row r="196" spans="1:4" ht="12.75">
      <c r="A196" s="505">
        <v>1.4</v>
      </c>
      <c r="B196" s="508" t="s">
        <v>664</v>
      </c>
      <c r="C196" s="507" t="s">
        <v>659</v>
      </c>
      <c r="D196" s="330"/>
    </row>
    <row r="197" spans="1:4" ht="12.75">
      <c r="A197" s="505">
        <v>1.5</v>
      </c>
      <c r="B197" s="508" t="s">
        <v>665</v>
      </c>
      <c r="C197" s="507" t="s">
        <v>659</v>
      </c>
      <c r="D197" s="331"/>
    </row>
    <row r="198" spans="1:4" ht="12.75">
      <c r="A198" s="505"/>
      <c r="B198" s="883" t="s">
        <v>660</v>
      </c>
      <c r="C198" s="883"/>
      <c r="D198" s="331"/>
    </row>
    <row r="199" spans="1:4" ht="12.75">
      <c r="A199" s="505"/>
      <c r="B199" s="895" t="s">
        <v>901</v>
      </c>
      <c r="C199" s="895"/>
      <c r="D199" s="331"/>
    </row>
    <row r="200" spans="1:4" ht="12.75">
      <c r="A200" s="504"/>
      <c r="B200" s="499" t="s">
        <v>900</v>
      </c>
      <c r="C200" s="506" t="s">
        <v>927</v>
      </c>
      <c r="D200" s="331"/>
    </row>
    <row r="201" spans="1:4" ht="12.75">
      <c r="A201" s="505"/>
      <c r="B201" s="883" t="s">
        <v>661</v>
      </c>
      <c r="C201" s="883"/>
      <c r="D201" s="332"/>
    </row>
    <row r="202" spans="1:4" ht="12.75">
      <c r="A202" s="504"/>
      <c r="B202" s="895" t="s">
        <v>899</v>
      </c>
      <c r="C202" s="895"/>
      <c r="D202" s="333"/>
    </row>
    <row r="203" spans="1:4" ht="12.75">
      <c r="B203" s="883" t="s">
        <v>698</v>
      </c>
      <c r="C203" s="883"/>
      <c r="D203" s="334"/>
    </row>
    <row r="204" spans="1:4" ht="22.5">
      <c r="A204" s="501">
        <v>1</v>
      </c>
      <c r="B204" s="499" t="s">
        <v>674</v>
      </c>
      <c r="C204" s="499" t="s">
        <v>686</v>
      </c>
      <c r="D204" s="333"/>
    </row>
    <row r="205" spans="1:4" ht="18" customHeight="1">
      <c r="A205" s="501">
        <v>2</v>
      </c>
      <c r="B205" s="499" t="s">
        <v>675</v>
      </c>
      <c r="C205" s="499" t="s">
        <v>687</v>
      </c>
      <c r="D205" s="334"/>
    </row>
    <row r="206" spans="1:4" ht="22.5">
      <c r="A206" s="501">
        <v>3</v>
      </c>
      <c r="B206" s="499" t="s">
        <v>676</v>
      </c>
      <c r="C206" s="499" t="s">
        <v>688</v>
      </c>
      <c r="D206" s="335"/>
    </row>
    <row r="207" spans="1:4" ht="12.75">
      <c r="A207" s="501">
        <v>4</v>
      </c>
      <c r="B207" s="499" t="s">
        <v>677</v>
      </c>
      <c r="C207" s="499" t="s">
        <v>689</v>
      </c>
      <c r="D207" s="335"/>
    </row>
    <row r="208" spans="1:4" ht="22.5">
      <c r="A208" s="501">
        <v>5</v>
      </c>
      <c r="B208" s="499" t="s">
        <v>678</v>
      </c>
      <c r="C208" s="499" t="s">
        <v>690</v>
      </c>
    </row>
    <row r="209" spans="1:3" ht="24.6" customHeight="1">
      <c r="A209" s="501">
        <v>6</v>
      </c>
      <c r="B209" s="499" t="s">
        <v>679</v>
      </c>
      <c r="C209" s="499" t="s">
        <v>691</v>
      </c>
    </row>
    <row r="210" spans="1:3" ht="22.5">
      <c r="A210" s="501">
        <v>7</v>
      </c>
      <c r="B210" s="499" t="s">
        <v>680</v>
      </c>
      <c r="C210" s="499" t="s">
        <v>692</v>
      </c>
    </row>
    <row r="211" spans="1:3">
      <c r="A211" s="501">
        <v>7.1</v>
      </c>
      <c r="B211" s="503" t="s">
        <v>681</v>
      </c>
      <c r="C211" s="499" t="s">
        <v>693</v>
      </c>
    </row>
    <row r="212" spans="1:3">
      <c r="A212" s="501">
        <v>7.2</v>
      </c>
      <c r="B212" s="503" t="s">
        <v>682</v>
      </c>
      <c r="C212" s="499" t="s">
        <v>694</v>
      </c>
    </row>
    <row r="213" spans="1:3">
      <c r="A213" s="501">
        <v>7.3</v>
      </c>
      <c r="B213" s="502" t="s">
        <v>683</v>
      </c>
      <c r="C213" s="499" t="s">
        <v>695</v>
      </c>
    </row>
    <row r="214" spans="1:3" ht="39.6" customHeight="1">
      <c r="A214" s="501">
        <v>8</v>
      </c>
      <c r="B214" s="499" t="s">
        <v>684</v>
      </c>
      <c r="C214" s="499" t="s">
        <v>696</v>
      </c>
    </row>
    <row r="215" spans="1:3">
      <c r="A215" s="501">
        <v>9</v>
      </c>
      <c r="B215" s="499" t="s">
        <v>685</v>
      </c>
      <c r="C215" s="499" t="s">
        <v>697</v>
      </c>
    </row>
    <row r="216" spans="1:3">
      <c r="A216" s="539">
        <v>10.1</v>
      </c>
      <c r="B216" s="540" t="s">
        <v>705</v>
      </c>
      <c r="C216" s="532" t="s">
        <v>706</v>
      </c>
    </row>
    <row r="217" spans="1:3">
      <c r="A217" s="898"/>
      <c r="B217" s="541" t="s">
        <v>891</v>
      </c>
      <c r="C217" s="499" t="s">
        <v>898</v>
      </c>
    </row>
    <row r="218" spans="1:3">
      <c r="A218" s="898"/>
      <c r="B218" s="500" t="s">
        <v>557</v>
      </c>
      <c r="C218" s="499" t="s">
        <v>897</v>
      </c>
    </row>
    <row r="219" spans="1:3">
      <c r="A219" s="898"/>
      <c r="B219" s="500" t="s">
        <v>890</v>
      </c>
      <c r="C219" s="499" t="s">
        <v>931</v>
      </c>
    </row>
    <row r="220" spans="1:3">
      <c r="A220" s="898"/>
      <c r="B220" s="500" t="s">
        <v>699</v>
      </c>
      <c r="C220" s="499" t="s">
        <v>896</v>
      </c>
    </row>
    <row r="221" spans="1:3" ht="22.5">
      <c r="A221" s="898"/>
      <c r="B221" s="500" t="s">
        <v>703</v>
      </c>
      <c r="C221" s="500" t="s">
        <v>895</v>
      </c>
    </row>
    <row r="222" spans="1:3" ht="33.75">
      <c r="A222" s="898"/>
      <c r="B222" s="500" t="s">
        <v>702</v>
      </c>
      <c r="C222" s="499" t="s">
        <v>894</v>
      </c>
    </row>
    <row r="223" spans="1:3">
      <c r="A223" s="898"/>
      <c r="B223" s="500" t="s">
        <v>932</v>
      </c>
      <c r="C223" s="499" t="s">
        <v>893</v>
      </c>
    </row>
    <row r="224" spans="1:3" ht="22.5">
      <c r="A224" s="898"/>
      <c r="B224" s="500" t="s">
        <v>933</v>
      </c>
      <c r="C224" s="499" t="s">
        <v>892</v>
      </c>
    </row>
    <row r="225" spans="1:3" ht="12.75">
      <c r="A225" s="533"/>
      <c r="B225" s="534"/>
      <c r="C225" s="535"/>
    </row>
    <row r="226" spans="1:3" ht="12.75">
      <c r="A226" s="533"/>
      <c r="B226" s="535"/>
      <c r="C226" s="535"/>
    </row>
    <row r="227" spans="1:3" ht="12.75">
      <c r="A227" s="533"/>
      <c r="B227" s="535"/>
      <c r="C227" s="535"/>
    </row>
    <row r="228" spans="1:3" ht="12.75">
      <c r="A228" s="533"/>
      <c r="B228" s="536"/>
      <c r="C228" s="535"/>
    </row>
    <row r="229" spans="1:3" ht="12.75">
      <c r="A229" s="890"/>
      <c r="B229" s="537"/>
      <c r="C229" s="535"/>
    </row>
    <row r="230" spans="1:3" ht="12.75">
      <c r="A230" s="890"/>
      <c r="B230" s="537"/>
      <c r="C230" s="535"/>
    </row>
    <row r="231" spans="1:3" ht="12.75">
      <c r="A231" s="890"/>
      <c r="B231" s="537"/>
      <c r="C231" s="535"/>
    </row>
    <row r="232" spans="1:3" ht="12.75">
      <c r="A232" s="890"/>
      <c r="B232" s="537"/>
      <c r="C232" s="538"/>
    </row>
    <row r="233" spans="1:3" ht="40.5" customHeight="1">
      <c r="A233" s="890"/>
      <c r="B233" s="537"/>
      <c r="C233" s="535"/>
    </row>
    <row r="234" spans="1:3" ht="24" customHeight="1">
      <c r="A234" s="890"/>
      <c r="B234" s="537"/>
      <c r="C234" s="535"/>
    </row>
    <row r="235" spans="1:3" ht="12.75">
      <c r="A235" s="890"/>
      <c r="B235" s="537"/>
      <c r="C235" s="535"/>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Normal="100" workbookViewId="0">
      <selection activeCell="D15" sqref="D15"/>
    </sheetView>
  </sheetViews>
  <sheetFormatPr defaultRowHeight="15"/>
  <cols>
    <col min="2" max="2" width="66.625" customWidth="1"/>
    <col min="3" max="8" width="17.875" style="549" customWidth="1"/>
  </cols>
  <sheetData>
    <row r="1" spans="1:8" ht="15.75">
      <c r="A1" s="11" t="s">
        <v>108</v>
      </c>
      <c r="B1" s="261" t="s">
        <v>936</v>
      </c>
      <c r="C1" s="547"/>
      <c r="D1" s="548"/>
      <c r="E1" s="548"/>
      <c r="F1" s="548"/>
      <c r="G1" s="548"/>
    </row>
    <row r="2" spans="1:8" ht="15.75">
      <c r="A2" s="11" t="s">
        <v>109</v>
      </c>
      <c r="B2" s="546">
        <f>'1. key ratios'!B2</f>
        <v>45291</v>
      </c>
      <c r="C2" s="547"/>
      <c r="D2" s="548"/>
      <c r="E2" s="548"/>
      <c r="F2" s="548"/>
      <c r="G2" s="548"/>
    </row>
    <row r="3" spans="1:8" ht="15.75">
      <c r="A3" s="11"/>
      <c r="B3" s="10"/>
      <c r="C3" s="547"/>
      <c r="D3" s="548"/>
      <c r="E3" s="548"/>
      <c r="F3" s="548"/>
      <c r="G3" s="548"/>
    </row>
    <row r="4" spans="1:8">
      <c r="A4" s="740" t="s">
        <v>25</v>
      </c>
      <c r="B4" s="736" t="s">
        <v>157</v>
      </c>
      <c r="C4" s="738" t="s">
        <v>114</v>
      </c>
      <c r="D4" s="738"/>
      <c r="E4" s="738"/>
      <c r="F4" s="738" t="s">
        <v>115</v>
      </c>
      <c r="G4" s="738"/>
      <c r="H4" s="739"/>
    </row>
    <row r="5" spans="1:8" ht="15.6" customHeight="1">
      <c r="A5" s="741"/>
      <c r="B5" s="737"/>
      <c r="C5" s="554" t="s">
        <v>26</v>
      </c>
      <c r="D5" s="554" t="s">
        <v>88</v>
      </c>
      <c r="E5" s="554" t="s">
        <v>66</v>
      </c>
      <c r="F5" s="554" t="s">
        <v>26</v>
      </c>
      <c r="G5" s="554" t="s">
        <v>88</v>
      </c>
      <c r="H5" s="554" t="s">
        <v>66</v>
      </c>
    </row>
    <row r="6" spans="1:8">
      <c r="A6" s="392">
        <v>1</v>
      </c>
      <c r="B6" s="365" t="s">
        <v>759</v>
      </c>
      <c r="C6" s="552">
        <f>SUM(C7:C12)</f>
        <v>237175.41999999998</v>
      </c>
      <c r="D6" s="552">
        <f>SUM(D7:D12)</f>
        <v>0</v>
      </c>
      <c r="E6" s="553">
        <f>C6+D6</f>
        <v>237175.41999999998</v>
      </c>
      <c r="F6" s="552">
        <f>SUM(F7:F12)</f>
        <v>97821.92</v>
      </c>
      <c r="G6" s="552">
        <f>SUM(G7:G12)</f>
        <v>0</v>
      </c>
      <c r="H6" s="553">
        <f>F6+G6</f>
        <v>97821.92</v>
      </c>
    </row>
    <row r="7" spans="1:8" ht="15.75">
      <c r="A7" s="392">
        <v>1.1000000000000001</v>
      </c>
      <c r="B7" s="366" t="s">
        <v>713</v>
      </c>
      <c r="C7" s="555">
        <v>0</v>
      </c>
      <c r="D7" s="555">
        <v>0</v>
      </c>
      <c r="E7" s="551">
        <f t="shared" ref="E7:E45" si="0">C7+D7</f>
        <v>0</v>
      </c>
      <c r="F7" s="555">
        <v>0</v>
      </c>
      <c r="G7" s="555">
        <v>0</v>
      </c>
      <c r="H7" s="551">
        <f t="shared" ref="H7:H45" si="1">F7+G7</f>
        <v>0</v>
      </c>
    </row>
    <row r="8" spans="1:8" ht="21">
      <c r="A8" s="392">
        <v>1.2</v>
      </c>
      <c r="B8" s="366" t="s">
        <v>760</v>
      </c>
      <c r="C8" s="555">
        <v>0</v>
      </c>
      <c r="D8" s="555">
        <v>0</v>
      </c>
      <c r="E8" s="551">
        <f t="shared" si="0"/>
        <v>0</v>
      </c>
      <c r="F8" s="555">
        <v>0</v>
      </c>
      <c r="G8" s="555">
        <v>0</v>
      </c>
      <c r="H8" s="551">
        <f t="shared" si="1"/>
        <v>0</v>
      </c>
    </row>
    <row r="9" spans="1:8" ht="21.6" customHeight="1">
      <c r="A9" s="392">
        <v>1.3</v>
      </c>
      <c r="B9" s="356" t="s">
        <v>761</v>
      </c>
      <c r="C9" s="555">
        <v>0</v>
      </c>
      <c r="D9" s="555">
        <v>0</v>
      </c>
      <c r="E9" s="551">
        <f t="shared" si="0"/>
        <v>0</v>
      </c>
      <c r="F9" s="555">
        <v>0</v>
      </c>
      <c r="G9" s="555">
        <v>0</v>
      </c>
      <c r="H9" s="551">
        <f t="shared" si="1"/>
        <v>0</v>
      </c>
    </row>
    <row r="10" spans="1:8" ht="21">
      <c r="A10" s="392">
        <v>1.4</v>
      </c>
      <c r="B10" s="356" t="s">
        <v>717</v>
      </c>
      <c r="C10" s="555">
        <v>0</v>
      </c>
      <c r="D10" s="555">
        <v>0</v>
      </c>
      <c r="E10" s="551">
        <f t="shared" si="0"/>
        <v>0</v>
      </c>
      <c r="F10" s="555">
        <v>0</v>
      </c>
      <c r="G10" s="555">
        <v>0</v>
      </c>
      <c r="H10" s="551">
        <f t="shared" si="1"/>
        <v>0</v>
      </c>
    </row>
    <row r="11" spans="1:8" ht="15.75">
      <c r="A11" s="392">
        <v>1.5</v>
      </c>
      <c r="B11" s="356" t="s">
        <v>720</v>
      </c>
      <c r="C11" s="555">
        <v>0</v>
      </c>
      <c r="D11" s="555">
        <v>0</v>
      </c>
      <c r="E11" s="551">
        <f t="shared" si="0"/>
        <v>0</v>
      </c>
      <c r="F11" s="555">
        <v>0</v>
      </c>
      <c r="G11" s="555">
        <v>0</v>
      </c>
      <c r="H11" s="551">
        <f t="shared" si="1"/>
        <v>0</v>
      </c>
    </row>
    <row r="12" spans="1:8" ht="15.75">
      <c r="A12" s="392">
        <v>1.6</v>
      </c>
      <c r="B12" s="357" t="s">
        <v>99</v>
      </c>
      <c r="C12" s="555">
        <v>237175.41999999998</v>
      </c>
      <c r="D12" s="555">
        <v>0</v>
      </c>
      <c r="E12" s="551">
        <f t="shared" si="0"/>
        <v>237175.41999999998</v>
      </c>
      <c r="F12" s="555">
        <v>97821.92</v>
      </c>
      <c r="G12" s="555">
        <v>0</v>
      </c>
      <c r="H12" s="551">
        <f t="shared" si="1"/>
        <v>97821.92</v>
      </c>
    </row>
    <row r="13" spans="1:8">
      <c r="A13" s="392">
        <v>2</v>
      </c>
      <c r="B13" s="367" t="s">
        <v>762</v>
      </c>
      <c r="C13" s="552">
        <f>SUM(C14:C17)</f>
        <v>-8771.99</v>
      </c>
      <c r="D13" s="552">
        <f>SUM(D14:D17)</f>
        <v>0</v>
      </c>
      <c r="E13" s="553">
        <f t="shared" si="0"/>
        <v>-8771.99</v>
      </c>
      <c r="F13" s="552">
        <f>SUM(F14:F17)</f>
        <v>-4073.8376880924397</v>
      </c>
      <c r="G13" s="552">
        <f>SUM(G14:G17)</f>
        <v>0</v>
      </c>
      <c r="H13" s="553">
        <f t="shared" si="1"/>
        <v>-4073.8376880924397</v>
      </c>
    </row>
    <row r="14" spans="1:8" ht="15.75">
      <c r="A14" s="392">
        <v>2.1</v>
      </c>
      <c r="B14" s="356" t="s">
        <v>763</v>
      </c>
      <c r="C14" s="644">
        <v>0</v>
      </c>
      <c r="D14" s="644">
        <v>0</v>
      </c>
      <c r="E14" s="551">
        <f t="shared" si="0"/>
        <v>0</v>
      </c>
      <c r="F14" s="555">
        <v>0</v>
      </c>
      <c r="G14" s="555">
        <v>0</v>
      </c>
      <c r="H14" s="551">
        <f t="shared" si="1"/>
        <v>0</v>
      </c>
    </row>
    <row r="15" spans="1:8" ht="24.6" customHeight="1">
      <c r="A15" s="392">
        <v>2.2000000000000002</v>
      </c>
      <c r="B15" s="356" t="s">
        <v>764</v>
      </c>
      <c r="C15" s="644">
        <v>0</v>
      </c>
      <c r="D15" s="644">
        <v>0</v>
      </c>
      <c r="E15" s="551">
        <f t="shared" si="0"/>
        <v>0</v>
      </c>
      <c r="F15" s="555">
        <v>0</v>
      </c>
      <c r="G15" s="555">
        <v>0</v>
      </c>
      <c r="H15" s="551">
        <f t="shared" si="1"/>
        <v>0</v>
      </c>
    </row>
    <row r="16" spans="1:8" ht="20.45" customHeight="1">
      <c r="A16" s="392">
        <v>2.2999999999999998</v>
      </c>
      <c r="B16" s="356" t="s">
        <v>765</v>
      </c>
      <c r="C16" s="644">
        <v>0</v>
      </c>
      <c r="D16" s="644">
        <v>0</v>
      </c>
      <c r="E16" s="551">
        <f t="shared" si="0"/>
        <v>0</v>
      </c>
      <c r="F16" s="555">
        <v>0</v>
      </c>
      <c r="G16" s="555">
        <v>0</v>
      </c>
      <c r="H16" s="551">
        <f t="shared" si="1"/>
        <v>0</v>
      </c>
    </row>
    <row r="17" spans="1:8" ht="15.75">
      <c r="A17" s="392">
        <v>2.4</v>
      </c>
      <c r="B17" s="356" t="s">
        <v>766</v>
      </c>
      <c r="C17" s="644">
        <v>-8771.99</v>
      </c>
      <c r="D17" s="644">
        <v>0</v>
      </c>
      <c r="E17" s="551">
        <f t="shared" si="0"/>
        <v>-8771.99</v>
      </c>
      <c r="F17" s="555">
        <v>-4073.8376880924397</v>
      </c>
      <c r="G17" s="555">
        <v>0</v>
      </c>
      <c r="H17" s="551">
        <f t="shared" si="1"/>
        <v>-4073.8376880924397</v>
      </c>
    </row>
    <row r="18" spans="1:8" ht="15.75">
      <c r="A18" s="392">
        <v>3</v>
      </c>
      <c r="B18" s="367" t="s">
        <v>767</v>
      </c>
      <c r="C18" s="644">
        <v>0</v>
      </c>
      <c r="D18" s="644">
        <v>0</v>
      </c>
      <c r="E18" s="551">
        <f t="shared" si="0"/>
        <v>0</v>
      </c>
      <c r="F18" s="555">
        <v>0</v>
      </c>
      <c r="G18" s="555">
        <v>0</v>
      </c>
      <c r="H18" s="551">
        <f t="shared" si="1"/>
        <v>0</v>
      </c>
    </row>
    <row r="19" spans="1:8" ht="15.75">
      <c r="A19" s="392">
        <v>4</v>
      </c>
      <c r="B19" s="367" t="s">
        <v>768</v>
      </c>
      <c r="C19" s="644">
        <v>13526.73</v>
      </c>
      <c r="D19" s="644">
        <v>0</v>
      </c>
      <c r="E19" s="551">
        <f t="shared" si="0"/>
        <v>13526.73</v>
      </c>
      <c r="F19" s="555">
        <v>0</v>
      </c>
      <c r="G19" s="555">
        <v>0</v>
      </c>
      <c r="H19" s="551">
        <f t="shared" si="1"/>
        <v>0</v>
      </c>
    </row>
    <row r="20" spans="1:8" ht="15.75">
      <c r="A20" s="392">
        <v>5</v>
      </c>
      <c r="B20" s="367" t="s">
        <v>769</v>
      </c>
      <c r="C20" s="644">
        <v>-3692.2</v>
      </c>
      <c r="D20" s="644">
        <v>0</v>
      </c>
      <c r="E20" s="551">
        <f t="shared" si="0"/>
        <v>-3692.2</v>
      </c>
      <c r="F20" s="555">
        <v>0</v>
      </c>
      <c r="G20" s="555">
        <v>0</v>
      </c>
      <c r="H20" s="551">
        <f t="shared" si="1"/>
        <v>0</v>
      </c>
    </row>
    <row r="21" spans="1:8" ht="38.450000000000003" customHeight="1">
      <c r="A21" s="392">
        <v>6</v>
      </c>
      <c r="B21" s="367" t="s">
        <v>770</v>
      </c>
      <c r="C21" s="644">
        <v>0</v>
      </c>
      <c r="D21" s="644">
        <v>0</v>
      </c>
      <c r="E21" s="551">
        <f t="shared" si="0"/>
        <v>0</v>
      </c>
      <c r="F21" s="555">
        <v>0</v>
      </c>
      <c r="G21" s="555">
        <v>0</v>
      </c>
      <c r="H21" s="551">
        <f t="shared" si="1"/>
        <v>0</v>
      </c>
    </row>
    <row r="22" spans="1:8" ht="27.6" customHeight="1">
      <c r="A22" s="392">
        <v>7</v>
      </c>
      <c r="B22" s="367" t="s">
        <v>771</v>
      </c>
      <c r="C22" s="644">
        <v>73650.09</v>
      </c>
      <c r="D22" s="644">
        <v>0</v>
      </c>
      <c r="E22" s="551">
        <f t="shared" si="0"/>
        <v>73650.09</v>
      </c>
      <c r="F22" s="555">
        <v>0</v>
      </c>
      <c r="G22" s="555">
        <v>0</v>
      </c>
      <c r="H22" s="551">
        <f t="shared" si="1"/>
        <v>0</v>
      </c>
    </row>
    <row r="23" spans="1:8" ht="36.950000000000003" customHeight="1">
      <c r="A23" s="392">
        <v>8</v>
      </c>
      <c r="B23" s="368" t="s">
        <v>772</v>
      </c>
      <c r="C23" s="644">
        <v>0</v>
      </c>
      <c r="D23" s="644">
        <v>0</v>
      </c>
      <c r="E23" s="551">
        <f t="shared" si="0"/>
        <v>0</v>
      </c>
      <c r="F23" s="555">
        <v>0</v>
      </c>
      <c r="G23" s="555">
        <v>0</v>
      </c>
      <c r="H23" s="551">
        <f t="shared" si="1"/>
        <v>0</v>
      </c>
    </row>
    <row r="24" spans="1:8" ht="34.5" customHeight="1">
      <c r="A24" s="392">
        <v>9</v>
      </c>
      <c r="B24" s="368" t="s">
        <v>773</v>
      </c>
      <c r="C24" s="644">
        <v>0</v>
      </c>
      <c r="D24" s="644">
        <v>0</v>
      </c>
      <c r="E24" s="551">
        <f t="shared" si="0"/>
        <v>0</v>
      </c>
      <c r="F24" s="555">
        <v>0</v>
      </c>
      <c r="G24" s="555">
        <v>0</v>
      </c>
      <c r="H24" s="551">
        <f t="shared" si="1"/>
        <v>0</v>
      </c>
    </row>
    <row r="25" spans="1:8" ht="15.75">
      <c r="A25" s="392">
        <v>10</v>
      </c>
      <c r="B25" s="367" t="s">
        <v>774</v>
      </c>
      <c r="C25" s="644">
        <v>-55045.270000000019</v>
      </c>
      <c r="D25" s="644">
        <v>0</v>
      </c>
      <c r="E25" s="551">
        <f t="shared" si="0"/>
        <v>-55045.270000000019</v>
      </c>
      <c r="F25" s="555">
        <v>-341603.35916832509</v>
      </c>
      <c r="G25" s="555">
        <v>0</v>
      </c>
      <c r="H25" s="551">
        <f t="shared" si="1"/>
        <v>-341603.35916832509</v>
      </c>
    </row>
    <row r="26" spans="1:8" ht="27" customHeight="1">
      <c r="A26" s="392">
        <v>11</v>
      </c>
      <c r="B26" s="369" t="s">
        <v>775</v>
      </c>
      <c r="C26" s="644">
        <v>0</v>
      </c>
      <c r="D26" s="644">
        <v>0</v>
      </c>
      <c r="E26" s="551">
        <f t="shared" si="0"/>
        <v>0</v>
      </c>
      <c r="F26" s="555">
        <v>0</v>
      </c>
      <c r="G26" s="555">
        <v>0</v>
      </c>
      <c r="H26" s="551">
        <f t="shared" si="1"/>
        <v>0</v>
      </c>
    </row>
    <row r="27" spans="1:8" ht="15.75">
      <c r="A27" s="392">
        <v>12</v>
      </c>
      <c r="B27" s="367" t="s">
        <v>776</v>
      </c>
      <c r="C27" s="644">
        <v>647.78</v>
      </c>
      <c r="D27" s="644">
        <v>0</v>
      </c>
      <c r="E27" s="551">
        <f t="shared" si="0"/>
        <v>647.78</v>
      </c>
      <c r="F27" s="555">
        <v>0</v>
      </c>
      <c r="G27" s="555">
        <v>0</v>
      </c>
      <c r="H27" s="551">
        <f t="shared" si="1"/>
        <v>0</v>
      </c>
    </row>
    <row r="28" spans="1:8" ht="15.75">
      <c r="A28" s="392">
        <v>13</v>
      </c>
      <c r="B28" s="370" t="s">
        <v>777</v>
      </c>
      <c r="C28" s="644">
        <v>-151629.51</v>
      </c>
      <c r="D28" s="644">
        <v>0</v>
      </c>
      <c r="E28" s="551">
        <f t="shared" si="0"/>
        <v>-151629.51</v>
      </c>
      <c r="F28" s="555">
        <v>-22252.441770000001</v>
      </c>
      <c r="G28" s="555">
        <v>0</v>
      </c>
      <c r="H28" s="551">
        <f t="shared" si="1"/>
        <v>-22252.441770000001</v>
      </c>
    </row>
    <row r="29" spans="1:8">
      <c r="A29" s="392">
        <v>14</v>
      </c>
      <c r="B29" s="371" t="s">
        <v>778</v>
      </c>
      <c r="C29" s="552">
        <f>SUM(C30:C31)</f>
        <v>-1352561.9</v>
      </c>
      <c r="D29" s="552">
        <f>SUM(D30:D31)</f>
        <v>0</v>
      </c>
      <c r="E29" s="553">
        <f t="shared" si="0"/>
        <v>-1352561.9</v>
      </c>
      <c r="F29" s="552">
        <f>SUM(F30:F31)</f>
        <v>-303457.61</v>
      </c>
      <c r="G29" s="552">
        <f>SUM(G30:G31)</f>
        <v>0</v>
      </c>
      <c r="H29" s="553">
        <f t="shared" si="1"/>
        <v>-303457.61</v>
      </c>
    </row>
    <row r="30" spans="1:8" ht="15.75">
      <c r="A30" s="392">
        <v>14.1</v>
      </c>
      <c r="B30" s="348" t="s">
        <v>779</v>
      </c>
      <c r="C30" s="555">
        <v>-901043.47999999986</v>
      </c>
      <c r="D30" s="555">
        <v>0</v>
      </c>
      <c r="E30" s="551">
        <f t="shared" si="0"/>
        <v>-901043.47999999986</v>
      </c>
      <c r="F30" s="555">
        <v>-53575.630000000005</v>
      </c>
      <c r="G30" s="555">
        <v>0</v>
      </c>
      <c r="H30" s="551">
        <f t="shared" si="1"/>
        <v>-53575.630000000005</v>
      </c>
    </row>
    <row r="31" spans="1:8" ht="15.75">
      <c r="A31" s="392">
        <v>14.2</v>
      </c>
      <c r="B31" s="348" t="s">
        <v>780</v>
      </c>
      <c r="C31" s="555">
        <v>-451518.41999999993</v>
      </c>
      <c r="D31" s="555">
        <v>0</v>
      </c>
      <c r="E31" s="551">
        <f t="shared" si="0"/>
        <v>-451518.41999999993</v>
      </c>
      <c r="F31" s="555">
        <v>-249881.97999999998</v>
      </c>
      <c r="G31" s="555">
        <v>0</v>
      </c>
      <c r="H31" s="551">
        <f t="shared" si="1"/>
        <v>-249881.97999999998</v>
      </c>
    </row>
    <row r="32" spans="1:8" ht="15.75">
      <c r="A32" s="392">
        <v>15</v>
      </c>
      <c r="B32" s="372" t="s">
        <v>781</v>
      </c>
      <c r="C32" s="555">
        <v>-182712.84</v>
      </c>
      <c r="D32" s="555">
        <v>0</v>
      </c>
      <c r="E32" s="551">
        <f t="shared" si="0"/>
        <v>-182712.84</v>
      </c>
      <c r="F32" s="555">
        <v>-21714.519029679373</v>
      </c>
      <c r="G32" s="555">
        <v>0</v>
      </c>
      <c r="H32" s="551">
        <f t="shared" si="1"/>
        <v>-21714.519029679373</v>
      </c>
    </row>
    <row r="33" spans="1:8" ht="22.5" customHeight="1">
      <c r="A33" s="392">
        <v>16</v>
      </c>
      <c r="B33" s="344" t="s">
        <v>782</v>
      </c>
      <c r="C33" s="555">
        <v>0</v>
      </c>
      <c r="D33" s="555">
        <v>0</v>
      </c>
      <c r="E33" s="551">
        <f t="shared" si="0"/>
        <v>0</v>
      </c>
      <c r="F33" s="555">
        <v>0</v>
      </c>
      <c r="G33" s="555">
        <v>0</v>
      </c>
      <c r="H33" s="551">
        <f t="shared" si="1"/>
        <v>0</v>
      </c>
    </row>
    <row r="34" spans="1:8">
      <c r="A34" s="392">
        <v>17</v>
      </c>
      <c r="B34" s="367" t="s">
        <v>783</v>
      </c>
      <c r="C34" s="552">
        <f>SUM(C35:C36)</f>
        <v>0</v>
      </c>
      <c r="D34" s="552">
        <f>SUM(D35:D36)</f>
        <v>0</v>
      </c>
      <c r="E34" s="553">
        <f t="shared" si="0"/>
        <v>0</v>
      </c>
      <c r="F34" s="552">
        <f>SUM(F35:F36)</f>
        <v>0</v>
      </c>
      <c r="G34" s="552">
        <f>SUM(G35:G36)</f>
        <v>0</v>
      </c>
      <c r="H34" s="553">
        <f t="shared" si="1"/>
        <v>0</v>
      </c>
    </row>
    <row r="35" spans="1:8" ht="15.75">
      <c r="A35" s="392">
        <v>17.100000000000001</v>
      </c>
      <c r="B35" s="373" t="s">
        <v>784</v>
      </c>
      <c r="C35" s="555">
        <v>0</v>
      </c>
      <c r="D35" s="555">
        <v>0</v>
      </c>
      <c r="E35" s="551">
        <f t="shared" si="0"/>
        <v>0</v>
      </c>
      <c r="F35" s="555">
        <v>0</v>
      </c>
      <c r="G35" s="555">
        <v>0</v>
      </c>
      <c r="H35" s="551">
        <f t="shared" si="1"/>
        <v>0</v>
      </c>
    </row>
    <row r="36" spans="1:8" ht="15.75">
      <c r="A36" s="392">
        <v>17.2</v>
      </c>
      <c r="B36" s="348" t="s">
        <v>785</v>
      </c>
      <c r="C36" s="555">
        <v>0</v>
      </c>
      <c r="D36" s="555">
        <v>0</v>
      </c>
      <c r="E36" s="551">
        <f t="shared" si="0"/>
        <v>0</v>
      </c>
      <c r="F36" s="555">
        <v>0</v>
      </c>
      <c r="G36" s="555">
        <v>0</v>
      </c>
      <c r="H36" s="551">
        <f t="shared" si="1"/>
        <v>0</v>
      </c>
    </row>
    <row r="37" spans="1:8" ht="41.45" customHeight="1">
      <c r="A37" s="392">
        <v>18</v>
      </c>
      <c r="B37" s="374" t="s">
        <v>786</v>
      </c>
      <c r="C37" s="552">
        <f>SUM(C38:C39)</f>
        <v>0</v>
      </c>
      <c r="D37" s="552">
        <f>SUM(D38:D39)</f>
        <v>0</v>
      </c>
      <c r="E37" s="553">
        <f t="shared" si="0"/>
        <v>0</v>
      </c>
      <c r="F37" s="552">
        <f>SUM(F38:F39)</f>
        <v>0</v>
      </c>
      <c r="G37" s="552">
        <f>SUM(G38:G39)</f>
        <v>0</v>
      </c>
      <c r="H37" s="553">
        <f t="shared" si="1"/>
        <v>0</v>
      </c>
    </row>
    <row r="38" spans="1:8" ht="21">
      <c r="A38" s="392">
        <v>18.100000000000001</v>
      </c>
      <c r="B38" s="356" t="s">
        <v>787</v>
      </c>
      <c r="C38" s="555">
        <v>0</v>
      </c>
      <c r="D38" s="555">
        <v>0</v>
      </c>
      <c r="E38" s="551">
        <f t="shared" si="0"/>
        <v>0</v>
      </c>
      <c r="F38" s="555">
        <v>0</v>
      </c>
      <c r="G38" s="555">
        <v>0</v>
      </c>
      <c r="H38" s="551">
        <f t="shared" si="1"/>
        <v>0</v>
      </c>
    </row>
    <row r="39" spans="1:8" ht="15.75">
      <c r="A39" s="392">
        <v>18.2</v>
      </c>
      <c r="B39" s="356" t="s">
        <v>788</v>
      </c>
      <c r="C39" s="555">
        <v>0</v>
      </c>
      <c r="D39" s="555">
        <v>0</v>
      </c>
      <c r="E39" s="551">
        <f t="shared" si="0"/>
        <v>0</v>
      </c>
      <c r="F39" s="555">
        <v>0</v>
      </c>
      <c r="G39" s="555">
        <v>0</v>
      </c>
      <c r="H39" s="551">
        <f t="shared" si="1"/>
        <v>0</v>
      </c>
    </row>
    <row r="40" spans="1:8" ht="24.6" customHeight="1">
      <c r="A40" s="392">
        <v>19</v>
      </c>
      <c r="B40" s="374" t="s">
        <v>789</v>
      </c>
      <c r="C40" s="555">
        <v>0</v>
      </c>
      <c r="D40" s="555">
        <v>0</v>
      </c>
      <c r="E40" s="551">
        <f t="shared" si="0"/>
        <v>0</v>
      </c>
      <c r="F40" s="555">
        <v>0</v>
      </c>
      <c r="G40" s="555">
        <v>0</v>
      </c>
      <c r="H40" s="551">
        <f t="shared" si="1"/>
        <v>0</v>
      </c>
    </row>
    <row r="41" spans="1:8" ht="24.95" customHeight="1">
      <c r="A41" s="392">
        <v>20</v>
      </c>
      <c r="B41" s="374" t="s">
        <v>790</v>
      </c>
      <c r="C41" s="555">
        <v>0</v>
      </c>
      <c r="D41" s="555">
        <v>0</v>
      </c>
      <c r="E41" s="551">
        <f t="shared" si="0"/>
        <v>0</v>
      </c>
      <c r="F41" s="555">
        <v>0</v>
      </c>
      <c r="G41" s="555">
        <v>0</v>
      </c>
      <c r="H41" s="551">
        <f t="shared" si="1"/>
        <v>0</v>
      </c>
    </row>
    <row r="42" spans="1:8" ht="33" customHeight="1">
      <c r="A42" s="392">
        <v>21</v>
      </c>
      <c r="B42" s="375" t="s">
        <v>791</v>
      </c>
      <c r="C42" s="555">
        <v>0</v>
      </c>
      <c r="D42" s="555">
        <v>0</v>
      </c>
      <c r="E42" s="551">
        <f t="shared" si="0"/>
        <v>0</v>
      </c>
      <c r="F42" s="555">
        <v>0</v>
      </c>
      <c r="G42" s="555">
        <v>0</v>
      </c>
      <c r="H42" s="551">
        <f t="shared" si="1"/>
        <v>0</v>
      </c>
    </row>
    <row r="43" spans="1:8">
      <c r="A43" s="392">
        <v>22</v>
      </c>
      <c r="B43" s="376" t="s">
        <v>792</v>
      </c>
      <c r="C43" s="552">
        <f>SUM(C6,C13,C18,C19,C20,C21,C22,C23,C24,C25,C26,C27,C28,C29,C32,C33,C34,C37,C40,C41,C42)</f>
        <v>-1429413.69</v>
      </c>
      <c r="D43" s="552">
        <f>SUM(D6,D13,D18,D19,D20,D21,D22,D23,D24,D25,D26,D27,D28,D29,D32,D33,D34,D37,D40,D41,D42)</f>
        <v>0</v>
      </c>
      <c r="E43" s="553">
        <f t="shared" si="0"/>
        <v>-1429413.69</v>
      </c>
      <c r="F43" s="552">
        <f>SUM(F6,F13,F18,F19,F20,F21,F22,F23,F24,F25,F26,F27,F28,F29,F32,F33,F34,F37,F40,F41,F42)</f>
        <v>-595279.84765609691</v>
      </c>
      <c r="G43" s="552">
        <f>SUM(G6,G13,G18,G19,G20,G21,G22,G23,G24,G25,G26,G27,G28,G29,G32,G33,G34,G37,G40,G41,G42)</f>
        <v>0</v>
      </c>
      <c r="H43" s="553">
        <f t="shared" si="1"/>
        <v>-595279.84765609691</v>
      </c>
    </row>
    <row r="44" spans="1:8" ht="15.75">
      <c r="A44" s="392">
        <v>23</v>
      </c>
      <c r="B44" s="376" t="s">
        <v>793</v>
      </c>
      <c r="C44" s="555">
        <v>-35579.29</v>
      </c>
      <c r="D44" s="555">
        <v>0</v>
      </c>
      <c r="E44" s="551">
        <f t="shared" si="0"/>
        <v>-35579.29</v>
      </c>
      <c r="F44" s="550">
        <v>40514.29</v>
      </c>
      <c r="G44" s="550"/>
      <c r="H44" s="551">
        <f t="shared" si="1"/>
        <v>40514.29</v>
      </c>
    </row>
    <row r="45" spans="1:8">
      <c r="A45" s="392">
        <v>24</v>
      </c>
      <c r="B45" s="376" t="s">
        <v>794</v>
      </c>
      <c r="C45" s="552">
        <f>C43-C44</f>
        <v>-1393834.4</v>
      </c>
      <c r="D45" s="552">
        <f>D43-D44</f>
        <v>0</v>
      </c>
      <c r="E45" s="553">
        <f t="shared" si="0"/>
        <v>-1393834.4</v>
      </c>
      <c r="F45" s="552">
        <f>F43-F44</f>
        <v>-635794.13765609695</v>
      </c>
      <c r="G45" s="552">
        <f>G43-G44</f>
        <v>0</v>
      </c>
      <c r="H45" s="553">
        <f t="shared" si="1"/>
        <v>-635794.13765609695</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85" zoomScaleNormal="85" workbookViewId="0">
      <selection activeCell="B2" sqref="B2"/>
    </sheetView>
  </sheetViews>
  <sheetFormatPr defaultRowHeight="15"/>
  <cols>
    <col min="1" max="1" width="8.75" style="389"/>
    <col min="2" max="2" width="87.625" bestFit="1" customWidth="1"/>
    <col min="3" max="8" width="12.75" customWidth="1"/>
  </cols>
  <sheetData>
    <row r="1" spans="1:8" ht="15.75">
      <c r="A1" s="11" t="s">
        <v>108</v>
      </c>
      <c r="B1" s="261" t="s">
        <v>936</v>
      </c>
      <c r="C1" s="10"/>
      <c r="D1" s="1"/>
      <c r="E1" s="1"/>
      <c r="F1" s="1"/>
      <c r="G1" s="1"/>
    </row>
    <row r="2" spans="1:8" ht="15.75">
      <c r="A2" s="11" t="s">
        <v>109</v>
      </c>
      <c r="B2" s="546">
        <f>'1. key ratios'!B2</f>
        <v>45291</v>
      </c>
      <c r="C2" s="10"/>
      <c r="D2" s="1"/>
      <c r="E2" s="1"/>
      <c r="F2" s="1"/>
      <c r="G2" s="1"/>
    </row>
    <row r="3" spans="1:8" ht="15.75">
      <c r="A3" s="11"/>
      <c r="B3" s="10"/>
      <c r="C3" s="10"/>
      <c r="D3" s="1"/>
      <c r="E3" s="1"/>
      <c r="F3" s="1"/>
      <c r="G3" s="1"/>
    </row>
    <row r="4" spans="1:8" ht="15.75">
      <c r="A4" s="731" t="s">
        <v>25</v>
      </c>
      <c r="B4" s="742" t="s">
        <v>151</v>
      </c>
      <c r="C4" s="743" t="s">
        <v>114</v>
      </c>
      <c r="D4" s="743"/>
      <c r="E4" s="743"/>
      <c r="F4" s="743" t="s">
        <v>115</v>
      </c>
      <c r="G4" s="743"/>
      <c r="H4" s="744"/>
    </row>
    <row r="5" spans="1:8">
      <c r="A5" s="731"/>
      <c r="B5" s="742"/>
      <c r="C5" s="364" t="s">
        <v>26</v>
      </c>
      <c r="D5" s="364" t="s">
        <v>88</v>
      </c>
      <c r="E5" s="364" t="s">
        <v>66</v>
      </c>
      <c r="F5" s="364" t="s">
        <v>26</v>
      </c>
      <c r="G5" s="364" t="s">
        <v>88</v>
      </c>
      <c r="H5" s="377" t="s">
        <v>66</v>
      </c>
    </row>
    <row r="6" spans="1:8" ht="15.75">
      <c r="A6" s="378">
        <v>1</v>
      </c>
      <c r="B6" s="382" t="s">
        <v>795</v>
      </c>
      <c r="C6" s="379"/>
      <c r="D6" s="379"/>
      <c r="E6" s="380">
        <f t="shared" ref="E6:E43" si="0">C6+D6</f>
        <v>0</v>
      </c>
      <c r="F6" s="379"/>
      <c r="G6" s="379"/>
      <c r="H6" s="381">
        <f t="shared" ref="H6:H43" si="1">F6+G6</f>
        <v>0</v>
      </c>
    </row>
    <row r="7" spans="1:8" ht="15.75">
      <c r="A7" s="378">
        <v>2</v>
      </c>
      <c r="B7" s="382" t="s">
        <v>167</v>
      </c>
      <c r="C7" s="379"/>
      <c r="D7" s="379"/>
      <c r="E7" s="380">
        <f t="shared" si="0"/>
        <v>0</v>
      </c>
      <c r="F7" s="379"/>
      <c r="G7" s="379"/>
      <c r="H7" s="381">
        <f t="shared" si="1"/>
        <v>0</v>
      </c>
    </row>
    <row r="8" spans="1:8" ht="15.75">
      <c r="A8" s="378">
        <v>3</v>
      </c>
      <c r="B8" s="382" t="s">
        <v>169</v>
      </c>
      <c r="C8" s="379">
        <f>C9+C10</f>
        <v>0</v>
      </c>
      <c r="D8" s="379">
        <f>D9+D10</f>
        <v>0</v>
      </c>
      <c r="E8" s="380">
        <f t="shared" si="0"/>
        <v>0</v>
      </c>
      <c r="F8" s="379">
        <f>F9+F10</f>
        <v>0</v>
      </c>
      <c r="G8" s="379">
        <f>G9+G10</f>
        <v>0</v>
      </c>
      <c r="H8" s="381">
        <f t="shared" si="1"/>
        <v>0</v>
      </c>
    </row>
    <row r="9" spans="1:8" ht="15.75">
      <c r="A9" s="378">
        <v>3.1</v>
      </c>
      <c r="B9" s="383" t="s">
        <v>796</v>
      </c>
      <c r="C9" s="379"/>
      <c r="D9" s="379"/>
      <c r="E9" s="380">
        <f t="shared" si="0"/>
        <v>0</v>
      </c>
      <c r="F9" s="379"/>
      <c r="G9" s="379"/>
      <c r="H9" s="381">
        <f t="shared" si="1"/>
        <v>0</v>
      </c>
    </row>
    <row r="10" spans="1:8" ht="15.75">
      <c r="A10" s="378">
        <v>3.2</v>
      </c>
      <c r="B10" s="383" t="s">
        <v>797</v>
      </c>
      <c r="C10" s="379"/>
      <c r="D10" s="379"/>
      <c r="E10" s="380">
        <f t="shared" si="0"/>
        <v>0</v>
      </c>
      <c r="F10" s="379"/>
      <c r="G10" s="379"/>
      <c r="H10" s="381">
        <f t="shared" si="1"/>
        <v>0</v>
      </c>
    </row>
    <row r="11" spans="1:8" ht="30">
      <c r="A11" s="378">
        <v>4</v>
      </c>
      <c r="B11" s="382" t="s">
        <v>168</v>
      </c>
      <c r="C11" s="379">
        <f>C12+C13</f>
        <v>0</v>
      </c>
      <c r="D11" s="379">
        <f>D12+D13</f>
        <v>0</v>
      </c>
      <c r="E11" s="380">
        <f t="shared" si="0"/>
        <v>0</v>
      </c>
      <c r="F11" s="379">
        <f>F12+F13</f>
        <v>0</v>
      </c>
      <c r="G11" s="379">
        <f>G12+G13</f>
        <v>0</v>
      </c>
      <c r="H11" s="381">
        <f t="shared" si="1"/>
        <v>0</v>
      </c>
    </row>
    <row r="12" spans="1:8" ht="15.75">
      <c r="A12" s="378">
        <v>4.0999999999999996</v>
      </c>
      <c r="B12" s="383" t="s">
        <v>798</v>
      </c>
      <c r="C12" s="379"/>
      <c r="D12" s="379"/>
      <c r="E12" s="380">
        <f t="shared" si="0"/>
        <v>0</v>
      </c>
      <c r="F12" s="379"/>
      <c r="G12" s="379"/>
      <c r="H12" s="381">
        <f t="shared" si="1"/>
        <v>0</v>
      </c>
    </row>
    <row r="13" spans="1:8" ht="15.75">
      <c r="A13" s="378">
        <v>4.2</v>
      </c>
      <c r="B13" s="383" t="s">
        <v>799</v>
      </c>
      <c r="C13" s="379"/>
      <c r="D13" s="379"/>
      <c r="E13" s="380">
        <f t="shared" si="0"/>
        <v>0</v>
      </c>
      <c r="F13" s="379"/>
      <c r="G13" s="379"/>
      <c r="H13" s="381">
        <f t="shared" si="1"/>
        <v>0</v>
      </c>
    </row>
    <row r="14" spans="1:8" ht="15.75">
      <c r="A14" s="378">
        <v>5</v>
      </c>
      <c r="B14" s="384" t="s">
        <v>800</v>
      </c>
      <c r="C14" s="379">
        <f>C15+C16+C17+C23+C24+C25+C26</f>
        <v>0</v>
      </c>
      <c r="D14" s="379">
        <f>D15+D16+D17+D23+D24+D25+D26</f>
        <v>0</v>
      </c>
      <c r="E14" s="380">
        <f t="shared" si="0"/>
        <v>0</v>
      </c>
      <c r="F14" s="379">
        <f>F15+F16+F17+F23+F24+F25+F26</f>
        <v>0</v>
      </c>
      <c r="G14" s="379">
        <f>G15+G16+G17+G23+G24+G25+G26</f>
        <v>0</v>
      </c>
      <c r="H14" s="381">
        <f t="shared" si="1"/>
        <v>0</v>
      </c>
    </row>
    <row r="15" spans="1:8" ht="15.75">
      <c r="A15" s="378">
        <v>5.0999999999999996</v>
      </c>
      <c r="B15" s="385" t="s">
        <v>801</v>
      </c>
      <c r="C15" s="379"/>
      <c r="D15" s="379"/>
      <c r="E15" s="380">
        <f t="shared" si="0"/>
        <v>0</v>
      </c>
      <c r="F15" s="379"/>
      <c r="G15" s="379"/>
      <c r="H15" s="381">
        <f t="shared" si="1"/>
        <v>0</v>
      </c>
    </row>
    <row r="16" spans="1:8" ht="15.75">
      <c r="A16" s="378">
        <v>5.2</v>
      </c>
      <c r="B16" s="385" t="s">
        <v>802</v>
      </c>
      <c r="C16" s="379"/>
      <c r="D16" s="379"/>
      <c r="E16" s="380">
        <f t="shared" si="0"/>
        <v>0</v>
      </c>
      <c r="F16" s="379"/>
      <c r="G16" s="379"/>
      <c r="H16" s="381">
        <f t="shared" si="1"/>
        <v>0</v>
      </c>
    </row>
    <row r="17" spans="1:8" ht="15.75">
      <c r="A17" s="378">
        <v>5.3</v>
      </c>
      <c r="B17" s="385" t="s">
        <v>803</v>
      </c>
      <c r="C17" s="379">
        <f>C18+C19+C20+C21+C22</f>
        <v>0</v>
      </c>
      <c r="D17" s="379">
        <f>D18+D19+D20+D21+D22</f>
        <v>0</v>
      </c>
      <c r="E17" s="380">
        <f t="shared" si="0"/>
        <v>0</v>
      </c>
      <c r="F17" s="379"/>
      <c r="G17" s="379"/>
      <c r="H17" s="381">
        <f t="shared" si="1"/>
        <v>0</v>
      </c>
    </row>
    <row r="18" spans="1:8" ht="15.75">
      <c r="A18" s="378" t="s">
        <v>170</v>
      </c>
      <c r="B18" s="386" t="s">
        <v>804</v>
      </c>
      <c r="C18" s="379"/>
      <c r="D18" s="379"/>
      <c r="E18" s="380">
        <f t="shared" si="0"/>
        <v>0</v>
      </c>
      <c r="F18" s="379"/>
      <c r="G18" s="379"/>
      <c r="H18" s="381">
        <f t="shared" si="1"/>
        <v>0</v>
      </c>
    </row>
    <row r="19" spans="1:8" ht="15.75">
      <c r="A19" s="378" t="s">
        <v>171</v>
      </c>
      <c r="B19" s="387" t="s">
        <v>805</v>
      </c>
      <c r="C19" s="379"/>
      <c r="D19" s="379"/>
      <c r="E19" s="380">
        <f t="shared" si="0"/>
        <v>0</v>
      </c>
      <c r="F19" s="379"/>
      <c r="G19" s="379"/>
      <c r="H19" s="381">
        <f t="shared" si="1"/>
        <v>0</v>
      </c>
    </row>
    <row r="20" spans="1:8" ht="15.75">
      <c r="A20" s="378" t="s">
        <v>172</v>
      </c>
      <c r="B20" s="387" t="s">
        <v>806</v>
      </c>
      <c r="C20" s="379"/>
      <c r="D20" s="379"/>
      <c r="E20" s="380">
        <f t="shared" si="0"/>
        <v>0</v>
      </c>
      <c r="F20" s="379"/>
      <c r="G20" s="379"/>
      <c r="H20" s="381">
        <f t="shared" si="1"/>
        <v>0</v>
      </c>
    </row>
    <row r="21" spans="1:8" ht="15.75">
      <c r="A21" s="378" t="s">
        <v>173</v>
      </c>
      <c r="B21" s="387" t="s">
        <v>807</v>
      </c>
      <c r="C21" s="379"/>
      <c r="D21" s="379"/>
      <c r="E21" s="380">
        <f t="shared" si="0"/>
        <v>0</v>
      </c>
      <c r="F21" s="379"/>
      <c r="G21" s="379"/>
      <c r="H21" s="381">
        <f t="shared" si="1"/>
        <v>0</v>
      </c>
    </row>
    <row r="22" spans="1:8" ht="15.75">
      <c r="A22" s="378" t="s">
        <v>174</v>
      </c>
      <c r="B22" s="387" t="s">
        <v>526</v>
      </c>
      <c r="C22" s="379"/>
      <c r="D22" s="379"/>
      <c r="E22" s="380">
        <f t="shared" si="0"/>
        <v>0</v>
      </c>
      <c r="F22" s="379"/>
      <c r="G22" s="379"/>
      <c r="H22" s="381">
        <f t="shared" si="1"/>
        <v>0</v>
      </c>
    </row>
    <row r="23" spans="1:8" ht="15.75">
      <c r="A23" s="378">
        <v>5.4</v>
      </c>
      <c r="B23" s="385" t="s">
        <v>808</v>
      </c>
      <c r="C23" s="379"/>
      <c r="D23" s="379"/>
      <c r="E23" s="380">
        <f t="shared" si="0"/>
        <v>0</v>
      </c>
      <c r="F23" s="379"/>
      <c r="G23" s="379"/>
      <c r="H23" s="381">
        <f t="shared" si="1"/>
        <v>0</v>
      </c>
    </row>
    <row r="24" spans="1:8" ht="15.75">
      <c r="A24" s="378">
        <v>5.5</v>
      </c>
      <c r="B24" s="385" t="s">
        <v>809</v>
      </c>
      <c r="C24" s="379"/>
      <c r="D24" s="379"/>
      <c r="E24" s="380">
        <f t="shared" si="0"/>
        <v>0</v>
      </c>
      <c r="F24" s="379"/>
      <c r="G24" s="379"/>
      <c r="H24" s="381">
        <f t="shared" si="1"/>
        <v>0</v>
      </c>
    </row>
    <row r="25" spans="1:8" ht="15.75">
      <c r="A25" s="378">
        <v>5.6</v>
      </c>
      <c r="B25" s="385" t="s">
        <v>810</v>
      </c>
      <c r="C25" s="379"/>
      <c r="D25" s="379"/>
      <c r="E25" s="380">
        <f t="shared" si="0"/>
        <v>0</v>
      </c>
      <c r="F25" s="379"/>
      <c r="G25" s="379"/>
      <c r="H25" s="381">
        <f t="shared" si="1"/>
        <v>0</v>
      </c>
    </row>
    <row r="26" spans="1:8" ht="15.75">
      <c r="A26" s="378">
        <v>5.7</v>
      </c>
      <c r="B26" s="385" t="s">
        <v>526</v>
      </c>
      <c r="C26" s="379"/>
      <c r="D26" s="379"/>
      <c r="E26" s="380">
        <f t="shared" si="0"/>
        <v>0</v>
      </c>
      <c r="F26" s="379"/>
      <c r="G26" s="379"/>
      <c r="H26" s="381">
        <f t="shared" si="1"/>
        <v>0</v>
      </c>
    </row>
    <row r="27" spans="1:8" ht="15.75">
      <c r="A27" s="378">
        <v>6</v>
      </c>
      <c r="B27" s="384" t="s">
        <v>811</v>
      </c>
      <c r="C27" s="379"/>
      <c r="D27" s="379"/>
      <c r="E27" s="380">
        <f t="shared" si="0"/>
        <v>0</v>
      </c>
      <c r="F27" s="379"/>
      <c r="G27" s="379"/>
      <c r="H27" s="381">
        <f t="shared" si="1"/>
        <v>0</v>
      </c>
    </row>
    <row r="28" spans="1:8" ht="15.75">
      <c r="A28" s="378">
        <v>7</v>
      </c>
      <c r="B28" s="384" t="s">
        <v>812</v>
      </c>
      <c r="C28" s="379"/>
      <c r="D28" s="379"/>
      <c r="E28" s="380">
        <f t="shared" si="0"/>
        <v>0</v>
      </c>
      <c r="F28" s="379"/>
      <c r="G28" s="379"/>
      <c r="H28" s="381">
        <f t="shared" si="1"/>
        <v>0</v>
      </c>
    </row>
    <row r="29" spans="1:8" ht="15.75">
      <c r="A29" s="378">
        <v>8</v>
      </c>
      <c r="B29" s="384" t="s">
        <v>813</v>
      </c>
      <c r="C29" s="379"/>
      <c r="D29" s="379"/>
      <c r="E29" s="380">
        <f t="shared" si="0"/>
        <v>0</v>
      </c>
      <c r="F29" s="379"/>
      <c r="G29" s="379"/>
      <c r="H29" s="381">
        <f t="shared" si="1"/>
        <v>0</v>
      </c>
    </row>
    <row r="30" spans="1:8" ht="15.75">
      <c r="A30" s="378">
        <v>9</v>
      </c>
      <c r="B30" s="382" t="s">
        <v>175</v>
      </c>
      <c r="C30" s="379">
        <f>C31+C32+C33+C34+C35+C36+C37</f>
        <v>0</v>
      </c>
      <c r="D30" s="379">
        <f>D31+D32+D33+D34+D35+D36+D37</f>
        <v>0</v>
      </c>
      <c r="E30" s="380">
        <f t="shared" si="0"/>
        <v>0</v>
      </c>
      <c r="F30" s="379">
        <f>F31+F32+F33+F34+F35+F36+F37</f>
        <v>0</v>
      </c>
      <c r="G30" s="379">
        <f>G31+G32+G33+G34+G35+G36+G37</f>
        <v>0</v>
      </c>
      <c r="H30" s="381">
        <f t="shared" si="1"/>
        <v>0</v>
      </c>
    </row>
    <row r="31" spans="1:8" ht="15.75">
      <c r="A31" s="378">
        <v>9.1</v>
      </c>
      <c r="B31" s="383" t="s">
        <v>814</v>
      </c>
      <c r="C31" s="379"/>
      <c r="D31" s="379"/>
      <c r="E31" s="380">
        <f t="shared" si="0"/>
        <v>0</v>
      </c>
      <c r="F31" s="379"/>
      <c r="G31" s="379"/>
      <c r="H31" s="381">
        <f t="shared" si="1"/>
        <v>0</v>
      </c>
    </row>
    <row r="32" spans="1:8" ht="15.75">
      <c r="A32" s="378">
        <v>9.1999999999999993</v>
      </c>
      <c r="B32" s="383" t="s">
        <v>815</v>
      </c>
      <c r="C32" s="379"/>
      <c r="D32" s="379"/>
      <c r="E32" s="380">
        <f t="shared" si="0"/>
        <v>0</v>
      </c>
      <c r="F32" s="379"/>
      <c r="G32" s="379"/>
      <c r="H32" s="381">
        <f t="shared" si="1"/>
        <v>0</v>
      </c>
    </row>
    <row r="33" spans="1:8" ht="15.75">
      <c r="A33" s="378">
        <v>9.3000000000000007</v>
      </c>
      <c r="B33" s="383" t="s">
        <v>816</v>
      </c>
      <c r="C33" s="379"/>
      <c r="D33" s="379"/>
      <c r="E33" s="380">
        <f t="shared" si="0"/>
        <v>0</v>
      </c>
      <c r="F33" s="379"/>
      <c r="G33" s="379"/>
      <c r="H33" s="381">
        <f t="shared" si="1"/>
        <v>0</v>
      </c>
    </row>
    <row r="34" spans="1:8" ht="15.75">
      <c r="A34" s="378">
        <v>9.4</v>
      </c>
      <c r="B34" s="383" t="s">
        <v>817</v>
      </c>
      <c r="C34" s="379"/>
      <c r="D34" s="379"/>
      <c r="E34" s="380">
        <f t="shared" si="0"/>
        <v>0</v>
      </c>
      <c r="F34" s="379"/>
      <c r="G34" s="379"/>
      <c r="H34" s="381">
        <f t="shared" si="1"/>
        <v>0</v>
      </c>
    </row>
    <row r="35" spans="1:8" ht="15.75">
      <c r="A35" s="378">
        <v>9.5</v>
      </c>
      <c r="B35" s="383" t="s">
        <v>818</v>
      </c>
      <c r="C35" s="379"/>
      <c r="D35" s="379"/>
      <c r="E35" s="380">
        <f t="shared" si="0"/>
        <v>0</v>
      </c>
      <c r="F35" s="379"/>
      <c r="G35" s="379"/>
      <c r="H35" s="381">
        <f t="shared" si="1"/>
        <v>0</v>
      </c>
    </row>
    <row r="36" spans="1:8" ht="30">
      <c r="A36" s="378">
        <v>9.6</v>
      </c>
      <c r="B36" s="383" t="s">
        <v>819</v>
      </c>
      <c r="C36" s="379"/>
      <c r="D36" s="379"/>
      <c r="E36" s="380">
        <f t="shared" si="0"/>
        <v>0</v>
      </c>
      <c r="F36" s="379"/>
      <c r="G36" s="379"/>
      <c r="H36" s="381">
        <f t="shared" si="1"/>
        <v>0</v>
      </c>
    </row>
    <row r="37" spans="1:8" ht="30">
      <c r="A37" s="378">
        <v>9.6999999999999993</v>
      </c>
      <c r="B37" s="383" t="s">
        <v>820</v>
      </c>
      <c r="C37" s="379"/>
      <c r="D37" s="379"/>
      <c r="E37" s="380">
        <f t="shared" si="0"/>
        <v>0</v>
      </c>
      <c r="F37" s="379"/>
      <c r="G37" s="379"/>
      <c r="H37" s="381">
        <f t="shared" si="1"/>
        <v>0</v>
      </c>
    </row>
    <row r="38" spans="1:8" ht="15.75">
      <c r="A38" s="378">
        <v>10</v>
      </c>
      <c r="B38" s="384" t="s">
        <v>821</v>
      </c>
      <c r="C38" s="379">
        <f>C39+C40+C41+C42</f>
        <v>0</v>
      </c>
      <c r="D38" s="379">
        <f>D39+D40+D41+D42</f>
        <v>0</v>
      </c>
      <c r="E38" s="380">
        <f t="shared" si="0"/>
        <v>0</v>
      </c>
      <c r="F38" s="379">
        <f>F39+F40+F41+F42</f>
        <v>0</v>
      </c>
      <c r="G38" s="379">
        <f>G39+G40+G41+G42</f>
        <v>0</v>
      </c>
      <c r="H38" s="381">
        <f t="shared" si="1"/>
        <v>0</v>
      </c>
    </row>
    <row r="39" spans="1:8" ht="15.75">
      <c r="A39" s="378">
        <v>10.1</v>
      </c>
      <c r="B39" s="383" t="s">
        <v>822</v>
      </c>
      <c r="C39" s="379"/>
      <c r="D39" s="379"/>
      <c r="E39" s="380">
        <f t="shared" si="0"/>
        <v>0</v>
      </c>
      <c r="F39" s="379"/>
      <c r="G39" s="379"/>
      <c r="H39" s="381">
        <f t="shared" si="1"/>
        <v>0</v>
      </c>
    </row>
    <row r="40" spans="1:8" ht="30">
      <c r="A40" s="378">
        <v>10.199999999999999</v>
      </c>
      <c r="B40" s="383" t="s">
        <v>823</v>
      </c>
      <c r="C40" s="379"/>
      <c r="D40" s="379"/>
      <c r="E40" s="380">
        <f t="shared" si="0"/>
        <v>0</v>
      </c>
      <c r="F40" s="379"/>
      <c r="G40" s="379"/>
      <c r="H40" s="381">
        <f t="shared" si="1"/>
        <v>0</v>
      </c>
    </row>
    <row r="41" spans="1:8" ht="30">
      <c r="A41" s="378">
        <v>10.3</v>
      </c>
      <c r="B41" s="383" t="s">
        <v>824</v>
      </c>
      <c r="C41" s="379"/>
      <c r="D41" s="379"/>
      <c r="E41" s="380">
        <f t="shared" si="0"/>
        <v>0</v>
      </c>
      <c r="F41" s="379"/>
      <c r="G41" s="379"/>
      <c r="H41" s="381">
        <f t="shared" si="1"/>
        <v>0</v>
      </c>
    </row>
    <row r="42" spans="1:8" ht="30">
      <c r="A42" s="378">
        <v>10.4</v>
      </c>
      <c r="B42" s="383" t="s">
        <v>825</v>
      </c>
      <c r="C42" s="379"/>
      <c r="D42" s="379"/>
      <c r="E42" s="380">
        <f t="shared" si="0"/>
        <v>0</v>
      </c>
      <c r="F42" s="379"/>
      <c r="G42" s="379"/>
      <c r="H42" s="381">
        <f t="shared" si="1"/>
        <v>0</v>
      </c>
    </row>
    <row r="43" spans="1:8" ht="15.75">
      <c r="A43" s="378">
        <v>11</v>
      </c>
      <c r="B43" s="388" t="s">
        <v>176</v>
      </c>
      <c r="C43" s="379"/>
      <c r="D43" s="379"/>
      <c r="E43" s="380">
        <f t="shared" si="0"/>
        <v>0</v>
      </c>
      <c r="F43" s="379"/>
      <c r="G43" s="379"/>
      <c r="H43" s="381">
        <f t="shared" si="1"/>
        <v>0</v>
      </c>
    </row>
    <row r="44" spans="1:8" ht="15.75">
      <c r="C44" s="390"/>
      <c r="D44" s="390"/>
      <c r="E44" s="390"/>
      <c r="F44" s="390"/>
      <c r="G44" s="390"/>
      <c r="H44" s="390"/>
    </row>
    <row r="45" spans="1:8" ht="15.75">
      <c r="C45" s="390"/>
      <c r="D45" s="390"/>
      <c r="E45" s="390"/>
      <c r="F45" s="390"/>
      <c r="G45" s="390"/>
      <c r="H45" s="390"/>
    </row>
    <row r="46" spans="1:8" ht="15.75">
      <c r="C46" s="390"/>
      <c r="D46" s="390"/>
      <c r="E46" s="390"/>
      <c r="F46" s="390"/>
      <c r="G46" s="390"/>
      <c r="H46" s="390"/>
    </row>
    <row r="47" spans="1:8" ht="15.75">
      <c r="C47" s="390"/>
      <c r="D47" s="390"/>
      <c r="E47" s="390"/>
      <c r="F47" s="390"/>
      <c r="G47" s="390"/>
      <c r="H47" s="39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25" defaultRowHeight="15"/>
  <cols>
    <col min="1" max="1" width="9.5" style="1" bestFit="1" customWidth="1"/>
    <col min="2" max="2" width="93.5" style="1" customWidth="1"/>
    <col min="3" max="4" width="12.75" style="1" customWidth="1"/>
    <col min="5" max="11" width="9.75" style="7" customWidth="1"/>
    <col min="12" max="16384" width="9.125" style="7"/>
  </cols>
  <sheetData>
    <row r="1" spans="1:7">
      <c r="A1" s="11" t="s">
        <v>108</v>
      </c>
      <c r="B1" s="638" t="s">
        <v>936</v>
      </c>
      <c r="C1" s="10"/>
    </row>
    <row r="2" spans="1:7">
      <c r="A2" s="11" t="s">
        <v>109</v>
      </c>
      <c r="B2" s="546">
        <f>'1. key ratios'!B2</f>
        <v>45291</v>
      </c>
      <c r="C2" s="10"/>
    </row>
    <row r="3" spans="1:7">
      <c r="A3" s="11"/>
      <c r="B3" s="10"/>
      <c r="C3" s="10"/>
    </row>
    <row r="4" spans="1:7" ht="15" customHeight="1" thickBot="1">
      <c r="A4" s="123" t="s">
        <v>242</v>
      </c>
      <c r="B4" s="124" t="s">
        <v>107</v>
      </c>
      <c r="C4" s="125" t="s">
        <v>87</v>
      </c>
    </row>
    <row r="5" spans="1:7" ht="15" customHeight="1">
      <c r="A5" s="121" t="s">
        <v>25</v>
      </c>
      <c r="B5" s="122"/>
      <c r="C5" s="279" t="str">
        <f>INT((MONTH($B$2))/3)&amp;"Q"&amp;"-"&amp;YEAR($B$2)</f>
        <v>4Q-2023</v>
      </c>
      <c r="D5" s="279" t="str">
        <f>IF(INT(MONTH($B$2))=3, "4"&amp;"Q"&amp;"-"&amp;YEAR($B$2)-1, IF(INT(MONTH($B$2))=6, "1"&amp;"Q"&amp;"-"&amp;YEAR($B$2), IF(INT(MONTH($B$2))=9, "2"&amp;"Q"&amp;"-"&amp;YEAR($B$2),IF(INT(MONTH($B$2))=12, "3"&amp;"Q"&amp;"-"&amp;YEAR($B$2), 0))))</f>
        <v>3Q-2023</v>
      </c>
      <c r="E5" s="279" t="str">
        <f>IF(INT(MONTH($B$2))=3, "3"&amp;"Q"&amp;"-"&amp;YEAR($B$2)-1, IF(INT(MONTH($B$2))=6, "4"&amp;"Q"&amp;"-"&amp;YEAR($B$2)-1, IF(INT(MONTH($B$2))=9, "1"&amp;"Q"&amp;"-"&amp;YEAR($B$2),IF(INT(MONTH($B$2))=12, "2"&amp;"Q"&amp;"-"&amp;YEAR($B$2), 0))))</f>
        <v>2Q-2023</v>
      </c>
      <c r="F5" s="279" t="str">
        <f>IF(INT(MONTH($B$2))=3, "2"&amp;"Q"&amp;"-"&amp;YEAR($B$2)-1, IF(INT(MONTH($B$2))=6, "3"&amp;"Q"&amp;"-"&amp;YEAR($B$2)-1, IF(INT(MONTH($B$2))=9, "4"&amp;"Q"&amp;"-"&amp;YEAR($B$2)-1,IF(INT(MONTH($B$2))=12, "1"&amp;"Q"&amp;"-"&amp;YEAR($B$2), 0))))</f>
        <v>1Q-2023</v>
      </c>
      <c r="G5" s="279" t="str">
        <f>IF(INT(MONTH($B$2))=3, "1"&amp;"Q"&amp;"-"&amp;YEAR($B$2)-1, IF(INT(MONTH($B$2))=6, "2"&amp;"Q"&amp;"-"&amp;YEAR($B$2)-1, IF(INT(MONTH($B$2))=9, "3"&amp;"Q"&amp;"-"&amp;YEAR($B$2)-1,IF(INT(MONTH($B$2))=12, "4"&amp;"Q"&amp;"-"&amp;YEAR($B$2)-1, 0))))</f>
        <v>4Q-2022</v>
      </c>
    </row>
    <row r="6" spans="1:7" ht="15" customHeight="1">
      <c r="A6" s="223">
        <v>1</v>
      </c>
      <c r="B6" s="265" t="s">
        <v>112</v>
      </c>
      <c r="C6" s="224">
        <f>C7+C9+C10</f>
        <v>4382424.3629999999</v>
      </c>
      <c r="D6" s="267">
        <f>D7+D9+D10</f>
        <v>3256444.1519999998</v>
      </c>
      <c r="E6" s="267">
        <f t="shared" ref="E6:G6" si="0">E7+E9+E10</f>
        <v>2869076.8559999997</v>
      </c>
      <c r="F6" s="224">
        <f t="shared" si="0"/>
        <v>2985926.2459999998</v>
      </c>
      <c r="G6" s="268">
        <f t="shared" si="0"/>
        <v>3173226.4816558827</v>
      </c>
    </row>
    <row r="7" spans="1:7" ht="15" customHeight="1">
      <c r="A7" s="223">
        <v>1.1000000000000001</v>
      </c>
      <c r="B7" s="225" t="s">
        <v>422</v>
      </c>
      <c r="C7" s="226">
        <v>4382424.3629999999</v>
      </c>
      <c r="D7" s="269">
        <v>3256444.1519999998</v>
      </c>
      <c r="E7" s="226">
        <v>2869076.8559999997</v>
      </c>
      <c r="F7" s="226">
        <v>2985926.2459999998</v>
      </c>
      <c r="G7" s="270">
        <v>3173226.4816558827</v>
      </c>
    </row>
    <row r="8" spans="1:7" ht="30">
      <c r="A8" s="223" t="s">
        <v>155</v>
      </c>
      <c r="B8" s="227" t="s">
        <v>240</v>
      </c>
      <c r="C8" s="226">
        <v>0</v>
      </c>
      <c r="D8" s="269">
        <v>0</v>
      </c>
      <c r="E8" s="226">
        <v>0</v>
      </c>
      <c r="F8" s="226">
        <v>0</v>
      </c>
      <c r="G8" s="270">
        <v>0</v>
      </c>
    </row>
    <row r="9" spans="1:7" ht="15" customHeight="1">
      <c r="A9" s="223">
        <v>1.2</v>
      </c>
      <c r="B9" s="225" t="s">
        <v>21</v>
      </c>
      <c r="C9" s="226">
        <v>0</v>
      </c>
      <c r="D9" s="269">
        <v>0</v>
      </c>
      <c r="E9" s="226">
        <v>0</v>
      </c>
      <c r="F9" s="226">
        <v>0</v>
      </c>
      <c r="G9" s="270">
        <v>0</v>
      </c>
    </row>
    <row r="10" spans="1:7" ht="15" customHeight="1">
      <c r="A10" s="223">
        <v>1.3</v>
      </c>
      <c r="B10" s="266" t="s">
        <v>74</v>
      </c>
      <c r="C10" s="226">
        <v>0</v>
      </c>
      <c r="D10" s="269">
        <v>0</v>
      </c>
      <c r="E10" s="226">
        <v>0</v>
      </c>
      <c r="F10" s="226">
        <v>0</v>
      </c>
      <c r="G10" s="270">
        <v>0</v>
      </c>
    </row>
    <row r="11" spans="1:7" ht="15" customHeight="1">
      <c r="A11" s="223">
        <v>2</v>
      </c>
      <c r="B11" s="265" t="s">
        <v>113</v>
      </c>
      <c r="C11" s="226">
        <v>115918.95999999938</v>
      </c>
      <c r="D11" s="269">
        <v>788723.16000000038</v>
      </c>
      <c r="E11" s="226">
        <v>167086.63999999966</v>
      </c>
      <c r="F11" s="226">
        <v>236673.77000000037</v>
      </c>
      <c r="G11" s="270">
        <v>12200.900000000001</v>
      </c>
    </row>
    <row r="12" spans="1:7" ht="15" customHeight="1">
      <c r="A12" s="223">
        <v>3</v>
      </c>
      <c r="B12" s="265" t="s">
        <v>111</v>
      </c>
      <c r="C12" s="226">
        <v>0</v>
      </c>
      <c r="D12" s="269">
        <v>0</v>
      </c>
      <c r="E12" s="226">
        <v>0</v>
      </c>
      <c r="F12" s="226">
        <v>0</v>
      </c>
      <c r="G12" s="270">
        <v>0</v>
      </c>
    </row>
    <row r="13" spans="1:7" ht="15" customHeight="1" thickBot="1">
      <c r="A13" s="68">
        <v>4</v>
      </c>
      <c r="B13" s="273" t="s">
        <v>156</v>
      </c>
      <c r="C13" s="140">
        <f>C6+C11+C12</f>
        <v>4498343.3229999989</v>
      </c>
      <c r="D13" s="271">
        <f>D6+D11+D12</f>
        <v>4045167.3119999999</v>
      </c>
      <c r="E13" s="271">
        <f t="shared" ref="E13:G13" si="1">E6+E11+E12</f>
        <v>3036163.4959999993</v>
      </c>
      <c r="F13" s="140">
        <f t="shared" si="1"/>
        <v>3222600.0160000003</v>
      </c>
      <c r="G13" s="272">
        <f t="shared" si="1"/>
        <v>3185427.3816558826</v>
      </c>
    </row>
    <row r="14" spans="1:7">
      <c r="B14" s="14"/>
    </row>
    <row r="15" spans="1:7" ht="30">
      <c r="B15" s="14" t="s">
        <v>423</v>
      </c>
    </row>
    <row r="16" spans="1:7">
      <c r="B16" s="14"/>
    </row>
    <row r="17" spans="2:2">
      <c r="B17" s="14"/>
    </row>
    <row r="18" spans="2:2">
      <c r="B18" s="1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1"/>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C23" sqref="C23"/>
    </sheetView>
  </sheetViews>
  <sheetFormatPr defaultRowHeight="15.75"/>
  <cols>
    <col min="1" max="1" width="9.5" style="1" bestFit="1" customWidth="1"/>
    <col min="2" max="2" width="58.875" style="1" customWidth="1"/>
    <col min="3" max="3" width="41.25" style="1" bestFit="1" customWidth="1"/>
  </cols>
  <sheetData>
    <row r="1" spans="1:8">
      <c r="A1" s="1" t="s">
        <v>108</v>
      </c>
      <c r="B1" s="1" t="s">
        <v>936</v>
      </c>
    </row>
    <row r="2" spans="1:8">
      <c r="A2" s="1" t="s">
        <v>109</v>
      </c>
      <c r="B2" s="546">
        <f>'1. key ratios'!B2</f>
        <v>45291</v>
      </c>
    </row>
    <row r="4" spans="1:8" ht="32.25" customHeight="1" thickBot="1">
      <c r="A4" s="137" t="s">
        <v>243</v>
      </c>
      <c r="B4" s="21" t="s">
        <v>91</v>
      </c>
      <c r="C4" s="8"/>
    </row>
    <row r="5" spans="1:8">
      <c r="A5" s="6"/>
      <c r="B5" s="263" t="s">
        <v>92</v>
      </c>
      <c r="C5" s="277" t="s">
        <v>436</v>
      </c>
    </row>
    <row r="6" spans="1:8">
      <c r="A6" s="9">
        <v>1</v>
      </c>
      <c r="B6" s="583" t="s">
        <v>937</v>
      </c>
      <c r="C6" s="580" t="s">
        <v>939</v>
      </c>
    </row>
    <row r="7" spans="1:8">
      <c r="A7" s="9">
        <v>2</v>
      </c>
      <c r="B7" s="583" t="s">
        <v>940</v>
      </c>
      <c r="C7" s="580" t="s">
        <v>941</v>
      </c>
    </row>
    <row r="8" spans="1:8">
      <c r="A8" s="9">
        <v>3</v>
      </c>
      <c r="B8" s="583" t="s">
        <v>942</v>
      </c>
      <c r="C8" s="580" t="s">
        <v>941</v>
      </c>
    </row>
    <row r="9" spans="1:8">
      <c r="A9" s="9">
        <v>4</v>
      </c>
      <c r="B9" s="583"/>
      <c r="C9" s="580"/>
    </row>
    <row r="10" spans="1:8">
      <c r="A10" s="9">
        <v>5</v>
      </c>
      <c r="B10" s="22"/>
      <c r="C10" s="274"/>
    </row>
    <row r="11" spans="1:8">
      <c r="A11" s="9">
        <v>6</v>
      </c>
      <c r="B11" s="22"/>
      <c r="C11" s="274"/>
    </row>
    <row r="12" spans="1:8">
      <c r="A12" s="9">
        <v>7</v>
      </c>
      <c r="B12" s="22"/>
      <c r="C12" s="274"/>
      <c r="H12" s="2"/>
    </row>
    <row r="13" spans="1:8">
      <c r="A13" s="9">
        <v>8</v>
      </c>
      <c r="B13" s="22"/>
      <c r="C13" s="274"/>
    </row>
    <row r="14" spans="1:8">
      <c r="A14" s="9">
        <v>9</v>
      </c>
      <c r="B14" s="22"/>
      <c r="C14" s="274"/>
    </row>
    <row r="15" spans="1:8">
      <c r="A15" s="9">
        <v>10</v>
      </c>
      <c r="B15" s="22"/>
      <c r="C15" s="274"/>
    </row>
    <row r="16" spans="1:8">
      <c r="A16" s="9"/>
      <c r="B16" s="745"/>
      <c r="C16" s="746"/>
    </row>
    <row r="17" spans="1:3" ht="30">
      <c r="A17" s="9"/>
      <c r="B17" s="264" t="s">
        <v>93</v>
      </c>
      <c r="C17" s="278" t="s">
        <v>437</v>
      </c>
    </row>
    <row r="18" spans="1:3">
      <c r="A18" s="9">
        <v>1</v>
      </c>
      <c r="B18" s="584" t="s">
        <v>938</v>
      </c>
      <c r="C18" s="582" t="s">
        <v>943</v>
      </c>
    </row>
    <row r="19" spans="1:3">
      <c r="A19" s="9">
        <v>2</v>
      </c>
      <c r="B19" s="584" t="s">
        <v>953</v>
      </c>
      <c r="C19" s="582" t="s">
        <v>944</v>
      </c>
    </row>
    <row r="20" spans="1:3">
      <c r="A20" s="9">
        <v>3</v>
      </c>
      <c r="B20" s="584" t="s">
        <v>954</v>
      </c>
      <c r="C20" s="582" t="s">
        <v>955</v>
      </c>
    </row>
    <row r="21" spans="1:3">
      <c r="A21" s="9">
        <v>4</v>
      </c>
      <c r="B21" s="18"/>
      <c r="C21" s="275"/>
    </row>
    <row r="22" spans="1:3">
      <c r="A22" s="9">
        <v>5</v>
      </c>
      <c r="B22" s="18"/>
      <c r="C22" s="275"/>
    </row>
    <row r="23" spans="1:3">
      <c r="A23" s="9">
        <v>6</v>
      </c>
      <c r="B23" s="18"/>
      <c r="C23" s="275"/>
    </row>
    <row r="24" spans="1:3">
      <c r="A24" s="9">
        <v>7</v>
      </c>
      <c r="B24" s="18"/>
      <c r="C24" s="275"/>
    </row>
    <row r="25" spans="1:3">
      <c r="A25" s="9">
        <v>8</v>
      </c>
      <c r="B25" s="18"/>
      <c r="C25" s="275"/>
    </row>
    <row r="26" spans="1:3">
      <c r="A26" s="9">
        <v>9</v>
      </c>
      <c r="B26" s="18"/>
      <c r="C26" s="275"/>
    </row>
    <row r="27" spans="1:3" ht="15.75" customHeight="1">
      <c r="A27" s="9">
        <v>10</v>
      </c>
      <c r="B27" s="18"/>
      <c r="C27" s="276"/>
    </row>
    <row r="28" spans="1:3" ht="15.75" customHeight="1">
      <c r="A28" s="9"/>
      <c r="B28" s="18"/>
      <c r="C28" s="19"/>
    </row>
    <row r="29" spans="1:3" ht="30" customHeight="1">
      <c r="A29" s="9"/>
      <c r="B29" s="747" t="s">
        <v>94</v>
      </c>
      <c r="C29" s="748"/>
    </row>
    <row r="30" spans="1:3">
      <c r="A30" s="585">
        <v>1</v>
      </c>
      <c r="B30" s="583" t="s">
        <v>945</v>
      </c>
      <c r="C30" s="586">
        <v>0.10135135135135136</v>
      </c>
    </row>
    <row r="31" spans="1:3">
      <c r="A31" s="585">
        <v>2</v>
      </c>
      <c r="B31" s="587" t="s">
        <v>946</v>
      </c>
      <c r="C31" s="588">
        <v>8.7837837837837843E-2</v>
      </c>
    </row>
    <row r="32" spans="1:3">
      <c r="A32" s="585">
        <v>3</v>
      </c>
      <c r="B32" s="587" t="s">
        <v>938</v>
      </c>
      <c r="C32" s="588">
        <v>0.27027027027027029</v>
      </c>
    </row>
    <row r="33" spans="1:3">
      <c r="A33" s="585">
        <v>4</v>
      </c>
      <c r="B33" s="587" t="s">
        <v>947</v>
      </c>
      <c r="C33" s="588">
        <v>0.27027027027027029</v>
      </c>
    </row>
    <row r="34" spans="1:3">
      <c r="A34" s="585">
        <v>5</v>
      </c>
      <c r="B34" s="587" t="s">
        <v>948</v>
      </c>
      <c r="C34" s="588">
        <v>0.27027027027027029</v>
      </c>
    </row>
    <row r="35" spans="1:3" ht="29.25" customHeight="1">
      <c r="A35" s="9"/>
      <c r="B35" s="747" t="s">
        <v>164</v>
      </c>
      <c r="C35" s="748"/>
    </row>
    <row r="36" spans="1:3">
      <c r="A36" s="585">
        <v>1</v>
      </c>
      <c r="B36" s="583" t="s">
        <v>945</v>
      </c>
      <c r="C36" s="586">
        <v>0.10135135135135136</v>
      </c>
    </row>
    <row r="37" spans="1:3">
      <c r="A37" s="585">
        <v>2</v>
      </c>
      <c r="B37" s="587" t="s">
        <v>946</v>
      </c>
      <c r="C37" s="588">
        <v>8.7837837837837843E-2</v>
      </c>
    </row>
    <row r="38" spans="1:3">
      <c r="A38" s="585">
        <v>3</v>
      </c>
      <c r="B38" s="587" t="s">
        <v>938</v>
      </c>
      <c r="C38" s="588">
        <v>0.27027027027027029</v>
      </c>
    </row>
    <row r="39" spans="1:3">
      <c r="A39" s="585">
        <v>4</v>
      </c>
      <c r="B39" s="587" t="s">
        <v>947</v>
      </c>
      <c r="C39" s="588">
        <v>0.27027027027027029</v>
      </c>
    </row>
    <row r="40" spans="1:3">
      <c r="A40" s="585">
        <v>5</v>
      </c>
      <c r="B40" s="583" t="s">
        <v>948</v>
      </c>
      <c r="C40" s="586">
        <v>0.27027027027027029</v>
      </c>
    </row>
    <row r="41" spans="1:3" ht="16.5" thickBot="1">
      <c r="A41" s="578"/>
      <c r="B41" s="579"/>
      <c r="C41" s="581"/>
    </row>
  </sheetData>
  <mergeCells count="3">
    <mergeCell ref="B16:C16"/>
    <mergeCell ref="B35:C35"/>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RowHeight="15.75"/>
  <cols>
    <col min="1" max="1" width="9.5" style="1" bestFit="1" customWidth="1"/>
    <col min="2" max="2" width="47.5" style="1" customWidth="1"/>
    <col min="3" max="5" width="28" style="548" customWidth="1"/>
    <col min="6" max="6" width="12" bestFit="1" customWidth="1"/>
    <col min="7" max="7" width="12.5" bestFit="1" customWidth="1"/>
  </cols>
  <sheetData>
    <row r="1" spans="1:5">
      <c r="A1" s="11" t="s">
        <v>108</v>
      </c>
      <c r="B1" s="10" t="s">
        <v>936</v>
      </c>
    </row>
    <row r="2" spans="1:5" s="11" customFormat="1" ht="15.75" customHeight="1">
      <c r="A2" s="11" t="s">
        <v>109</v>
      </c>
      <c r="B2" s="546">
        <f>'1. key ratios'!B2</f>
        <v>45291</v>
      </c>
      <c r="C2" s="589"/>
      <c r="D2" s="589"/>
      <c r="E2" s="589"/>
    </row>
    <row r="3" spans="1:5" s="11" customFormat="1" ht="15.75" customHeight="1">
      <c r="C3" s="589"/>
      <c r="D3" s="589"/>
      <c r="E3" s="589"/>
    </row>
    <row r="4" spans="1:5" s="11" customFormat="1" ht="15.75" customHeight="1" thickBot="1">
      <c r="A4" s="138" t="s">
        <v>244</v>
      </c>
      <c r="B4" s="139" t="s">
        <v>158</v>
      </c>
      <c r="C4" s="590"/>
      <c r="D4" s="590"/>
      <c r="E4" s="590" t="s">
        <v>87</v>
      </c>
    </row>
    <row r="5" spans="1:5" s="65" customFormat="1" ht="17.45" customHeight="1">
      <c r="A5" s="205"/>
      <c r="B5" s="206"/>
      <c r="C5" s="591" t="s">
        <v>0</v>
      </c>
      <c r="D5" s="591" t="s">
        <v>1</v>
      </c>
      <c r="E5" s="591" t="s">
        <v>2</v>
      </c>
    </row>
    <row r="6" spans="1:5" ht="14.45" customHeight="1">
      <c r="A6" s="207"/>
      <c r="B6" s="749" t="s">
        <v>144</v>
      </c>
      <c r="C6" s="750" t="s">
        <v>839</v>
      </c>
      <c r="D6" s="751" t="s">
        <v>143</v>
      </c>
      <c r="E6" s="752"/>
    </row>
    <row r="7" spans="1:5" ht="99.6" customHeight="1">
      <c r="A7" s="207"/>
      <c r="B7" s="749"/>
      <c r="C7" s="750"/>
      <c r="D7" s="569" t="s">
        <v>142</v>
      </c>
      <c r="E7" s="569" t="s">
        <v>340</v>
      </c>
    </row>
    <row r="8" spans="1:5" ht="22.5" customHeight="1">
      <c r="A8" s="392">
        <v>1</v>
      </c>
      <c r="B8" s="339" t="s">
        <v>826</v>
      </c>
      <c r="C8" s="572">
        <f>SUM(C9:C11)</f>
        <v>9622521.4499999993</v>
      </c>
      <c r="D8" s="572">
        <f t="shared" ref="D8:E8" si="0">SUM(D9:D11)</f>
        <v>0</v>
      </c>
      <c r="E8" s="572">
        <f t="shared" si="0"/>
        <v>9622521.4499999993</v>
      </c>
    </row>
    <row r="9" spans="1:5" ht="15">
      <c r="A9" s="392">
        <v>1.1000000000000001</v>
      </c>
      <c r="B9" s="340" t="s">
        <v>96</v>
      </c>
      <c r="C9" s="576">
        <f>'11. CRWA'!C21</f>
        <v>303159.21999999997</v>
      </c>
      <c r="D9" s="576">
        <v>0</v>
      </c>
      <c r="E9" s="576">
        <f t="shared" ref="E9:E15" si="1">C9-D9</f>
        <v>303159.21999999997</v>
      </c>
    </row>
    <row r="10" spans="1:5" ht="15">
      <c r="A10" s="392">
        <v>1.2</v>
      </c>
      <c r="B10" s="340" t="s">
        <v>97</v>
      </c>
      <c r="C10" s="576">
        <f>'11. CRWA'!C8</f>
        <v>700900.26</v>
      </c>
      <c r="D10" s="576">
        <v>0</v>
      </c>
      <c r="E10" s="576">
        <f t="shared" si="1"/>
        <v>700900.26</v>
      </c>
    </row>
    <row r="11" spans="1:5" ht="15">
      <c r="A11" s="392">
        <v>1.3</v>
      </c>
      <c r="B11" s="340" t="s">
        <v>98</v>
      </c>
      <c r="C11" s="576">
        <f>SUM('11. CRWA'!C13:R13)</f>
        <v>8618461.9699999988</v>
      </c>
      <c r="D11" s="576">
        <v>0</v>
      </c>
      <c r="E11" s="576">
        <f t="shared" si="1"/>
        <v>8618461.9699999988</v>
      </c>
    </row>
    <row r="12" spans="1:5" ht="15">
      <c r="A12" s="392">
        <v>2</v>
      </c>
      <c r="B12" s="341" t="s">
        <v>713</v>
      </c>
      <c r="C12" s="576">
        <v>0</v>
      </c>
      <c r="D12" s="576">
        <v>0</v>
      </c>
      <c r="E12" s="576">
        <f t="shared" si="1"/>
        <v>0</v>
      </c>
    </row>
    <row r="13" spans="1:5" ht="15">
      <c r="A13" s="392">
        <v>2.1</v>
      </c>
      <c r="B13" s="342" t="s">
        <v>714</v>
      </c>
      <c r="C13" s="576">
        <v>0</v>
      </c>
      <c r="D13" s="576">
        <v>0</v>
      </c>
      <c r="E13" s="576">
        <f t="shared" si="1"/>
        <v>0</v>
      </c>
    </row>
    <row r="14" spans="1:5" ht="33.950000000000003" customHeight="1">
      <c r="A14" s="392">
        <v>3</v>
      </c>
      <c r="B14" s="343" t="s">
        <v>715</v>
      </c>
      <c r="C14" s="576">
        <v>0</v>
      </c>
      <c r="D14" s="576">
        <v>0</v>
      </c>
      <c r="E14" s="576">
        <f t="shared" si="1"/>
        <v>0</v>
      </c>
    </row>
    <row r="15" spans="1:5" ht="32.450000000000003" customHeight="1">
      <c r="A15" s="392">
        <v>4</v>
      </c>
      <c r="B15" s="344" t="s">
        <v>716</v>
      </c>
      <c r="C15" s="576">
        <v>0</v>
      </c>
      <c r="D15" s="576">
        <v>0</v>
      </c>
      <c r="E15" s="576">
        <f t="shared" si="1"/>
        <v>0</v>
      </c>
    </row>
    <row r="16" spans="1:5" ht="23.1" customHeight="1">
      <c r="A16" s="392">
        <v>5</v>
      </c>
      <c r="B16" s="344" t="s">
        <v>717</v>
      </c>
      <c r="C16" s="572">
        <f>SUM(C17:C19)</f>
        <v>0</v>
      </c>
      <c r="D16" s="572">
        <f t="shared" ref="D16:E16" si="2">SUM(D17:D19)</f>
        <v>0</v>
      </c>
      <c r="E16" s="572">
        <f t="shared" si="2"/>
        <v>0</v>
      </c>
    </row>
    <row r="17" spans="1:5" ht="15">
      <c r="A17" s="392">
        <v>5.0999999999999996</v>
      </c>
      <c r="B17" s="345" t="s">
        <v>718</v>
      </c>
      <c r="C17" s="572">
        <v>0</v>
      </c>
      <c r="D17" s="576">
        <v>0</v>
      </c>
      <c r="E17" s="576">
        <f>C17-D17</f>
        <v>0</v>
      </c>
    </row>
    <row r="18" spans="1:5" ht="15">
      <c r="A18" s="392">
        <v>5.2</v>
      </c>
      <c r="B18" s="345" t="s">
        <v>554</v>
      </c>
      <c r="C18" s="576">
        <v>0</v>
      </c>
      <c r="D18" s="576">
        <v>0</v>
      </c>
      <c r="E18" s="576">
        <f>C18-D18</f>
        <v>0</v>
      </c>
    </row>
    <row r="19" spans="1:5" ht="15">
      <c r="A19" s="392">
        <v>5.3</v>
      </c>
      <c r="B19" s="345" t="s">
        <v>719</v>
      </c>
      <c r="C19" s="576">
        <v>0</v>
      </c>
      <c r="D19" s="576">
        <v>0</v>
      </c>
      <c r="E19" s="576">
        <f>C19-D19</f>
        <v>0</v>
      </c>
    </row>
    <row r="20" spans="1:5" ht="21">
      <c r="A20" s="392">
        <v>6</v>
      </c>
      <c r="B20" s="343" t="s">
        <v>720</v>
      </c>
      <c r="C20" s="572">
        <f>SUM(C21:C22)</f>
        <v>0</v>
      </c>
      <c r="D20" s="572">
        <f t="shared" ref="D20:E20" si="3">SUM(D21:D22)</f>
        <v>0</v>
      </c>
      <c r="E20" s="572">
        <f t="shared" si="3"/>
        <v>0</v>
      </c>
    </row>
    <row r="21" spans="1:5" ht="15">
      <c r="A21" s="392">
        <v>6.1</v>
      </c>
      <c r="B21" s="345" t="s">
        <v>554</v>
      </c>
      <c r="C21" s="575">
        <v>0</v>
      </c>
      <c r="D21" s="576">
        <v>0</v>
      </c>
      <c r="E21" s="576">
        <f>C21-D21</f>
        <v>0</v>
      </c>
    </row>
    <row r="22" spans="1:5" ht="15">
      <c r="A22" s="392">
        <v>6.2</v>
      </c>
      <c r="B22" s="345" t="s">
        <v>719</v>
      </c>
      <c r="C22" s="575">
        <v>0</v>
      </c>
      <c r="D22" s="576">
        <v>0</v>
      </c>
      <c r="E22" s="576">
        <f>C22-D22</f>
        <v>0</v>
      </c>
    </row>
    <row r="23" spans="1:5" ht="21">
      <c r="A23" s="392">
        <v>7</v>
      </c>
      <c r="B23" s="346" t="s">
        <v>721</v>
      </c>
      <c r="C23" s="571">
        <v>0</v>
      </c>
      <c r="D23" s="576">
        <v>0</v>
      </c>
      <c r="E23" s="576">
        <f>C23-D23</f>
        <v>0</v>
      </c>
    </row>
    <row r="24" spans="1:5" ht="21">
      <c r="A24" s="392">
        <v>8</v>
      </c>
      <c r="B24" s="347" t="s">
        <v>722</v>
      </c>
      <c r="C24" s="571">
        <v>0</v>
      </c>
      <c r="D24" s="576">
        <v>0</v>
      </c>
      <c r="E24" s="576">
        <f>C24-D24</f>
        <v>0</v>
      </c>
    </row>
    <row r="25" spans="1:5" ht="15">
      <c r="A25" s="392">
        <v>9</v>
      </c>
      <c r="B25" s="344" t="s">
        <v>723</v>
      </c>
      <c r="C25" s="571">
        <f>SUM(C26:C27)</f>
        <v>437067.79</v>
      </c>
      <c r="D25" s="571">
        <f t="shared" ref="D25:E25" si="4">SUM(D26:D27)</f>
        <v>0</v>
      </c>
      <c r="E25" s="571">
        <f t="shared" si="4"/>
        <v>437067.79</v>
      </c>
    </row>
    <row r="26" spans="1:5" ht="15">
      <c r="A26" s="392">
        <v>9.1</v>
      </c>
      <c r="B26" s="348" t="s">
        <v>724</v>
      </c>
      <c r="C26" s="574">
        <v>437067.79</v>
      </c>
      <c r="D26" s="576">
        <v>0</v>
      </c>
      <c r="E26" s="576">
        <f>C26-D26</f>
        <v>437067.79</v>
      </c>
    </row>
    <row r="27" spans="1:5" ht="15">
      <c r="A27" s="392">
        <v>9.1999999999999993</v>
      </c>
      <c r="B27" s="348" t="s">
        <v>725</v>
      </c>
      <c r="C27" s="574">
        <v>0</v>
      </c>
      <c r="D27" s="576">
        <v>0</v>
      </c>
      <c r="E27" s="576">
        <f>C27-D27</f>
        <v>0</v>
      </c>
    </row>
    <row r="28" spans="1:5" ht="15">
      <c r="A28" s="392">
        <v>10</v>
      </c>
      <c r="B28" s="344" t="s">
        <v>36</v>
      </c>
      <c r="C28" s="571">
        <f>SUM(C30:C30)</f>
        <v>200000</v>
      </c>
      <c r="D28" s="571">
        <f t="shared" ref="D28:E28" si="5">SUM(D29:D30)</f>
        <v>200000</v>
      </c>
      <c r="E28" s="571">
        <f t="shared" si="5"/>
        <v>0</v>
      </c>
    </row>
    <row r="29" spans="1:5">
      <c r="A29" s="392">
        <v>10.1</v>
      </c>
      <c r="B29" s="348" t="s">
        <v>726</v>
      </c>
      <c r="C29" s="548">
        <v>0</v>
      </c>
      <c r="D29" s="576">
        <v>0</v>
      </c>
      <c r="E29" s="576">
        <f>C29-D29</f>
        <v>0</v>
      </c>
    </row>
    <row r="30" spans="1:5" ht="15">
      <c r="A30" s="392">
        <v>10.199999999999999</v>
      </c>
      <c r="B30" s="348" t="s">
        <v>727</v>
      </c>
      <c r="C30" s="574">
        <v>200000</v>
      </c>
      <c r="D30" s="574">
        <f>C30</f>
        <v>200000</v>
      </c>
      <c r="E30" s="576">
        <f>C30-D30</f>
        <v>0</v>
      </c>
    </row>
    <row r="31" spans="1:5" ht="15">
      <c r="A31" s="392">
        <v>11</v>
      </c>
      <c r="B31" s="344" t="s">
        <v>728</v>
      </c>
      <c r="C31" s="571">
        <f>SUM(C32:C33)</f>
        <v>0</v>
      </c>
      <c r="D31" s="571">
        <f t="shared" ref="D31:E31" si="6">SUM(D32:D33)</f>
        <v>0</v>
      </c>
      <c r="E31" s="571">
        <f t="shared" si="6"/>
        <v>0</v>
      </c>
    </row>
    <row r="32" spans="1:5" ht="15">
      <c r="A32" s="392">
        <v>11.1</v>
      </c>
      <c r="B32" s="348" t="s">
        <v>729</v>
      </c>
      <c r="C32" s="574">
        <v>0</v>
      </c>
      <c r="D32" s="576">
        <v>0</v>
      </c>
      <c r="E32" s="576">
        <f>C32-D32</f>
        <v>0</v>
      </c>
    </row>
    <row r="33" spans="1:7" ht="15">
      <c r="A33" s="392">
        <v>11.2</v>
      </c>
      <c r="B33" s="348" t="s">
        <v>730</v>
      </c>
      <c r="C33" s="574">
        <v>0</v>
      </c>
      <c r="D33" s="576">
        <v>0</v>
      </c>
      <c r="E33" s="576">
        <f>C33-D33</f>
        <v>0</v>
      </c>
    </row>
    <row r="34" spans="1:7" ht="15">
      <c r="A34" s="392">
        <v>13</v>
      </c>
      <c r="B34" s="344" t="s">
        <v>99</v>
      </c>
      <c r="C34" s="570">
        <f>'2. SOFP'!E33</f>
        <v>482905.81</v>
      </c>
      <c r="D34" s="576">
        <v>0</v>
      </c>
      <c r="E34" s="576">
        <f>C34-D34</f>
        <v>482905.81</v>
      </c>
    </row>
    <row r="35" spans="1:7" ht="15">
      <c r="A35" s="392">
        <v>13.1</v>
      </c>
      <c r="B35" s="349" t="s">
        <v>731</v>
      </c>
      <c r="C35" s="575">
        <v>0</v>
      </c>
      <c r="D35" s="576">
        <v>0</v>
      </c>
      <c r="E35" s="576">
        <f>C35-D35</f>
        <v>0</v>
      </c>
    </row>
    <row r="36" spans="1:7" ht="15">
      <c r="A36" s="392">
        <v>13.2</v>
      </c>
      <c r="B36" s="349" t="s">
        <v>732</v>
      </c>
      <c r="C36" s="575">
        <v>0</v>
      </c>
      <c r="D36" s="576">
        <v>0</v>
      </c>
      <c r="E36" s="576">
        <f>C36-D36</f>
        <v>0</v>
      </c>
    </row>
    <row r="37" spans="1:7" ht="45.75" thickBot="1">
      <c r="A37" s="208"/>
      <c r="B37" s="209" t="s">
        <v>308</v>
      </c>
      <c r="C37" s="573">
        <f>SUM(C8,C12,C14,C15,C16,C20,C23,C24,C25,C28,C31,C34)</f>
        <v>10742495.049999999</v>
      </c>
      <c r="D37" s="573">
        <f t="shared" ref="D37:E37" si="7">SUM(D8,D12,D14,D15,D16,D20,D23,D24,D25,D28,D31,D34)</f>
        <v>200000</v>
      </c>
      <c r="E37" s="573">
        <f t="shared" si="7"/>
        <v>10542495.049999999</v>
      </c>
    </row>
    <row r="38" spans="1:7" ht="15">
      <c r="A38"/>
      <c r="B38"/>
      <c r="C38" s="549"/>
      <c r="D38" s="549"/>
      <c r="E38" s="549"/>
    </row>
    <row r="39" spans="1:7" ht="15">
      <c r="A39"/>
      <c r="B39"/>
      <c r="C39" s="549"/>
      <c r="D39" s="549"/>
      <c r="E39" s="549"/>
    </row>
    <row r="41" spans="1:7" s="1" customFormat="1">
      <c r="B41" s="24"/>
      <c r="C41" s="548"/>
      <c r="D41" s="548"/>
      <c r="E41" s="548"/>
      <c r="F41"/>
      <c r="G41"/>
    </row>
    <row r="42" spans="1:7" s="1" customFormat="1">
      <c r="B42" s="25"/>
      <c r="C42" s="548"/>
      <c r="D42" s="548"/>
      <c r="E42" s="548"/>
      <c r="F42"/>
      <c r="G42"/>
    </row>
    <row r="43" spans="1:7" s="1" customFormat="1">
      <c r="B43" s="24"/>
      <c r="C43" s="548"/>
      <c r="D43" s="548"/>
      <c r="E43" s="548"/>
      <c r="F43"/>
      <c r="G43"/>
    </row>
    <row r="44" spans="1:7" s="1" customFormat="1">
      <c r="B44" s="24"/>
      <c r="C44" s="548"/>
      <c r="D44" s="548"/>
      <c r="E44" s="548"/>
      <c r="F44"/>
      <c r="G44"/>
    </row>
    <row r="45" spans="1:7" s="1" customFormat="1">
      <c r="B45" s="24"/>
      <c r="C45" s="548"/>
      <c r="D45" s="548"/>
      <c r="E45" s="548"/>
      <c r="F45"/>
      <c r="G45"/>
    </row>
    <row r="46" spans="1:7" s="1" customFormat="1">
      <c r="B46" s="24"/>
      <c r="C46" s="548"/>
      <c r="D46" s="548"/>
      <c r="E46" s="548"/>
      <c r="F46"/>
      <c r="G46"/>
    </row>
    <row r="47" spans="1:7" s="1" customFormat="1">
      <c r="B47" s="24"/>
      <c r="C47" s="548"/>
      <c r="D47" s="548"/>
      <c r="E47" s="548"/>
      <c r="F47"/>
      <c r="G47"/>
    </row>
    <row r="48" spans="1:7" s="1" customFormat="1">
      <c r="B48" s="25"/>
      <c r="C48" s="548"/>
      <c r="D48" s="548"/>
      <c r="E48" s="548"/>
      <c r="F48"/>
      <c r="G48"/>
    </row>
    <row r="49" spans="2:7" s="1" customFormat="1">
      <c r="B49" s="25"/>
      <c r="C49" s="548"/>
      <c r="D49" s="548"/>
      <c r="E49" s="548"/>
      <c r="F49"/>
      <c r="G49"/>
    </row>
    <row r="50" spans="2:7" s="1" customFormat="1">
      <c r="B50" s="25"/>
      <c r="C50" s="548"/>
      <c r="D50" s="548"/>
      <c r="E50" s="548"/>
      <c r="F50"/>
      <c r="G50"/>
    </row>
    <row r="51" spans="2:7" s="1" customFormat="1">
      <c r="B51" s="25"/>
      <c r="C51" s="548"/>
      <c r="D51" s="548"/>
      <c r="E51" s="548"/>
      <c r="F51"/>
      <c r="G51"/>
    </row>
    <row r="52" spans="2:7" s="1" customFormat="1">
      <c r="B52" s="25"/>
      <c r="C52" s="548"/>
      <c r="D52" s="548"/>
      <c r="E52" s="548"/>
      <c r="F52"/>
      <c r="G52"/>
    </row>
    <row r="53" spans="2:7" s="1" customFormat="1">
      <c r="B53" s="25"/>
      <c r="C53" s="548"/>
      <c r="D53" s="548"/>
      <c r="E53" s="548"/>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15" sqref="B15"/>
    </sheetView>
  </sheetViews>
  <sheetFormatPr defaultRowHeight="15.75" outlineLevelRow="1"/>
  <cols>
    <col min="1" max="1" width="9.5" style="1" bestFit="1" customWidth="1"/>
    <col min="2" max="2" width="114.25" style="1" customWidth="1"/>
    <col min="3" max="3" width="18.875" customWidth="1"/>
    <col min="4" max="4" width="25.5" customWidth="1"/>
    <col min="5" max="5" width="24.25" customWidth="1"/>
    <col min="6" max="6" width="24" customWidth="1"/>
    <col min="7" max="7" width="10" bestFit="1" customWidth="1"/>
    <col min="8" max="8" width="12" bestFit="1" customWidth="1"/>
    <col min="9" max="9" width="12.5" bestFit="1" customWidth="1"/>
  </cols>
  <sheetData>
    <row r="1" spans="1:6">
      <c r="A1" s="11" t="s">
        <v>108</v>
      </c>
      <c r="B1" s="10" t="s">
        <v>936</v>
      </c>
    </row>
    <row r="2" spans="1:6" s="11" customFormat="1" ht="15.75" customHeight="1">
      <c r="A2" s="11" t="s">
        <v>109</v>
      </c>
      <c r="B2" s="280">
        <f>'1. key ratios'!B2</f>
        <v>45291</v>
      </c>
      <c r="C2"/>
      <c r="D2"/>
      <c r="E2"/>
      <c r="F2"/>
    </row>
    <row r="3" spans="1:6" s="11" customFormat="1" ht="15.75" customHeight="1">
      <c r="C3"/>
      <c r="D3"/>
      <c r="E3"/>
      <c r="F3"/>
    </row>
    <row r="4" spans="1:6" s="11" customFormat="1" ht="30.75" thickBot="1">
      <c r="A4" s="11" t="s">
        <v>245</v>
      </c>
      <c r="B4" s="112" t="s">
        <v>161</v>
      </c>
      <c r="C4" s="106" t="s">
        <v>87</v>
      </c>
      <c r="D4"/>
      <c r="E4"/>
      <c r="F4"/>
    </row>
    <row r="5" spans="1:6">
      <c r="A5" s="107">
        <v>1</v>
      </c>
      <c r="B5" s="108" t="s">
        <v>710</v>
      </c>
      <c r="C5" s="141">
        <f>'7. LI1'!E37</f>
        <v>10542495.049999999</v>
      </c>
    </row>
    <row r="6" spans="1:6">
      <c r="A6" s="64">
        <v>2.1</v>
      </c>
      <c r="B6" s="114" t="s">
        <v>844</v>
      </c>
      <c r="C6" s="142"/>
    </row>
    <row r="7" spans="1:6" s="2" customFormat="1" ht="30" outlineLevel="1">
      <c r="A7" s="113">
        <v>2.2000000000000002</v>
      </c>
      <c r="B7" s="109" t="s">
        <v>845</v>
      </c>
      <c r="C7" s="143"/>
    </row>
    <row r="8" spans="1:6" s="2" customFormat="1" ht="30">
      <c r="A8" s="113">
        <v>3</v>
      </c>
      <c r="B8" s="110" t="s">
        <v>711</v>
      </c>
      <c r="C8" s="144">
        <f>SUM(C5:C7)</f>
        <v>10542495.049999999</v>
      </c>
    </row>
    <row r="9" spans="1:6" ht="15">
      <c r="A9" s="64">
        <v>4</v>
      </c>
      <c r="B9" s="117" t="s">
        <v>159</v>
      </c>
      <c r="C9" s="142"/>
    </row>
    <row r="10" spans="1:6" s="2" customFormat="1" ht="15" outlineLevel="1">
      <c r="A10" s="113">
        <v>5.0999999999999996</v>
      </c>
      <c r="B10" s="109" t="s">
        <v>165</v>
      </c>
      <c r="C10" s="143"/>
    </row>
    <row r="11" spans="1:6" s="2" customFormat="1" ht="30" outlineLevel="1">
      <c r="A11" s="113">
        <v>5.2</v>
      </c>
      <c r="B11" s="109" t="s">
        <v>166</v>
      </c>
      <c r="C11" s="143"/>
    </row>
    <row r="12" spans="1:6" s="2" customFormat="1">
      <c r="A12" s="113">
        <v>6</v>
      </c>
      <c r="B12" s="115" t="s">
        <v>424</v>
      </c>
      <c r="C12" s="143"/>
    </row>
    <row r="13" spans="1:6" s="2" customFormat="1" ht="16.5" thickBot="1">
      <c r="A13" s="116">
        <v>7</v>
      </c>
      <c r="B13" s="111" t="s">
        <v>160</v>
      </c>
      <c r="C13" s="145">
        <f>SUM(C8:C12)</f>
        <v>10542495.049999999</v>
      </c>
    </row>
    <row r="15" spans="1:6" ht="30">
      <c r="B15" s="14" t="s">
        <v>425</v>
      </c>
    </row>
    <row r="17" spans="2:9" s="1" customFormat="1">
      <c r="B17" s="26"/>
      <c r="C17"/>
      <c r="D17"/>
      <c r="E17"/>
      <c r="F17"/>
      <c r="G17"/>
      <c r="H17"/>
      <c r="I17"/>
    </row>
    <row r="18" spans="2:9" s="1" customFormat="1">
      <c r="B18" s="23"/>
      <c r="C18"/>
      <c r="D18"/>
      <c r="E18"/>
      <c r="F18"/>
      <c r="G18"/>
      <c r="H18"/>
      <c r="I18"/>
    </row>
    <row r="19" spans="2:9" s="1" customFormat="1">
      <c r="B19" s="23"/>
      <c r="C19"/>
      <c r="D19"/>
      <c r="E19"/>
      <c r="F19"/>
      <c r="G19"/>
      <c r="H19"/>
      <c r="I19"/>
    </row>
    <row r="20" spans="2:9" s="1" customFormat="1">
      <c r="B20" s="25"/>
      <c r="C20"/>
      <c r="D20"/>
      <c r="E20"/>
      <c r="F20"/>
      <c r="G20"/>
      <c r="H20"/>
      <c r="I20"/>
    </row>
    <row r="21" spans="2:9" s="1" customFormat="1">
      <c r="B21" s="24"/>
      <c r="C21"/>
      <c r="D21"/>
      <c r="E21"/>
      <c r="F21"/>
      <c r="G21"/>
      <c r="H21"/>
      <c r="I21"/>
    </row>
    <row r="22" spans="2:9" s="1" customFormat="1">
      <c r="B22" s="25"/>
      <c r="C22"/>
      <c r="D22"/>
      <c r="E22"/>
      <c r="F22"/>
      <c r="G22"/>
      <c r="H22"/>
      <c r="I22"/>
    </row>
    <row r="23" spans="2:9" s="1" customFormat="1">
      <c r="B23" s="24"/>
      <c r="C23"/>
      <c r="D23"/>
      <c r="E23"/>
      <c r="F23"/>
      <c r="G23"/>
      <c r="H23"/>
      <c r="I23"/>
    </row>
    <row r="24" spans="2:9" s="1" customFormat="1">
      <c r="B24" s="24"/>
      <c r="C24"/>
      <c r="D24"/>
      <c r="E24"/>
      <c r="F24"/>
      <c r="G24"/>
      <c r="H24"/>
      <c r="I24"/>
    </row>
    <row r="25" spans="2:9" s="1" customFormat="1">
      <c r="B25" s="24"/>
      <c r="C25"/>
      <c r="D25"/>
      <c r="E25"/>
      <c r="F25"/>
      <c r="G25"/>
      <c r="H25"/>
      <c r="I25"/>
    </row>
    <row r="26" spans="2:9" s="1" customFormat="1">
      <c r="B26" s="24"/>
      <c r="C26"/>
      <c r="D26"/>
      <c r="E26"/>
      <c r="F26"/>
      <c r="G26"/>
      <c r="H26"/>
      <c r="I26"/>
    </row>
    <row r="27" spans="2:9" s="1" customFormat="1">
      <c r="B27" s="24"/>
      <c r="C27"/>
      <c r="D27"/>
      <c r="E27"/>
      <c r="F27"/>
      <c r="G27"/>
      <c r="H27"/>
      <c r="I27"/>
    </row>
    <row r="28" spans="2:9" s="1" customFormat="1">
      <c r="B28" s="25"/>
      <c r="C28"/>
      <c r="D28"/>
      <c r="E28"/>
      <c r="F28"/>
      <c r="G28"/>
      <c r="H28"/>
      <c r="I28"/>
    </row>
    <row r="29" spans="2:9" s="1" customFormat="1">
      <c r="B29" s="25"/>
      <c r="C29"/>
      <c r="D29"/>
      <c r="E29"/>
      <c r="F29"/>
      <c r="G29"/>
      <c r="H29"/>
      <c r="I29"/>
    </row>
    <row r="30" spans="2:9" s="1" customFormat="1">
      <c r="B30" s="25"/>
      <c r="C30"/>
      <c r="D30"/>
      <c r="E30"/>
      <c r="F30"/>
      <c r="G30"/>
      <c r="H30"/>
      <c r="I30"/>
    </row>
    <row r="31" spans="2:9" s="1" customFormat="1">
      <c r="B31" s="25"/>
      <c r="C31"/>
      <c r="D31"/>
      <c r="E31"/>
      <c r="F31"/>
      <c r="G31"/>
      <c r="H31"/>
      <c r="I31"/>
    </row>
    <row r="32" spans="2:9" s="1" customFormat="1">
      <c r="B32" s="25"/>
      <c r="C32"/>
      <c r="D32"/>
      <c r="E32"/>
      <c r="F32"/>
      <c r="G32"/>
      <c r="H32"/>
      <c r="I32"/>
    </row>
    <row r="33" spans="2:9" s="1" customFormat="1">
      <c r="B33" s="2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mzL4DPaiUgIUSDfzRicBec6+yCcEDL0dJUdCJE36/mg=</DigestValue>
    </Reference>
    <Reference Type="http://www.w3.org/2000/09/xmldsig#Object" URI="#idOfficeObject">
      <DigestMethod Algorithm="http://www.w3.org/2001/04/xmlenc#sha256"/>
      <DigestValue>KazjV6eaSMnRsSsP+Hy3BI7d9vHWxRasT0ewqLbGLpA=</DigestValue>
    </Reference>
    <Reference Type="http://uri.etsi.org/01903#SignedProperties" URI="#idSignedProperties">
      <Transforms>
        <Transform Algorithm="http://www.w3.org/TR/2001/REC-xml-c14n-20010315"/>
      </Transforms>
      <DigestMethod Algorithm="http://www.w3.org/2001/04/xmlenc#sha256"/>
      <DigestValue>XaVq4bgzjoosHDQVOEa3Su3VsDWcL7tJLLKSTv7A0yQ=</DigestValue>
    </Reference>
  </SignedInfo>
  <SignatureValue>LCbhnFUxIhRbGcHhRtqHz/anuwMf789bFrY0PvUFiNcZiof+5qMUaOl2k/Z7G0uid+kL/3f7Q4DP
XnK7PL/hK3MfUbgsYaS0j7W4A9pEngrNtQuiQwFwi+SHcRICvfI/zUzExA1/d1DVN4Sgw2e7ak3+
xCbZPt8EKlxppPsxOi4FMMoOYfOZh2aQ/D9nBmuAzBgn+UHq8fAyXPrwJpJ1/B+MuC+PfcXtXlqG
0HZzzfpsuvXI/olG+fIGGoSe7X7tECZ2QOoWExMa45eCUa2NSkaacTWU267vnNkKxJ9yEFJT7SQ7
Ii/FZIGJRyVB0u1qkciwbQrfNeSpyo9OWCGQXg==</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SDFU6O1D+40qQTrnFvJPQBe118KPC7k8ZqVGGC7Uzis=</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xehNpjX37TniIucmEXJ8151IYN99un5lS0/VW2jYHg8=</DigestValue>
      </Reference>
      <Reference URI="/xl/styles.xml?ContentType=application/vnd.openxmlformats-officedocument.spreadsheetml.styles+xml">
        <DigestMethod Algorithm="http://www.w3.org/2001/04/xmlenc#sha256"/>
        <DigestValue>/1fkydaaNgrDplcONfaSDaFCPDBwQ2SE+vfFSr3Isro=</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2lcRoGbWEAsoHTk110ZqYZrM2gSCg7UVcqOtlurvbac=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rmdnfrVe8FGHY4XrONI8W+TiyQg9FxpouNfVahKOT5I=</DigestValue>
      </Reference>
      <Reference URI="/xl/worksheets/sheet10.xml?ContentType=application/vnd.openxmlformats-officedocument.spreadsheetml.worksheet+xml">
        <DigestMethod Algorithm="http://www.w3.org/2001/04/xmlenc#sha256"/>
        <DigestValue>olUxgYGvittX63dcTOph9jT9Xh4CsvF20xGIlay3Ekk=</DigestValue>
      </Reference>
      <Reference URI="/xl/worksheets/sheet11.xml?ContentType=application/vnd.openxmlformats-officedocument.spreadsheetml.worksheet+xml">
        <DigestMethod Algorithm="http://www.w3.org/2001/04/xmlenc#sha256"/>
        <DigestValue>pl1aLxs8M6jAstJEYcsVspV+h8MSMfC3xF4i/5WNc4o=</DigestValue>
      </Reference>
      <Reference URI="/xl/worksheets/sheet12.xml?ContentType=application/vnd.openxmlformats-officedocument.spreadsheetml.worksheet+xml">
        <DigestMethod Algorithm="http://www.w3.org/2001/04/xmlenc#sha256"/>
        <DigestValue>WqBRI0pnOhHLar7teL5H4ytXDPq5Zp/GRAl3Vd5mikg=</DigestValue>
      </Reference>
      <Reference URI="/xl/worksheets/sheet13.xml?ContentType=application/vnd.openxmlformats-officedocument.spreadsheetml.worksheet+xml">
        <DigestMethod Algorithm="http://www.w3.org/2001/04/xmlenc#sha256"/>
        <DigestValue>uVOw39DbhwqzhIpq4F363num8EGfc7jAuTvBFol3Qms=</DigestValue>
      </Reference>
      <Reference URI="/xl/worksheets/sheet14.xml?ContentType=application/vnd.openxmlformats-officedocument.spreadsheetml.worksheet+xml">
        <DigestMethod Algorithm="http://www.w3.org/2001/04/xmlenc#sha256"/>
        <DigestValue>Pwmegb9Csrgmz2JI9taXg3U3R45IaG5XA+s36A2le4w=</DigestValue>
      </Reference>
      <Reference URI="/xl/worksheets/sheet15.xml?ContentType=application/vnd.openxmlformats-officedocument.spreadsheetml.worksheet+xml">
        <DigestMethod Algorithm="http://www.w3.org/2001/04/xmlenc#sha256"/>
        <DigestValue>6z63sT+YIrN4v4NQb6AS2aPOeH3fsRev+b25ikjTL1M=</DigestValue>
      </Reference>
      <Reference URI="/xl/worksheets/sheet16.xml?ContentType=application/vnd.openxmlformats-officedocument.spreadsheetml.worksheet+xml">
        <DigestMethod Algorithm="http://www.w3.org/2001/04/xmlenc#sha256"/>
        <DigestValue>4XGFsffzb5h4/7j1bx5h4+nT2E1hlmzRp/lnWqFw3Q0=</DigestValue>
      </Reference>
      <Reference URI="/xl/worksheets/sheet17.xml?ContentType=application/vnd.openxmlformats-officedocument.spreadsheetml.worksheet+xml">
        <DigestMethod Algorithm="http://www.w3.org/2001/04/xmlenc#sha256"/>
        <DigestValue>mN4gdj+/UsAVen14SSGRI/NCdUntTXYU3lr/1oV+oP4=</DigestValue>
      </Reference>
      <Reference URI="/xl/worksheets/sheet18.xml?ContentType=application/vnd.openxmlformats-officedocument.spreadsheetml.worksheet+xml">
        <DigestMethod Algorithm="http://www.w3.org/2001/04/xmlenc#sha256"/>
        <DigestValue>icwj6ZCZBINEadtrP8gsFDlEu5I3pVPb5I4+5ZDWM04=</DigestValue>
      </Reference>
      <Reference URI="/xl/worksheets/sheet19.xml?ContentType=application/vnd.openxmlformats-officedocument.spreadsheetml.worksheet+xml">
        <DigestMethod Algorithm="http://www.w3.org/2001/04/xmlenc#sha256"/>
        <DigestValue>z54985pqYZuWCP2Sza0UiqmBYl3qJCw/MQBuJp3VJ20=</DigestValue>
      </Reference>
      <Reference URI="/xl/worksheets/sheet2.xml?ContentType=application/vnd.openxmlformats-officedocument.spreadsheetml.worksheet+xml">
        <DigestMethod Algorithm="http://www.w3.org/2001/04/xmlenc#sha256"/>
        <DigestValue>THYaiQERENknlQYB/OMLkNMbI297hCcxdDoagKappBg=</DigestValue>
      </Reference>
      <Reference URI="/xl/worksheets/sheet20.xml?ContentType=application/vnd.openxmlformats-officedocument.spreadsheetml.worksheet+xml">
        <DigestMethod Algorithm="http://www.w3.org/2001/04/xmlenc#sha256"/>
        <DigestValue>2v69xSJjiceY5OVuRsN6DZeb0+g5UCtsGmTNBDaBcgU=</DigestValue>
      </Reference>
      <Reference URI="/xl/worksheets/sheet21.xml?ContentType=application/vnd.openxmlformats-officedocument.spreadsheetml.worksheet+xml">
        <DigestMethod Algorithm="http://www.w3.org/2001/04/xmlenc#sha256"/>
        <DigestValue>lK+jL/1IC0DPYJUyhmeqgAyFKJbqbWc0TDNTBhcpk9k=</DigestValue>
      </Reference>
      <Reference URI="/xl/worksheets/sheet22.xml?ContentType=application/vnd.openxmlformats-officedocument.spreadsheetml.worksheet+xml">
        <DigestMethod Algorithm="http://www.w3.org/2001/04/xmlenc#sha256"/>
        <DigestValue>69A8TB8IJox5pGP/Ktlqq/Ns672x524qPkw4DiosM6Q=</DigestValue>
      </Reference>
      <Reference URI="/xl/worksheets/sheet23.xml?ContentType=application/vnd.openxmlformats-officedocument.spreadsheetml.worksheet+xml">
        <DigestMethod Algorithm="http://www.w3.org/2001/04/xmlenc#sha256"/>
        <DigestValue>yuZ+MClZE0s1IMVx67K0GDOyIuBVV6wyGuggQ0YE/kM=</DigestValue>
      </Reference>
      <Reference URI="/xl/worksheets/sheet24.xml?ContentType=application/vnd.openxmlformats-officedocument.spreadsheetml.worksheet+xml">
        <DigestMethod Algorithm="http://www.w3.org/2001/04/xmlenc#sha256"/>
        <DigestValue>rBFDjizU+hedi+TCiM5ei2QCC5zsnvL50mYXfxoPHd0=</DigestValue>
      </Reference>
      <Reference URI="/xl/worksheets/sheet25.xml?ContentType=application/vnd.openxmlformats-officedocument.spreadsheetml.worksheet+xml">
        <DigestMethod Algorithm="http://www.w3.org/2001/04/xmlenc#sha256"/>
        <DigestValue>7UBCozgQ/XMPn5vWyvJ5+EXntZfD0tz9+yrA+KFh4Xc=</DigestValue>
      </Reference>
      <Reference URI="/xl/worksheets/sheet26.xml?ContentType=application/vnd.openxmlformats-officedocument.spreadsheetml.worksheet+xml">
        <DigestMethod Algorithm="http://www.w3.org/2001/04/xmlenc#sha256"/>
        <DigestValue>JUqdt21EvEWdT+WMbhKYVjTD4Wf0DISQGizEp6xwIpE=</DigestValue>
      </Reference>
      <Reference URI="/xl/worksheets/sheet27.xml?ContentType=application/vnd.openxmlformats-officedocument.spreadsheetml.worksheet+xml">
        <DigestMethod Algorithm="http://www.w3.org/2001/04/xmlenc#sha256"/>
        <DigestValue>ras0ZYlEvJ5qAHbNLtAj08GZEQl8WkhMGmGJaCPkF9s=</DigestValue>
      </Reference>
      <Reference URI="/xl/worksheets/sheet28.xml?ContentType=application/vnd.openxmlformats-officedocument.spreadsheetml.worksheet+xml">
        <DigestMethod Algorithm="http://www.w3.org/2001/04/xmlenc#sha256"/>
        <DigestValue>qqRbAHUsP73T2NsAk//wDPjio+syGL/iQqjdyE0+msE=</DigestValue>
      </Reference>
      <Reference URI="/xl/worksheets/sheet29.xml?ContentType=application/vnd.openxmlformats-officedocument.spreadsheetml.worksheet+xml">
        <DigestMethod Algorithm="http://www.w3.org/2001/04/xmlenc#sha256"/>
        <DigestValue>QxwxgOsbm0i5cSwK27kLn5jbjC4Srg4RiMWPAxjzl5g=</DigestValue>
      </Reference>
      <Reference URI="/xl/worksheets/sheet3.xml?ContentType=application/vnd.openxmlformats-officedocument.spreadsheetml.worksheet+xml">
        <DigestMethod Algorithm="http://www.w3.org/2001/04/xmlenc#sha256"/>
        <DigestValue>h4Qv/b6QPWX4R7cpekFgc6E5xXnbdUDYACdTmFBCu/I=</DigestValue>
      </Reference>
      <Reference URI="/xl/worksheets/sheet30.xml?ContentType=application/vnd.openxmlformats-officedocument.spreadsheetml.worksheet+xml">
        <DigestMethod Algorithm="http://www.w3.org/2001/04/xmlenc#sha256"/>
        <DigestValue>LA33qXvQvcmHWviNC1SjJAXOOQBDcJdPp91tLTcI/aQ=</DigestValue>
      </Reference>
      <Reference URI="/xl/worksheets/sheet4.xml?ContentType=application/vnd.openxmlformats-officedocument.spreadsheetml.worksheet+xml">
        <DigestMethod Algorithm="http://www.w3.org/2001/04/xmlenc#sha256"/>
        <DigestValue>aQiD734Gw8ZypqelOjGc4hPvwjpI7+/s8kUbL1HiJ90=</DigestValue>
      </Reference>
      <Reference URI="/xl/worksheets/sheet5.xml?ContentType=application/vnd.openxmlformats-officedocument.spreadsheetml.worksheet+xml">
        <DigestMethod Algorithm="http://www.w3.org/2001/04/xmlenc#sha256"/>
        <DigestValue>1Zb6t68D8urO302Tv1cD71rEkGtI2G8uNQ8HXMXwheg=</DigestValue>
      </Reference>
      <Reference URI="/xl/worksheets/sheet6.xml?ContentType=application/vnd.openxmlformats-officedocument.spreadsheetml.worksheet+xml">
        <DigestMethod Algorithm="http://www.w3.org/2001/04/xmlenc#sha256"/>
        <DigestValue>BwUYe636B/MUXpe4eXzud/MQZ0g/Ctl81u7ItWvj3lo=</DigestValue>
      </Reference>
      <Reference URI="/xl/worksheets/sheet7.xml?ContentType=application/vnd.openxmlformats-officedocument.spreadsheetml.worksheet+xml">
        <DigestMethod Algorithm="http://www.w3.org/2001/04/xmlenc#sha256"/>
        <DigestValue>t7OleDAbhds7u2B/HrmEv3n7NWtGSHOhuNEoApVXtI0=</DigestValue>
      </Reference>
      <Reference URI="/xl/worksheets/sheet8.xml?ContentType=application/vnd.openxmlformats-officedocument.spreadsheetml.worksheet+xml">
        <DigestMethod Algorithm="http://www.w3.org/2001/04/xmlenc#sha256"/>
        <DigestValue>6sNKYrJNYTA+BbfkZ+VuT5ucO1nZfkm8BZBWaKOssWE=</DigestValue>
      </Reference>
      <Reference URI="/xl/worksheets/sheet9.xml?ContentType=application/vnd.openxmlformats-officedocument.spreadsheetml.worksheet+xml">
        <DigestMethod Algorithm="http://www.w3.org/2001/04/xmlenc#sha256"/>
        <DigestValue>xIC/xnx19uLNf6CcpDP47vTmcbROiHelDjlid0KlSng=</DigestValue>
      </Reference>
    </Manifest>
    <SignatureProperties>
      <SignatureProperty Id="idSignatureTime" Target="#idPackageSignature">
        <mdssi:SignatureTime xmlns:mdssi="http://schemas.openxmlformats.org/package/2006/digital-signature">
          <mdssi:Format>YYYY-MM-DDThh:mm:ssTZD</mdssi:Format>
          <mdssi:Value>2024-01-30T15:58:39Z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2024-01-30T15:58:39Z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9MmS55gDDtaMnayvuu2LRam2f87baVqXGHd3JCGcIrw=</DigestValue>
    </Reference>
    <Reference Type="http://www.w3.org/2000/09/xmldsig#Object" URI="#idOfficeObject">
      <DigestMethod Algorithm="http://www.w3.org/2001/04/xmlenc#sha256"/>
      <DigestValue>KazjV6eaSMnRsSsP+Hy3BI7d9vHWxRasT0ewqLbGLpA=</DigestValue>
    </Reference>
    <Reference Type="http://uri.etsi.org/01903#SignedProperties" URI="#idSignedProperties">
      <Transforms>
        <Transform Algorithm="http://www.w3.org/TR/2001/REC-xml-c14n-20010315"/>
      </Transforms>
      <DigestMethod Algorithm="http://www.w3.org/2001/04/xmlenc#sha256"/>
      <DigestValue>48XB45+MqEgVBQU+wr7QGUSD0rZmgU67NhvKyAXx8tc=</DigestValue>
    </Reference>
  </SignedInfo>
  <SignatureValue>ZEIbSsoRbo7tBS2En5gX1RySACjQVTbCabt4VJOUBrbbsXXHtmXDqYccELIVb2WFRLE5lElN7juj
Qmbll5Y4By+2Xa8gzLK6wistae+xE9IzQfFkxxGqMFKiYjBd1/liwVpiXIbnXTvsvsNZb1Ka/Wyr
bkU/CIIZz1H+RAJul6MInruHwnEefKfHW6sGl9PKbcxvMDwev96zIWnnSUoDn4Tuxm3iT/SdOL8y
gK+AiryEUZz89tz1NqT10GzMXYzblSyjLPxrN45qLo4UAVormjWcpjFNk0bir6lwhP+RRlI/G9rI
hl1IYQ2xJbZ9O+LedBlgGCNwF4E6yJrbZDdpgw==</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SDFU6O1D+40qQTrnFvJPQBe118KPC7k8ZqVGGC7Uzis=</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xehNpjX37TniIucmEXJ8151IYN99un5lS0/VW2jYHg8=</DigestValue>
      </Reference>
      <Reference URI="/xl/styles.xml?ContentType=application/vnd.openxmlformats-officedocument.spreadsheetml.styles+xml">
        <DigestMethod Algorithm="http://www.w3.org/2001/04/xmlenc#sha256"/>
        <DigestValue>/1fkydaaNgrDplcONfaSDaFCPDBwQ2SE+vfFSr3Isro=</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2lcRoGbWEAsoHTk110ZqYZrM2gSCg7UVcqOtlurvbac=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rmdnfrVe8FGHY4XrONI8W+TiyQg9FxpouNfVahKOT5I=</DigestValue>
      </Reference>
      <Reference URI="/xl/worksheets/sheet10.xml?ContentType=application/vnd.openxmlformats-officedocument.spreadsheetml.worksheet+xml">
        <DigestMethod Algorithm="http://www.w3.org/2001/04/xmlenc#sha256"/>
        <DigestValue>olUxgYGvittX63dcTOph9jT9Xh4CsvF20xGIlay3Ekk=</DigestValue>
      </Reference>
      <Reference URI="/xl/worksheets/sheet11.xml?ContentType=application/vnd.openxmlformats-officedocument.spreadsheetml.worksheet+xml">
        <DigestMethod Algorithm="http://www.w3.org/2001/04/xmlenc#sha256"/>
        <DigestValue>pl1aLxs8M6jAstJEYcsVspV+h8MSMfC3xF4i/5WNc4o=</DigestValue>
      </Reference>
      <Reference URI="/xl/worksheets/sheet12.xml?ContentType=application/vnd.openxmlformats-officedocument.spreadsheetml.worksheet+xml">
        <DigestMethod Algorithm="http://www.w3.org/2001/04/xmlenc#sha256"/>
        <DigestValue>WqBRI0pnOhHLar7teL5H4ytXDPq5Zp/GRAl3Vd5mikg=</DigestValue>
      </Reference>
      <Reference URI="/xl/worksheets/sheet13.xml?ContentType=application/vnd.openxmlformats-officedocument.spreadsheetml.worksheet+xml">
        <DigestMethod Algorithm="http://www.w3.org/2001/04/xmlenc#sha256"/>
        <DigestValue>uVOw39DbhwqzhIpq4F363num8EGfc7jAuTvBFol3Qms=</DigestValue>
      </Reference>
      <Reference URI="/xl/worksheets/sheet14.xml?ContentType=application/vnd.openxmlformats-officedocument.spreadsheetml.worksheet+xml">
        <DigestMethod Algorithm="http://www.w3.org/2001/04/xmlenc#sha256"/>
        <DigestValue>Pwmegb9Csrgmz2JI9taXg3U3R45IaG5XA+s36A2le4w=</DigestValue>
      </Reference>
      <Reference URI="/xl/worksheets/sheet15.xml?ContentType=application/vnd.openxmlformats-officedocument.spreadsheetml.worksheet+xml">
        <DigestMethod Algorithm="http://www.w3.org/2001/04/xmlenc#sha256"/>
        <DigestValue>6z63sT+YIrN4v4NQb6AS2aPOeH3fsRev+b25ikjTL1M=</DigestValue>
      </Reference>
      <Reference URI="/xl/worksheets/sheet16.xml?ContentType=application/vnd.openxmlformats-officedocument.spreadsheetml.worksheet+xml">
        <DigestMethod Algorithm="http://www.w3.org/2001/04/xmlenc#sha256"/>
        <DigestValue>4XGFsffzb5h4/7j1bx5h4+nT2E1hlmzRp/lnWqFw3Q0=</DigestValue>
      </Reference>
      <Reference URI="/xl/worksheets/sheet17.xml?ContentType=application/vnd.openxmlformats-officedocument.spreadsheetml.worksheet+xml">
        <DigestMethod Algorithm="http://www.w3.org/2001/04/xmlenc#sha256"/>
        <DigestValue>mN4gdj+/UsAVen14SSGRI/NCdUntTXYU3lr/1oV+oP4=</DigestValue>
      </Reference>
      <Reference URI="/xl/worksheets/sheet18.xml?ContentType=application/vnd.openxmlformats-officedocument.spreadsheetml.worksheet+xml">
        <DigestMethod Algorithm="http://www.w3.org/2001/04/xmlenc#sha256"/>
        <DigestValue>icwj6ZCZBINEadtrP8gsFDlEu5I3pVPb5I4+5ZDWM04=</DigestValue>
      </Reference>
      <Reference URI="/xl/worksheets/sheet19.xml?ContentType=application/vnd.openxmlformats-officedocument.spreadsheetml.worksheet+xml">
        <DigestMethod Algorithm="http://www.w3.org/2001/04/xmlenc#sha256"/>
        <DigestValue>z54985pqYZuWCP2Sza0UiqmBYl3qJCw/MQBuJp3VJ20=</DigestValue>
      </Reference>
      <Reference URI="/xl/worksheets/sheet2.xml?ContentType=application/vnd.openxmlformats-officedocument.spreadsheetml.worksheet+xml">
        <DigestMethod Algorithm="http://www.w3.org/2001/04/xmlenc#sha256"/>
        <DigestValue>THYaiQERENknlQYB/OMLkNMbI297hCcxdDoagKappBg=</DigestValue>
      </Reference>
      <Reference URI="/xl/worksheets/sheet20.xml?ContentType=application/vnd.openxmlformats-officedocument.spreadsheetml.worksheet+xml">
        <DigestMethod Algorithm="http://www.w3.org/2001/04/xmlenc#sha256"/>
        <DigestValue>2v69xSJjiceY5OVuRsN6DZeb0+g5UCtsGmTNBDaBcgU=</DigestValue>
      </Reference>
      <Reference URI="/xl/worksheets/sheet21.xml?ContentType=application/vnd.openxmlformats-officedocument.spreadsheetml.worksheet+xml">
        <DigestMethod Algorithm="http://www.w3.org/2001/04/xmlenc#sha256"/>
        <DigestValue>lK+jL/1IC0DPYJUyhmeqgAyFKJbqbWc0TDNTBhcpk9k=</DigestValue>
      </Reference>
      <Reference URI="/xl/worksheets/sheet22.xml?ContentType=application/vnd.openxmlformats-officedocument.spreadsheetml.worksheet+xml">
        <DigestMethod Algorithm="http://www.w3.org/2001/04/xmlenc#sha256"/>
        <DigestValue>69A8TB8IJox5pGP/Ktlqq/Ns672x524qPkw4DiosM6Q=</DigestValue>
      </Reference>
      <Reference URI="/xl/worksheets/sheet23.xml?ContentType=application/vnd.openxmlformats-officedocument.spreadsheetml.worksheet+xml">
        <DigestMethod Algorithm="http://www.w3.org/2001/04/xmlenc#sha256"/>
        <DigestValue>yuZ+MClZE0s1IMVx67K0GDOyIuBVV6wyGuggQ0YE/kM=</DigestValue>
      </Reference>
      <Reference URI="/xl/worksheets/sheet24.xml?ContentType=application/vnd.openxmlformats-officedocument.spreadsheetml.worksheet+xml">
        <DigestMethod Algorithm="http://www.w3.org/2001/04/xmlenc#sha256"/>
        <DigestValue>rBFDjizU+hedi+TCiM5ei2QCC5zsnvL50mYXfxoPHd0=</DigestValue>
      </Reference>
      <Reference URI="/xl/worksheets/sheet25.xml?ContentType=application/vnd.openxmlformats-officedocument.spreadsheetml.worksheet+xml">
        <DigestMethod Algorithm="http://www.w3.org/2001/04/xmlenc#sha256"/>
        <DigestValue>7UBCozgQ/XMPn5vWyvJ5+EXntZfD0tz9+yrA+KFh4Xc=</DigestValue>
      </Reference>
      <Reference URI="/xl/worksheets/sheet26.xml?ContentType=application/vnd.openxmlformats-officedocument.spreadsheetml.worksheet+xml">
        <DigestMethod Algorithm="http://www.w3.org/2001/04/xmlenc#sha256"/>
        <DigestValue>JUqdt21EvEWdT+WMbhKYVjTD4Wf0DISQGizEp6xwIpE=</DigestValue>
      </Reference>
      <Reference URI="/xl/worksheets/sheet27.xml?ContentType=application/vnd.openxmlformats-officedocument.spreadsheetml.worksheet+xml">
        <DigestMethod Algorithm="http://www.w3.org/2001/04/xmlenc#sha256"/>
        <DigestValue>ras0ZYlEvJ5qAHbNLtAj08GZEQl8WkhMGmGJaCPkF9s=</DigestValue>
      </Reference>
      <Reference URI="/xl/worksheets/sheet28.xml?ContentType=application/vnd.openxmlformats-officedocument.spreadsheetml.worksheet+xml">
        <DigestMethod Algorithm="http://www.w3.org/2001/04/xmlenc#sha256"/>
        <DigestValue>qqRbAHUsP73T2NsAk//wDPjio+syGL/iQqjdyE0+msE=</DigestValue>
      </Reference>
      <Reference URI="/xl/worksheets/sheet29.xml?ContentType=application/vnd.openxmlformats-officedocument.spreadsheetml.worksheet+xml">
        <DigestMethod Algorithm="http://www.w3.org/2001/04/xmlenc#sha256"/>
        <DigestValue>QxwxgOsbm0i5cSwK27kLn5jbjC4Srg4RiMWPAxjzl5g=</DigestValue>
      </Reference>
      <Reference URI="/xl/worksheets/sheet3.xml?ContentType=application/vnd.openxmlformats-officedocument.spreadsheetml.worksheet+xml">
        <DigestMethod Algorithm="http://www.w3.org/2001/04/xmlenc#sha256"/>
        <DigestValue>h4Qv/b6QPWX4R7cpekFgc6E5xXnbdUDYACdTmFBCu/I=</DigestValue>
      </Reference>
      <Reference URI="/xl/worksheets/sheet30.xml?ContentType=application/vnd.openxmlformats-officedocument.spreadsheetml.worksheet+xml">
        <DigestMethod Algorithm="http://www.w3.org/2001/04/xmlenc#sha256"/>
        <DigestValue>LA33qXvQvcmHWviNC1SjJAXOOQBDcJdPp91tLTcI/aQ=</DigestValue>
      </Reference>
      <Reference URI="/xl/worksheets/sheet4.xml?ContentType=application/vnd.openxmlformats-officedocument.spreadsheetml.worksheet+xml">
        <DigestMethod Algorithm="http://www.w3.org/2001/04/xmlenc#sha256"/>
        <DigestValue>aQiD734Gw8ZypqelOjGc4hPvwjpI7+/s8kUbL1HiJ90=</DigestValue>
      </Reference>
      <Reference URI="/xl/worksheets/sheet5.xml?ContentType=application/vnd.openxmlformats-officedocument.spreadsheetml.worksheet+xml">
        <DigestMethod Algorithm="http://www.w3.org/2001/04/xmlenc#sha256"/>
        <DigestValue>1Zb6t68D8urO302Tv1cD71rEkGtI2G8uNQ8HXMXwheg=</DigestValue>
      </Reference>
      <Reference URI="/xl/worksheets/sheet6.xml?ContentType=application/vnd.openxmlformats-officedocument.spreadsheetml.worksheet+xml">
        <DigestMethod Algorithm="http://www.w3.org/2001/04/xmlenc#sha256"/>
        <DigestValue>BwUYe636B/MUXpe4eXzud/MQZ0g/Ctl81u7ItWvj3lo=</DigestValue>
      </Reference>
      <Reference URI="/xl/worksheets/sheet7.xml?ContentType=application/vnd.openxmlformats-officedocument.spreadsheetml.worksheet+xml">
        <DigestMethod Algorithm="http://www.w3.org/2001/04/xmlenc#sha256"/>
        <DigestValue>t7OleDAbhds7u2B/HrmEv3n7NWtGSHOhuNEoApVXtI0=</DigestValue>
      </Reference>
      <Reference URI="/xl/worksheets/sheet8.xml?ContentType=application/vnd.openxmlformats-officedocument.spreadsheetml.worksheet+xml">
        <DigestMethod Algorithm="http://www.w3.org/2001/04/xmlenc#sha256"/>
        <DigestValue>6sNKYrJNYTA+BbfkZ+VuT5ucO1nZfkm8BZBWaKOssWE=</DigestValue>
      </Reference>
      <Reference URI="/xl/worksheets/sheet9.xml?ContentType=application/vnd.openxmlformats-officedocument.spreadsheetml.worksheet+xml">
        <DigestMethod Algorithm="http://www.w3.org/2001/04/xmlenc#sha256"/>
        <DigestValue>xIC/xnx19uLNf6CcpDP47vTmcbROiHelDjlid0KlSng=</DigestValue>
      </Reference>
    </Manifest>
    <SignatureProperties>
      <SignatureProperty Id="idSignatureTime" Target="#idPackageSignature">
        <mdssi:SignatureTime xmlns:mdssi="http://schemas.openxmlformats.org/package/2006/digital-signature">
          <mdssi:Format>YYYY-MM-DDThh:mm:ssTZD</mdssi:Format>
          <mdssi:Value>2024-01-30T15:59:10Z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2024-01-30T15:59:10Z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2024-01-30T14:19:51Z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